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OneDrive\FES Acatlán\Actuaria\Octavo semestre\Administración de Riesgo\Proyecto final\"/>
    </mc:Choice>
  </mc:AlternateContent>
  <xr:revisionPtr revIDLastSave="2583" documentId="8_{A4C2BFEC-F80A-4772-A39E-A5137F9192B4}" xr6:coauthVersionLast="44" xr6:coauthVersionMax="44" xr10:uidLastSave="{D05EA45C-701D-42CD-B374-56A424BD33B1}"/>
  <bookViews>
    <workbookView xWindow="-120" yWindow="-120" windowWidth="20730" windowHeight="11160" xr2:uid="{6EBCBE2F-C8D8-418B-82FB-D1C1FC5D4439}"/>
  </bookViews>
  <sheets>
    <sheet name="Datos" sheetId="1" r:id="rId1"/>
    <sheet name="Calc-Est-Desc." sheetId="2" r:id="rId2"/>
    <sheet name="Vol Histórica" sheetId="3" r:id="rId3"/>
    <sheet name="Vol Dinámica" sheetId="4" r:id="rId4"/>
    <sheet name="Vol Dinámica 2 días" sheetId="5" r:id="rId5"/>
    <sheet name="Vol Dinámica 3 días" sheetId="6" r:id="rId6"/>
    <sheet name="Vol Dinámica 4 días" sheetId="7" r:id="rId7"/>
    <sheet name="Vol Dinámica 5 días" sheetId="8" r:id="rId8"/>
    <sheet name="Vol Dinámica 6 días" sheetId="9" r:id="rId9"/>
    <sheet name="Vol Dinámica 7 días" sheetId="11" r:id="rId10"/>
    <sheet name="Vol Dinámica 8 días" sheetId="12" r:id="rId11"/>
    <sheet name="Vol Dinámica 9 días" sheetId="13" r:id="rId12"/>
    <sheet name="Vol Dinámica 10 días" sheetId="14" r:id="rId13"/>
    <sheet name="Vol Dinámica 11 días" sheetId="15" r:id="rId14"/>
    <sheet name="Volatilidades obtenidas" sheetId="20" r:id="rId15"/>
    <sheet name="VaR Param. y No Param." sheetId="19" r:id="rId16"/>
  </sheets>
  <definedNames>
    <definedName name="solver_adj" localSheetId="3" hidden="1">'Vol Dinámica'!$F$3</definedName>
    <definedName name="solver_adj" localSheetId="12" hidden="1">'Vol Dinámica 10 días'!$F$3</definedName>
    <definedName name="solver_adj" localSheetId="13" hidden="1">'Vol Dinámica 11 días'!$F$3</definedName>
    <definedName name="solver_adj" localSheetId="4" hidden="1">'Vol Dinámica 2 días'!$F$3</definedName>
    <definedName name="solver_adj" localSheetId="5" hidden="1">'Vol Dinámica 3 días'!$F$3</definedName>
    <definedName name="solver_adj" localSheetId="6" hidden="1">'Vol Dinámica 4 días'!$F$3</definedName>
    <definedName name="solver_adj" localSheetId="7" hidden="1">'Vol Dinámica 5 días'!$F$3</definedName>
    <definedName name="solver_adj" localSheetId="8" hidden="1">'Vol Dinámica 6 días'!$F$3</definedName>
    <definedName name="solver_adj" localSheetId="9" hidden="1">'Vol Dinámica 7 días'!$F$3</definedName>
    <definedName name="solver_adj" localSheetId="10" hidden="1">'Vol Dinámica 8 días'!$F$3</definedName>
    <definedName name="solver_adj" localSheetId="11" hidden="1">'Vol Dinámica 9 días'!$F$3</definedName>
    <definedName name="solver_cvg" localSheetId="3" hidden="1">0.0001</definedName>
    <definedName name="solver_cvg" localSheetId="12" hidden="1">0.0001</definedName>
    <definedName name="solver_cvg" localSheetId="1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drv" localSheetId="3" hidden="1">1</definedName>
    <definedName name="solver_drv" localSheetId="12" hidden="1">1</definedName>
    <definedName name="solver_drv" localSheetId="1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eng" localSheetId="3" hidden="1">1</definedName>
    <definedName name="solver_eng" localSheetId="12" hidden="1">1</definedName>
    <definedName name="solver_eng" localSheetId="1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st" localSheetId="3" hidden="1">1</definedName>
    <definedName name="solver_est" localSheetId="12" hidden="1">1</definedName>
    <definedName name="solver_est" localSheetId="1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itr" localSheetId="3" hidden="1">2147483647</definedName>
    <definedName name="solver_itr" localSheetId="12" hidden="1">2147483647</definedName>
    <definedName name="solver_itr" localSheetId="1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mip" localSheetId="3" hidden="1">2147483647</definedName>
    <definedName name="solver_mip" localSheetId="12" hidden="1">2147483647</definedName>
    <definedName name="solver_mip" localSheetId="1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ni" localSheetId="3" hidden="1">30</definedName>
    <definedName name="solver_mni" localSheetId="12" hidden="1">30</definedName>
    <definedName name="solver_mni" localSheetId="1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rt" localSheetId="3" hidden="1">0.075</definedName>
    <definedName name="solver_mrt" localSheetId="12" hidden="1">0.075</definedName>
    <definedName name="solver_mrt" localSheetId="1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sl" localSheetId="3" hidden="1">2</definedName>
    <definedName name="solver_msl" localSheetId="12" hidden="1">2</definedName>
    <definedName name="solver_msl" localSheetId="1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neg" localSheetId="3" hidden="1">1</definedName>
    <definedName name="solver_neg" localSheetId="12" hidden="1">1</definedName>
    <definedName name="solver_neg" localSheetId="1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od" localSheetId="3" hidden="1">2147483647</definedName>
    <definedName name="solver_nod" localSheetId="12" hidden="1">2147483647</definedName>
    <definedName name="solver_nod" localSheetId="1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um" localSheetId="3" hidden="1">0</definedName>
    <definedName name="solver_num" localSheetId="12" hidden="1">0</definedName>
    <definedName name="solver_num" localSheetId="1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wt" localSheetId="3" hidden="1">1</definedName>
    <definedName name="solver_nwt" localSheetId="12" hidden="1">1</definedName>
    <definedName name="solver_nwt" localSheetId="1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opt" localSheetId="3" hidden="1">'Vol Dinámica'!$J$5</definedName>
    <definedName name="solver_opt" localSheetId="12" hidden="1">'Vol Dinámica 10 días'!$J$5</definedName>
    <definedName name="solver_opt" localSheetId="13" hidden="1">'Vol Dinámica 11 días'!$J$5</definedName>
    <definedName name="solver_opt" localSheetId="4" hidden="1">'Vol Dinámica 2 días'!$J$5</definedName>
    <definedName name="solver_opt" localSheetId="5" hidden="1">'Vol Dinámica 3 días'!$J$5</definedName>
    <definedName name="solver_opt" localSheetId="6" hidden="1">'Vol Dinámica 4 días'!$J$5</definedName>
    <definedName name="solver_opt" localSheetId="7" hidden="1">'Vol Dinámica 5 días'!$J$5</definedName>
    <definedName name="solver_opt" localSheetId="8" hidden="1">'Vol Dinámica 6 días'!$J$5</definedName>
    <definedName name="solver_opt" localSheetId="9" hidden="1">'Vol Dinámica 7 días'!$J$5</definedName>
    <definedName name="solver_opt" localSheetId="10" hidden="1">'Vol Dinámica 8 días'!$J$5</definedName>
    <definedName name="solver_opt" localSheetId="11" hidden="1">'Vol Dinámica 9 días'!$J$5</definedName>
    <definedName name="solver_pre" localSheetId="3" hidden="1">0.000001</definedName>
    <definedName name="solver_pre" localSheetId="12" hidden="1">0.000001</definedName>
    <definedName name="solver_pre" localSheetId="1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rbv" localSheetId="3" hidden="1">1</definedName>
    <definedName name="solver_rbv" localSheetId="12" hidden="1">1</definedName>
    <definedName name="solver_rbv" localSheetId="1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lx" localSheetId="3" hidden="1">2</definedName>
    <definedName name="solver_rlx" localSheetId="12" hidden="1">2</definedName>
    <definedName name="solver_rlx" localSheetId="1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sd" localSheetId="3" hidden="1">0</definedName>
    <definedName name="solver_rsd" localSheetId="12" hidden="1">0</definedName>
    <definedName name="solver_rsd" localSheetId="1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scl" localSheetId="3" hidden="1">1</definedName>
    <definedName name="solver_scl" localSheetId="12" hidden="1">1</definedName>
    <definedName name="solver_scl" localSheetId="1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ho" localSheetId="3" hidden="1">2</definedName>
    <definedName name="solver_sho" localSheetId="12" hidden="1">2</definedName>
    <definedName name="solver_sho" localSheetId="1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sz" localSheetId="3" hidden="1">100</definedName>
    <definedName name="solver_ssz" localSheetId="12" hidden="1">100</definedName>
    <definedName name="solver_ssz" localSheetId="1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tim" localSheetId="3" hidden="1">2147483647</definedName>
    <definedName name="solver_tim" localSheetId="12" hidden="1">2147483647</definedName>
    <definedName name="solver_tim" localSheetId="1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ol" localSheetId="3" hidden="1">0.01</definedName>
    <definedName name="solver_tol" localSheetId="12" hidden="1">0.01</definedName>
    <definedName name="solver_tol" localSheetId="1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yp" localSheetId="3" hidden="1">2</definedName>
    <definedName name="solver_typ" localSheetId="12" hidden="1">2</definedName>
    <definedName name="solver_typ" localSheetId="1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val" localSheetId="3" hidden="1">0</definedName>
    <definedName name="solver_val" localSheetId="12" hidden="1">0</definedName>
    <definedName name="solver_val" localSheetId="1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3" hidden="1">3</definedName>
    <definedName name="solver_ver" localSheetId="12" hidden="1">3</definedName>
    <definedName name="solver_ver" localSheetId="1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0" l="1"/>
  <c r="E8" i="20"/>
  <c r="E7" i="20"/>
  <c r="E6" i="20"/>
  <c r="E5" i="20"/>
  <c r="C9" i="20"/>
  <c r="C8" i="20"/>
  <c r="C7" i="20"/>
  <c r="C6" i="20"/>
  <c r="C5" i="20"/>
  <c r="P27" i="19" l="1"/>
  <c r="Z14" i="19" s="1"/>
  <c r="Y14" i="19"/>
  <c r="X14" i="19"/>
  <c r="Z13" i="19"/>
  <c r="Y13" i="19"/>
  <c r="X13" i="19"/>
  <c r="W14" i="19"/>
  <c r="W13" i="19"/>
  <c r="P26" i="19"/>
  <c r="P25" i="19"/>
  <c r="O24" i="19"/>
  <c r="P20" i="19"/>
  <c r="P21" i="19"/>
  <c r="P19" i="19"/>
  <c r="O18" i="19"/>
  <c r="O40" i="19"/>
  <c r="O34" i="19"/>
  <c r="O39" i="19"/>
  <c r="J506" i="19" l="1"/>
  <c r="K506" i="19" s="1"/>
  <c r="L506" i="19" s="1"/>
  <c r="J507" i="19"/>
  <c r="K507" i="19" s="1"/>
  <c r="L507" i="19" s="1"/>
  <c r="J508" i="19"/>
  <c r="K508" i="19" s="1"/>
  <c r="L508" i="19" s="1"/>
  <c r="J509" i="19"/>
  <c r="K509" i="19" s="1"/>
  <c r="L509" i="19" s="1"/>
  <c r="J510" i="19"/>
  <c r="K510" i="19" s="1"/>
  <c r="L510" i="19" s="1"/>
  <c r="J511" i="19"/>
  <c r="K511" i="19" s="1"/>
  <c r="L511" i="19" s="1"/>
  <c r="J512" i="19"/>
  <c r="K512" i="19" s="1"/>
  <c r="L512" i="19" s="1"/>
  <c r="J513" i="19"/>
  <c r="K513" i="19" s="1"/>
  <c r="L513" i="19" s="1"/>
  <c r="J514" i="19"/>
  <c r="K514" i="19" s="1"/>
  <c r="L514" i="19" s="1"/>
  <c r="J515" i="19"/>
  <c r="K515" i="19" s="1"/>
  <c r="L515" i="19" s="1"/>
  <c r="J516" i="19"/>
  <c r="K516" i="19" s="1"/>
  <c r="L516" i="19" s="1"/>
  <c r="J517" i="19"/>
  <c r="K517" i="19" s="1"/>
  <c r="L517" i="19" s="1"/>
  <c r="J518" i="19"/>
  <c r="K518" i="19" s="1"/>
  <c r="L518" i="19" s="1"/>
  <c r="J519" i="19"/>
  <c r="K519" i="19" s="1"/>
  <c r="L519" i="19" s="1"/>
  <c r="J520" i="19"/>
  <c r="K520" i="19" s="1"/>
  <c r="L520" i="19" s="1"/>
  <c r="J521" i="19"/>
  <c r="K521" i="19" s="1"/>
  <c r="L521" i="19" s="1"/>
  <c r="J522" i="19"/>
  <c r="K522" i="19" s="1"/>
  <c r="L522" i="19" s="1"/>
  <c r="J523" i="19"/>
  <c r="K523" i="19" s="1"/>
  <c r="L523" i="19" s="1"/>
  <c r="J524" i="19"/>
  <c r="K524" i="19" s="1"/>
  <c r="L524" i="19" s="1"/>
  <c r="J525" i="19"/>
  <c r="K525" i="19" s="1"/>
  <c r="L525" i="19" s="1"/>
  <c r="J526" i="19"/>
  <c r="K526" i="19" s="1"/>
  <c r="L526" i="19" s="1"/>
  <c r="J527" i="19"/>
  <c r="K527" i="19" s="1"/>
  <c r="L527" i="19" s="1"/>
  <c r="J528" i="19"/>
  <c r="K528" i="19" s="1"/>
  <c r="L528" i="19" s="1"/>
  <c r="J529" i="19"/>
  <c r="K529" i="19" s="1"/>
  <c r="L529" i="19" s="1"/>
  <c r="J530" i="19"/>
  <c r="K530" i="19" s="1"/>
  <c r="L530" i="19" s="1"/>
  <c r="J531" i="19"/>
  <c r="K531" i="19" s="1"/>
  <c r="L531" i="19" s="1"/>
  <c r="J532" i="19"/>
  <c r="K532" i="19" s="1"/>
  <c r="L532" i="19" s="1"/>
  <c r="J533" i="19"/>
  <c r="K533" i="19" s="1"/>
  <c r="L533" i="19" s="1"/>
  <c r="J534" i="19"/>
  <c r="K534" i="19" s="1"/>
  <c r="L534" i="19" s="1"/>
  <c r="J535" i="19"/>
  <c r="K535" i="19" s="1"/>
  <c r="L535" i="19" s="1"/>
  <c r="J536" i="19"/>
  <c r="K536" i="19" s="1"/>
  <c r="L536" i="19" s="1"/>
  <c r="J537" i="19"/>
  <c r="K537" i="19" s="1"/>
  <c r="L537" i="19" s="1"/>
  <c r="J538" i="19"/>
  <c r="K538" i="19" s="1"/>
  <c r="L538" i="19" s="1"/>
  <c r="J539" i="19"/>
  <c r="K539" i="19" s="1"/>
  <c r="L539" i="19" s="1"/>
  <c r="J540" i="19"/>
  <c r="K540" i="19" s="1"/>
  <c r="L540" i="19" s="1"/>
  <c r="J541" i="19"/>
  <c r="K541" i="19" s="1"/>
  <c r="L541" i="19" s="1"/>
  <c r="J542" i="19"/>
  <c r="K542" i="19" s="1"/>
  <c r="L542" i="19" s="1"/>
  <c r="J543" i="19"/>
  <c r="K543" i="19" s="1"/>
  <c r="L543" i="19" s="1"/>
  <c r="J544" i="19"/>
  <c r="K544" i="19" s="1"/>
  <c r="L544" i="19" s="1"/>
  <c r="J545" i="19"/>
  <c r="K545" i="19" s="1"/>
  <c r="L545" i="19" s="1"/>
  <c r="J546" i="19"/>
  <c r="K546" i="19" s="1"/>
  <c r="L546" i="19" s="1"/>
  <c r="J547" i="19"/>
  <c r="K547" i="19" s="1"/>
  <c r="L547" i="19" s="1"/>
  <c r="J548" i="19"/>
  <c r="K548" i="19" s="1"/>
  <c r="L548" i="19" s="1"/>
  <c r="J549" i="19"/>
  <c r="K549" i="19" s="1"/>
  <c r="L549" i="19" s="1"/>
  <c r="J550" i="19"/>
  <c r="K550" i="19" s="1"/>
  <c r="L550" i="19" s="1"/>
  <c r="J551" i="19"/>
  <c r="K551" i="19" s="1"/>
  <c r="L551" i="19" s="1"/>
  <c r="J552" i="19"/>
  <c r="K552" i="19" s="1"/>
  <c r="L552" i="19" s="1"/>
  <c r="J553" i="19"/>
  <c r="K553" i="19" s="1"/>
  <c r="L553" i="19" s="1"/>
  <c r="J554" i="19"/>
  <c r="K554" i="19" s="1"/>
  <c r="L554" i="19" s="1"/>
  <c r="J555" i="19"/>
  <c r="K555" i="19" s="1"/>
  <c r="L555" i="19" s="1"/>
  <c r="J556" i="19"/>
  <c r="K556" i="19" s="1"/>
  <c r="L556" i="19" s="1"/>
  <c r="J557" i="19"/>
  <c r="K557" i="19" s="1"/>
  <c r="L557" i="19" s="1"/>
  <c r="J558" i="19"/>
  <c r="K558" i="19" s="1"/>
  <c r="L558" i="19" s="1"/>
  <c r="J559" i="19"/>
  <c r="K559" i="19" s="1"/>
  <c r="L559" i="19" s="1"/>
  <c r="J560" i="19"/>
  <c r="K560" i="19" s="1"/>
  <c r="L560" i="19" s="1"/>
  <c r="J561" i="19"/>
  <c r="K561" i="19" s="1"/>
  <c r="L561" i="19" s="1"/>
  <c r="J562" i="19"/>
  <c r="K562" i="19" s="1"/>
  <c r="L562" i="19" s="1"/>
  <c r="J563" i="19"/>
  <c r="K563" i="19" s="1"/>
  <c r="L563" i="19" s="1"/>
  <c r="J564" i="19"/>
  <c r="K564" i="19" s="1"/>
  <c r="L564" i="19" s="1"/>
  <c r="J565" i="19"/>
  <c r="K565" i="19" s="1"/>
  <c r="L565" i="19" s="1"/>
  <c r="J566" i="19"/>
  <c r="K566" i="19" s="1"/>
  <c r="L566" i="19" s="1"/>
  <c r="J567" i="19"/>
  <c r="K567" i="19" s="1"/>
  <c r="L567" i="19" s="1"/>
  <c r="J568" i="19"/>
  <c r="K568" i="19" s="1"/>
  <c r="L568" i="19" s="1"/>
  <c r="J569" i="19"/>
  <c r="K569" i="19" s="1"/>
  <c r="L569" i="19" s="1"/>
  <c r="J570" i="19"/>
  <c r="K570" i="19" s="1"/>
  <c r="L570" i="19" s="1"/>
  <c r="J571" i="19"/>
  <c r="K571" i="19" s="1"/>
  <c r="L571" i="19" s="1"/>
  <c r="J572" i="19"/>
  <c r="K572" i="19" s="1"/>
  <c r="L572" i="19" s="1"/>
  <c r="J573" i="19"/>
  <c r="K573" i="19" s="1"/>
  <c r="L573" i="19" s="1"/>
  <c r="J574" i="19"/>
  <c r="K574" i="19" s="1"/>
  <c r="L574" i="19" s="1"/>
  <c r="J575" i="19"/>
  <c r="K575" i="19" s="1"/>
  <c r="L575" i="19" s="1"/>
  <c r="J576" i="19"/>
  <c r="K576" i="19" s="1"/>
  <c r="L576" i="19" s="1"/>
  <c r="J577" i="19"/>
  <c r="K577" i="19" s="1"/>
  <c r="L577" i="19" s="1"/>
  <c r="J578" i="19"/>
  <c r="K578" i="19" s="1"/>
  <c r="L578" i="19" s="1"/>
  <c r="J579" i="19"/>
  <c r="K579" i="19" s="1"/>
  <c r="L579" i="19" s="1"/>
  <c r="J580" i="19"/>
  <c r="K580" i="19" s="1"/>
  <c r="L580" i="19" s="1"/>
  <c r="J581" i="19"/>
  <c r="K581" i="19" s="1"/>
  <c r="L581" i="19" s="1"/>
  <c r="J582" i="19"/>
  <c r="K582" i="19" s="1"/>
  <c r="L582" i="19" s="1"/>
  <c r="J583" i="19"/>
  <c r="K583" i="19" s="1"/>
  <c r="L583" i="19" s="1"/>
  <c r="J584" i="19"/>
  <c r="K584" i="19" s="1"/>
  <c r="L584" i="19" s="1"/>
  <c r="J585" i="19"/>
  <c r="K585" i="19" s="1"/>
  <c r="L585" i="19" s="1"/>
  <c r="J586" i="19"/>
  <c r="K586" i="19" s="1"/>
  <c r="L586" i="19" s="1"/>
  <c r="J587" i="19"/>
  <c r="K587" i="19" s="1"/>
  <c r="L587" i="19" s="1"/>
  <c r="J588" i="19"/>
  <c r="K588" i="19" s="1"/>
  <c r="L588" i="19" s="1"/>
  <c r="J589" i="19"/>
  <c r="K589" i="19" s="1"/>
  <c r="L589" i="19" s="1"/>
  <c r="J590" i="19"/>
  <c r="K590" i="19" s="1"/>
  <c r="L590" i="19" s="1"/>
  <c r="J591" i="19"/>
  <c r="K591" i="19" s="1"/>
  <c r="L591" i="19" s="1"/>
  <c r="J592" i="19"/>
  <c r="K592" i="19" s="1"/>
  <c r="L592" i="19" s="1"/>
  <c r="J593" i="19"/>
  <c r="K593" i="19" s="1"/>
  <c r="L593" i="19" s="1"/>
  <c r="J594" i="19"/>
  <c r="K594" i="19" s="1"/>
  <c r="L594" i="19" s="1"/>
  <c r="J595" i="19"/>
  <c r="K595" i="19" s="1"/>
  <c r="L595" i="19" s="1"/>
  <c r="J596" i="19"/>
  <c r="K596" i="19" s="1"/>
  <c r="L596" i="19" s="1"/>
  <c r="J597" i="19"/>
  <c r="K597" i="19" s="1"/>
  <c r="L597" i="19" s="1"/>
  <c r="J598" i="19"/>
  <c r="K598" i="19" s="1"/>
  <c r="L598" i="19" s="1"/>
  <c r="J599" i="19"/>
  <c r="K599" i="19" s="1"/>
  <c r="L599" i="19" s="1"/>
  <c r="J600" i="19"/>
  <c r="K600" i="19" s="1"/>
  <c r="L600" i="19" s="1"/>
  <c r="J601" i="19"/>
  <c r="K601" i="19" s="1"/>
  <c r="L601" i="19" s="1"/>
  <c r="G506" i="19"/>
  <c r="G507" i="19"/>
  <c r="H507" i="19" s="1"/>
  <c r="I507" i="19" s="1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E515" i="19"/>
  <c r="F515" i="19" s="1"/>
  <c r="E542" i="19"/>
  <c r="F542" i="19" s="1"/>
  <c r="E549" i="19"/>
  <c r="F549" i="19" s="1"/>
  <c r="E558" i="19"/>
  <c r="F558" i="19" s="1"/>
  <c r="E565" i="19"/>
  <c r="F565" i="19" s="1"/>
  <c r="E574" i="19"/>
  <c r="F574" i="19" s="1"/>
  <c r="E581" i="19"/>
  <c r="F581" i="19" s="1"/>
  <c r="E590" i="19"/>
  <c r="F590" i="19" s="1"/>
  <c r="E597" i="19"/>
  <c r="F597" i="19" s="1"/>
  <c r="D506" i="19"/>
  <c r="E506" i="19" s="1"/>
  <c r="F506" i="19" s="1"/>
  <c r="D507" i="19"/>
  <c r="E507" i="19" s="1"/>
  <c r="F507" i="19" s="1"/>
  <c r="D508" i="19"/>
  <c r="E508" i="19" s="1"/>
  <c r="F508" i="19" s="1"/>
  <c r="D509" i="19"/>
  <c r="E509" i="19" s="1"/>
  <c r="F509" i="19" s="1"/>
  <c r="D510" i="19"/>
  <c r="E510" i="19" s="1"/>
  <c r="F510" i="19" s="1"/>
  <c r="D511" i="19"/>
  <c r="E511" i="19" s="1"/>
  <c r="F511" i="19" s="1"/>
  <c r="D512" i="19"/>
  <c r="E512" i="19" s="1"/>
  <c r="F512" i="19" s="1"/>
  <c r="D513" i="19"/>
  <c r="E513" i="19" s="1"/>
  <c r="F513" i="19" s="1"/>
  <c r="D514" i="19"/>
  <c r="E514" i="19" s="1"/>
  <c r="F514" i="19" s="1"/>
  <c r="D515" i="19"/>
  <c r="D516" i="19"/>
  <c r="E516" i="19" s="1"/>
  <c r="F516" i="19" s="1"/>
  <c r="D517" i="19"/>
  <c r="E517" i="19" s="1"/>
  <c r="F517" i="19" s="1"/>
  <c r="D518" i="19"/>
  <c r="E518" i="19" s="1"/>
  <c r="F518" i="19" s="1"/>
  <c r="D519" i="19"/>
  <c r="E519" i="19" s="1"/>
  <c r="F519" i="19" s="1"/>
  <c r="D520" i="19"/>
  <c r="E520" i="19" s="1"/>
  <c r="F520" i="19" s="1"/>
  <c r="D521" i="19"/>
  <c r="E521" i="19" s="1"/>
  <c r="F521" i="19" s="1"/>
  <c r="D522" i="19"/>
  <c r="E522" i="19" s="1"/>
  <c r="F522" i="19" s="1"/>
  <c r="D523" i="19"/>
  <c r="E523" i="19" s="1"/>
  <c r="F523" i="19" s="1"/>
  <c r="D524" i="19"/>
  <c r="E524" i="19" s="1"/>
  <c r="F524" i="19" s="1"/>
  <c r="D525" i="19"/>
  <c r="E525" i="19" s="1"/>
  <c r="F525" i="19" s="1"/>
  <c r="D526" i="19"/>
  <c r="E526" i="19" s="1"/>
  <c r="F526" i="19" s="1"/>
  <c r="D527" i="19"/>
  <c r="E527" i="19" s="1"/>
  <c r="F527" i="19" s="1"/>
  <c r="D528" i="19"/>
  <c r="E528" i="19" s="1"/>
  <c r="F528" i="19" s="1"/>
  <c r="D529" i="19"/>
  <c r="E529" i="19" s="1"/>
  <c r="F529" i="19" s="1"/>
  <c r="D530" i="19"/>
  <c r="E530" i="19" s="1"/>
  <c r="F530" i="19" s="1"/>
  <c r="D531" i="19"/>
  <c r="E531" i="19" s="1"/>
  <c r="F531" i="19" s="1"/>
  <c r="D532" i="19"/>
  <c r="E532" i="19" s="1"/>
  <c r="F532" i="19" s="1"/>
  <c r="D533" i="19"/>
  <c r="E533" i="19" s="1"/>
  <c r="F533" i="19" s="1"/>
  <c r="D534" i="19"/>
  <c r="E534" i="19" s="1"/>
  <c r="F534" i="19" s="1"/>
  <c r="D535" i="19"/>
  <c r="E535" i="19" s="1"/>
  <c r="F535" i="19" s="1"/>
  <c r="D536" i="19"/>
  <c r="E536" i="19" s="1"/>
  <c r="F536" i="19" s="1"/>
  <c r="D537" i="19"/>
  <c r="E537" i="19" s="1"/>
  <c r="F537" i="19" s="1"/>
  <c r="D538" i="19"/>
  <c r="E538" i="19" s="1"/>
  <c r="F538" i="19" s="1"/>
  <c r="D539" i="19"/>
  <c r="E539" i="19" s="1"/>
  <c r="F539" i="19" s="1"/>
  <c r="D540" i="19"/>
  <c r="E540" i="19" s="1"/>
  <c r="F540" i="19" s="1"/>
  <c r="D541" i="19"/>
  <c r="E541" i="19" s="1"/>
  <c r="F541" i="19" s="1"/>
  <c r="D542" i="19"/>
  <c r="D543" i="19"/>
  <c r="E543" i="19" s="1"/>
  <c r="F543" i="19" s="1"/>
  <c r="D544" i="19"/>
  <c r="E544" i="19" s="1"/>
  <c r="F544" i="19" s="1"/>
  <c r="D545" i="19"/>
  <c r="E545" i="19" s="1"/>
  <c r="F545" i="19" s="1"/>
  <c r="D546" i="19"/>
  <c r="E546" i="19" s="1"/>
  <c r="F546" i="19" s="1"/>
  <c r="D547" i="19"/>
  <c r="E547" i="19" s="1"/>
  <c r="F547" i="19" s="1"/>
  <c r="D548" i="19"/>
  <c r="E548" i="19" s="1"/>
  <c r="F548" i="19" s="1"/>
  <c r="D549" i="19"/>
  <c r="D550" i="19"/>
  <c r="E550" i="19" s="1"/>
  <c r="F550" i="19" s="1"/>
  <c r="D551" i="19"/>
  <c r="E551" i="19" s="1"/>
  <c r="F551" i="19" s="1"/>
  <c r="D552" i="19"/>
  <c r="E552" i="19" s="1"/>
  <c r="F552" i="19" s="1"/>
  <c r="D553" i="19"/>
  <c r="E553" i="19" s="1"/>
  <c r="F553" i="19" s="1"/>
  <c r="D554" i="19"/>
  <c r="E554" i="19" s="1"/>
  <c r="F554" i="19" s="1"/>
  <c r="D555" i="19"/>
  <c r="E555" i="19" s="1"/>
  <c r="F555" i="19" s="1"/>
  <c r="D556" i="19"/>
  <c r="E556" i="19" s="1"/>
  <c r="F556" i="19" s="1"/>
  <c r="D557" i="19"/>
  <c r="E557" i="19" s="1"/>
  <c r="F557" i="19" s="1"/>
  <c r="D558" i="19"/>
  <c r="D559" i="19"/>
  <c r="E559" i="19" s="1"/>
  <c r="F559" i="19" s="1"/>
  <c r="D560" i="19"/>
  <c r="E560" i="19" s="1"/>
  <c r="F560" i="19" s="1"/>
  <c r="D561" i="19"/>
  <c r="E561" i="19" s="1"/>
  <c r="F561" i="19" s="1"/>
  <c r="D562" i="19"/>
  <c r="E562" i="19" s="1"/>
  <c r="F562" i="19" s="1"/>
  <c r="D563" i="19"/>
  <c r="E563" i="19" s="1"/>
  <c r="F563" i="19" s="1"/>
  <c r="D564" i="19"/>
  <c r="E564" i="19" s="1"/>
  <c r="F564" i="19" s="1"/>
  <c r="D565" i="19"/>
  <c r="D566" i="19"/>
  <c r="E566" i="19" s="1"/>
  <c r="F566" i="19" s="1"/>
  <c r="D567" i="19"/>
  <c r="E567" i="19" s="1"/>
  <c r="F567" i="19" s="1"/>
  <c r="D568" i="19"/>
  <c r="E568" i="19" s="1"/>
  <c r="F568" i="19" s="1"/>
  <c r="D569" i="19"/>
  <c r="E569" i="19" s="1"/>
  <c r="F569" i="19" s="1"/>
  <c r="D570" i="19"/>
  <c r="E570" i="19" s="1"/>
  <c r="F570" i="19" s="1"/>
  <c r="D571" i="19"/>
  <c r="E571" i="19" s="1"/>
  <c r="F571" i="19" s="1"/>
  <c r="D572" i="19"/>
  <c r="E572" i="19" s="1"/>
  <c r="F572" i="19" s="1"/>
  <c r="D573" i="19"/>
  <c r="E573" i="19" s="1"/>
  <c r="F573" i="19" s="1"/>
  <c r="D574" i="19"/>
  <c r="D575" i="19"/>
  <c r="E575" i="19" s="1"/>
  <c r="F575" i="19" s="1"/>
  <c r="D576" i="19"/>
  <c r="E576" i="19" s="1"/>
  <c r="F576" i="19" s="1"/>
  <c r="D577" i="19"/>
  <c r="E577" i="19" s="1"/>
  <c r="F577" i="19" s="1"/>
  <c r="D578" i="19"/>
  <c r="E578" i="19" s="1"/>
  <c r="F578" i="19" s="1"/>
  <c r="D579" i="19"/>
  <c r="E579" i="19" s="1"/>
  <c r="F579" i="19" s="1"/>
  <c r="D580" i="19"/>
  <c r="E580" i="19" s="1"/>
  <c r="F580" i="19" s="1"/>
  <c r="D581" i="19"/>
  <c r="D582" i="19"/>
  <c r="E582" i="19" s="1"/>
  <c r="F582" i="19" s="1"/>
  <c r="D583" i="19"/>
  <c r="E583" i="19" s="1"/>
  <c r="F583" i="19" s="1"/>
  <c r="D584" i="19"/>
  <c r="E584" i="19" s="1"/>
  <c r="F584" i="19" s="1"/>
  <c r="D585" i="19"/>
  <c r="E585" i="19" s="1"/>
  <c r="F585" i="19" s="1"/>
  <c r="D586" i="19"/>
  <c r="E586" i="19" s="1"/>
  <c r="F586" i="19" s="1"/>
  <c r="D587" i="19"/>
  <c r="E587" i="19" s="1"/>
  <c r="F587" i="19" s="1"/>
  <c r="D588" i="19"/>
  <c r="E588" i="19" s="1"/>
  <c r="F588" i="19" s="1"/>
  <c r="D589" i="19"/>
  <c r="E589" i="19" s="1"/>
  <c r="F589" i="19" s="1"/>
  <c r="D590" i="19"/>
  <c r="D591" i="19"/>
  <c r="E591" i="19" s="1"/>
  <c r="F591" i="19" s="1"/>
  <c r="D592" i="19"/>
  <c r="E592" i="19" s="1"/>
  <c r="F592" i="19" s="1"/>
  <c r="D593" i="19"/>
  <c r="E593" i="19" s="1"/>
  <c r="F593" i="19" s="1"/>
  <c r="D594" i="19"/>
  <c r="E594" i="19" s="1"/>
  <c r="F594" i="19" s="1"/>
  <c r="D595" i="19"/>
  <c r="E595" i="19" s="1"/>
  <c r="F595" i="19" s="1"/>
  <c r="D596" i="19"/>
  <c r="E596" i="19" s="1"/>
  <c r="F596" i="19" s="1"/>
  <c r="D597" i="19"/>
  <c r="D598" i="19"/>
  <c r="E598" i="19" s="1"/>
  <c r="F598" i="19" s="1"/>
  <c r="D599" i="19"/>
  <c r="E599" i="19" s="1"/>
  <c r="F599" i="19" s="1"/>
  <c r="D600" i="19"/>
  <c r="E600" i="19" s="1"/>
  <c r="F600" i="19" s="1"/>
  <c r="D601" i="19"/>
  <c r="E601" i="19" s="1"/>
  <c r="F601" i="19" s="1"/>
  <c r="J505" i="19"/>
  <c r="K505" i="19" s="1"/>
  <c r="L505" i="19" s="1"/>
  <c r="H505" i="19"/>
  <c r="I505" i="19" s="1"/>
  <c r="G505" i="19"/>
  <c r="D505" i="19"/>
  <c r="E505" i="19" s="1"/>
  <c r="F505" i="19" s="1"/>
  <c r="J504" i="19"/>
  <c r="K504" i="19" s="1"/>
  <c r="L504" i="19" s="1"/>
  <c r="G504" i="19"/>
  <c r="H504" i="19" s="1"/>
  <c r="I504" i="19" s="1"/>
  <c r="D504" i="19"/>
  <c r="E504" i="19" s="1"/>
  <c r="F504" i="19" s="1"/>
  <c r="J503" i="19"/>
  <c r="K503" i="19" s="1"/>
  <c r="L503" i="19" s="1"/>
  <c r="G503" i="19"/>
  <c r="H503" i="19" s="1"/>
  <c r="I503" i="19" s="1"/>
  <c r="D503" i="19"/>
  <c r="E503" i="19" s="1"/>
  <c r="F503" i="19" s="1"/>
  <c r="J502" i="19"/>
  <c r="K502" i="19" s="1"/>
  <c r="L502" i="19" s="1"/>
  <c r="G502" i="19"/>
  <c r="H502" i="19" s="1"/>
  <c r="I502" i="19" s="1"/>
  <c r="D502" i="19"/>
  <c r="E502" i="19" s="1"/>
  <c r="F502" i="19" s="1"/>
  <c r="J501" i="19"/>
  <c r="K501" i="19" s="1"/>
  <c r="L501" i="19" s="1"/>
  <c r="G501" i="19"/>
  <c r="H501" i="19" s="1"/>
  <c r="I501" i="19" s="1"/>
  <c r="D501" i="19"/>
  <c r="E501" i="19" s="1"/>
  <c r="F501" i="19" s="1"/>
  <c r="J500" i="19"/>
  <c r="K500" i="19" s="1"/>
  <c r="L500" i="19" s="1"/>
  <c r="G500" i="19"/>
  <c r="H500" i="19" s="1"/>
  <c r="I500" i="19" s="1"/>
  <c r="D500" i="19"/>
  <c r="E500" i="19" s="1"/>
  <c r="F500" i="19" s="1"/>
  <c r="J499" i="19"/>
  <c r="K499" i="19" s="1"/>
  <c r="L499" i="19" s="1"/>
  <c r="G499" i="19"/>
  <c r="H499" i="19" s="1"/>
  <c r="I499" i="19" s="1"/>
  <c r="D499" i="19"/>
  <c r="E499" i="19" s="1"/>
  <c r="F499" i="19" s="1"/>
  <c r="J498" i="19"/>
  <c r="K498" i="19" s="1"/>
  <c r="L498" i="19" s="1"/>
  <c r="G498" i="19"/>
  <c r="H498" i="19" s="1"/>
  <c r="I498" i="19" s="1"/>
  <c r="D498" i="19"/>
  <c r="E498" i="19" s="1"/>
  <c r="F498" i="19" s="1"/>
  <c r="J497" i="19"/>
  <c r="K497" i="19" s="1"/>
  <c r="L497" i="19" s="1"/>
  <c r="G497" i="19"/>
  <c r="H497" i="19" s="1"/>
  <c r="I497" i="19" s="1"/>
  <c r="D497" i="19"/>
  <c r="E497" i="19" s="1"/>
  <c r="F497" i="19" s="1"/>
  <c r="J496" i="19"/>
  <c r="K496" i="19" s="1"/>
  <c r="L496" i="19" s="1"/>
  <c r="G496" i="19"/>
  <c r="H496" i="19" s="1"/>
  <c r="I496" i="19" s="1"/>
  <c r="D496" i="19"/>
  <c r="E496" i="19" s="1"/>
  <c r="F496" i="19" s="1"/>
  <c r="J495" i="19"/>
  <c r="K495" i="19" s="1"/>
  <c r="L495" i="19" s="1"/>
  <c r="G495" i="19"/>
  <c r="H495" i="19" s="1"/>
  <c r="I495" i="19" s="1"/>
  <c r="D495" i="19"/>
  <c r="E495" i="19" s="1"/>
  <c r="F495" i="19" s="1"/>
  <c r="J494" i="19"/>
  <c r="K494" i="19" s="1"/>
  <c r="L494" i="19" s="1"/>
  <c r="G494" i="19"/>
  <c r="H494" i="19" s="1"/>
  <c r="I494" i="19" s="1"/>
  <c r="D494" i="19"/>
  <c r="E494" i="19" s="1"/>
  <c r="F494" i="19" s="1"/>
  <c r="J493" i="19"/>
  <c r="K493" i="19" s="1"/>
  <c r="L493" i="19" s="1"/>
  <c r="G493" i="19"/>
  <c r="H493" i="19" s="1"/>
  <c r="I493" i="19" s="1"/>
  <c r="D493" i="19"/>
  <c r="E493" i="19" s="1"/>
  <c r="F493" i="19" s="1"/>
  <c r="J492" i="19"/>
  <c r="K492" i="19" s="1"/>
  <c r="L492" i="19" s="1"/>
  <c r="G492" i="19"/>
  <c r="H492" i="19" s="1"/>
  <c r="I492" i="19" s="1"/>
  <c r="D492" i="19"/>
  <c r="E492" i="19" s="1"/>
  <c r="F492" i="19" s="1"/>
  <c r="J491" i="19"/>
  <c r="K491" i="19" s="1"/>
  <c r="L491" i="19" s="1"/>
  <c r="G491" i="19"/>
  <c r="H491" i="19" s="1"/>
  <c r="I491" i="19" s="1"/>
  <c r="D491" i="19"/>
  <c r="E491" i="19" s="1"/>
  <c r="F491" i="19" s="1"/>
  <c r="J490" i="19"/>
  <c r="K490" i="19" s="1"/>
  <c r="L490" i="19" s="1"/>
  <c r="G490" i="19"/>
  <c r="H490" i="19" s="1"/>
  <c r="I490" i="19" s="1"/>
  <c r="D490" i="19"/>
  <c r="E490" i="19" s="1"/>
  <c r="F490" i="19" s="1"/>
  <c r="J489" i="19"/>
  <c r="K489" i="19" s="1"/>
  <c r="L489" i="19" s="1"/>
  <c r="G489" i="19"/>
  <c r="H489" i="19" s="1"/>
  <c r="I489" i="19" s="1"/>
  <c r="E489" i="19"/>
  <c r="F489" i="19" s="1"/>
  <c r="D489" i="19"/>
  <c r="J488" i="19"/>
  <c r="K488" i="19" s="1"/>
  <c r="L488" i="19" s="1"/>
  <c r="G488" i="19"/>
  <c r="H488" i="19" s="1"/>
  <c r="I488" i="19" s="1"/>
  <c r="D488" i="19"/>
  <c r="E488" i="19" s="1"/>
  <c r="F488" i="19" s="1"/>
  <c r="J487" i="19"/>
  <c r="K487" i="19" s="1"/>
  <c r="L487" i="19" s="1"/>
  <c r="G487" i="19"/>
  <c r="H487" i="19" s="1"/>
  <c r="I487" i="19" s="1"/>
  <c r="D487" i="19"/>
  <c r="E487" i="19" s="1"/>
  <c r="F487" i="19" s="1"/>
  <c r="J486" i="19"/>
  <c r="K486" i="19" s="1"/>
  <c r="L486" i="19" s="1"/>
  <c r="G486" i="19"/>
  <c r="H486" i="19" s="1"/>
  <c r="I486" i="19" s="1"/>
  <c r="D486" i="19"/>
  <c r="E486" i="19" s="1"/>
  <c r="F486" i="19" s="1"/>
  <c r="J485" i="19"/>
  <c r="K485" i="19" s="1"/>
  <c r="L485" i="19" s="1"/>
  <c r="G485" i="19"/>
  <c r="H485" i="19" s="1"/>
  <c r="I485" i="19" s="1"/>
  <c r="D485" i="19"/>
  <c r="E485" i="19" s="1"/>
  <c r="F485" i="19" s="1"/>
  <c r="J484" i="19"/>
  <c r="K484" i="19" s="1"/>
  <c r="L484" i="19" s="1"/>
  <c r="G484" i="19"/>
  <c r="H484" i="19" s="1"/>
  <c r="I484" i="19" s="1"/>
  <c r="D484" i="19"/>
  <c r="E484" i="19" s="1"/>
  <c r="F484" i="19" s="1"/>
  <c r="J483" i="19"/>
  <c r="K483" i="19" s="1"/>
  <c r="L483" i="19" s="1"/>
  <c r="G483" i="19"/>
  <c r="H483" i="19" s="1"/>
  <c r="I483" i="19" s="1"/>
  <c r="D483" i="19"/>
  <c r="E483" i="19" s="1"/>
  <c r="F483" i="19" s="1"/>
  <c r="J482" i="19"/>
  <c r="K482" i="19" s="1"/>
  <c r="L482" i="19" s="1"/>
  <c r="G482" i="19"/>
  <c r="H482" i="19" s="1"/>
  <c r="I482" i="19" s="1"/>
  <c r="D482" i="19"/>
  <c r="E482" i="19" s="1"/>
  <c r="F482" i="19" s="1"/>
  <c r="J481" i="19"/>
  <c r="K481" i="19" s="1"/>
  <c r="L481" i="19" s="1"/>
  <c r="G481" i="19"/>
  <c r="H481" i="19" s="1"/>
  <c r="I481" i="19" s="1"/>
  <c r="D481" i="19"/>
  <c r="E481" i="19" s="1"/>
  <c r="F481" i="19" s="1"/>
  <c r="J480" i="19"/>
  <c r="K480" i="19" s="1"/>
  <c r="L480" i="19" s="1"/>
  <c r="G480" i="19"/>
  <c r="H480" i="19" s="1"/>
  <c r="I480" i="19" s="1"/>
  <c r="D480" i="19"/>
  <c r="E480" i="19" s="1"/>
  <c r="F480" i="19" s="1"/>
  <c r="J479" i="19"/>
  <c r="K479" i="19" s="1"/>
  <c r="L479" i="19" s="1"/>
  <c r="G479" i="19"/>
  <c r="H479" i="19" s="1"/>
  <c r="I479" i="19" s="1"/>
  <c r="D479" i="19"/>
  <c r="E479" i="19" s="1"/>
  <c r="F479" i="19" s="1"/>
  <c r="J478" i="19"/>
  <c r="K478" i="19" s="1"/>
  <c r="L478" i="19" s="1"/>
  <c r="G478" i="19"/>
  <c r="H478" i="19" s="1"/>
  <c r="I478" i="19" s="1"/>
  <c r="D478" i="19"/>
  <c r="E478" i="19" s="1"/>
  <c r="F478" i="19" s="1"/>
  <c r="J477" i="19"/>
  <c r="K477" i="19" s="1"/>
  <c r="L477" i="19" s="1"/>
  <c r="G477" i="19"/>
  <c r="H477" i="19" s="1"/>
  <c r="I477" i="19" s="1"/>
  <c r="D477" i="19"/>
  <c r="E477" i="19" s="1"/>
  <c r="F477" i="19" s="1"/>
  <c r="J476" i="19"/>
  <c r="K476" i="19" s="1"/>
  <c r="L476" i="19" s="1"/>
  <c r="G476" i="19"/>
  <c r="H476" i="19" s="1"/>
  <c r="I476" i="19" s="1"/>
  <c r="D476" i="19"/>
  <c r="E476" i="19" s="1"/>
  <c r="F476" i="19" s="1"/>
  <c r="J475" i="19"/>
  <c r="K475" i="19" s="1"/>
  <c r="L475" i="19" s="1"/>
  <c r="G475" i="19"/>
  <c r="H475" i="19" s="1"/>
  <c r="I475" i="19" s="1"/>
  <c r="D475" i="19"/>
  <c r="E475" i="19" s="1"/>
  <c r="F475" i="19" s="1"/>
  <c r="J474" i="19"/>
  <c r="K474" i="19" s="1"/>
  <c r="L474" i="19" s="1"/>
  <c r="G474" i="19"/>
  <c r="H474" i="19" s="1"/>
  <c r="I474" i="19" s="1"/>
  <c r="D474" i="19"/>
  <c r="E474" i="19" s="1"/>
  <c r="F474" i="19" s="1"/>
  <c r="J473" i="19"/>
  <c r="K473" i="19" s="1"/>
  <c r="L473" i="19" s="1"/>
  <c r="G473" i="19"/>
  <c r="H473" i="19" s="1"/>
  <c r="I473" i="19" s="1"/>
  <c r="D473" i="19"/>
  <c r="E473" i="19" s="1"/>
  <c r="F473" i="19" s="1"/>
  <c r="J472" i="19"/>
  <c r="K472" i="19" s="1"/>
  <c r="L472" i="19" s="1"/>
  <c r="G472" i="19"/>
  <c r="H472" i="19" s="1"/>
  <c r="I472" i="19" s="1"/>
  <c r="D472" i="19"/>
  <c r="E472" i="19" s="1"/>
  <c r="F472" i="19" s="1"/>
  <c r="J471" i="19"/>
  <c r="K471" i="19" s="1"/>
  <c r="L471" i="19" s="1"/>
  <c r="G471" i="19"/>
  <c r="H471" i="19" s="1"/>
  <c r="I471" i="19" s="1"/>
  <c r="D471" i="19"/>
  <c r="E471" i="19" s="1"/>
  <c r="F471" i="19" s="1"/>
  <c r="J470" i="19"/>
  <c r="K470" i="19" s="1"/>
  <c r="L470" i="19" s="1"/>
  <c r="H470" i="19"/>
  <c r="I470" i="19" s="1"/>
  <c r="G470" i="19"/>
  <c r="D470" i="19"/>
  <c r="E470" i="19" s="1"/>
  <c r="F470" i="19" s="1"/>
  <c r="J469" i="19"/>
  <c r="K469" i="19" s="1"/>
  <c r="L469" i="19" s="1"/>
  <c r="G469" i="19"/>
  <c r="H469" i="19" s="1"/>
  <c r="I469" i="19" s="1"/>
  <c r="E469" i="19"/>
  <c r="F469" i="19" s="1"/>
  <c r="D469" i="19"/>
  <c r="J468" i="19"/>
  <c r="K468" i="19" s="1"/>
  <c r="L468" i="19" s="1"/>
  <c r="G468" i="19"/>
  <c r="H468" i="19" s="1"/>
  <c r="I468" i="19" s="1"/>
  <c r="D468" i="19"/>
  <c r="E468" i="19" s="1"/>
  <c r="F468" i="19" s="1"/>
  <c r="J467" i="19"/>
  <c r="K467" i="19" s="1"/>
  <c r="L467" i="19" s="1"/>
  <c r="G467" i="19"/>
  <c r="H467" i="19" s="1"/>
  <c r="I467" i="19" s="1"/>
  <c r="D467" i="19"/>
  <c r="E467" i="19" s="1"/>
  <c r="F467" i="19" s="1"/>
  <c r="J466" i="19"/>
  <c r="K466" i="19" s="1"/>
  <c r="L466" i="19" s="1"/>
  <c r="G466" i="19"/>
  <c r="H466" i="19" s="1"/>
  <c r="I466" i="19" s="1"/>
  <c r="D466" i="19"/>
  <c r="E466" i="19" s="1"/>
  <c r="F466" i="19" s="1"/>
  <c r="J465" i="19"/>
  <c r="K465" i="19" s="1"/>
  <c r="L465" i="19" s="1"/>
  <c r="G465" i="19"/>
  <c r="H465" i="19" s="1"/>
  <c r="I465" i="19" s="1"/>
  <c r="D465" i="19"/>
  <c r="E465" i="19" s="1"/>
  <c r="F465" i="19" s="1"/>
  <c r="J464" i="19"/>
  <c r="K464" i="19" s="1"/>
  <c r="L464" i="19" s="1"/>
  <c r="G464" i="19"/>
  <c r="H464" i="19" s="1"/>
  <c r="I464" i="19" s="1"/>
  <c r="D464" i="19"/>
  <c r="E464" i="19" s="1"/>
  <c r="F464" i="19" s="1"/>
  <c r="J463" i="19"/>
  <c r="K463" i="19" s="1"/>
  <c r="L463" i="19" s="1"/>
  <c r="G463" i="19"/>
  <c r="H463" i="19" s="1"/>
  <c r="I463" i="19" s="1"/>
  <c r="D463" i="19"/>
  <c r="E463" i="19" s="1"/>
  <c r="F463" i="19" s="1"/>
  <c r="J462" i="19"/>
  <c r="K462" i="19" s="1"/>
  <c r="L462" i="19" s="1"/>
  <c r="G462" i="19"/>
  <c r="H462" i="19" s="1"/>
  <c r="I462" i="19" s="1"/>
  <c r="D462" i="19"/>
  <c r="E462" i="19" s="1"/>
  <c r="F462" i="19" s="1"/>
  <c r="J461" i="19"/>
  <c r="K461" i="19" s="1"/>
  <c r="L461" i="19" s="1"/>
  <c r="G461" i="19"/>
  <c r="H461" i="19" s="1"/>
  <c r="I461" i="19" s="1"/>
  <c r="D461" i="19"/>
  <c r="E461" i="19" s="1"/>
  <c r="F461" i="19" s="1"/>
  <c r="J460" i="19"/>
  <c r="K460" i="19" s="1"/>
  <c r="L460" i="19" s="1"/>
  <c r="G460" i="19"/>
  <c r="H460" i="19" s="1"/>
  <c r="I460" i="19" s="1"/>
  <c r="D460" i="19"/>
  <c r="E460" i="19" s="1"/>
  <c r="F460" i="19" s="1"/>
  <c r="J459" i="19"/>
  <c r="K459" i="19" s="1"/>
  <c r="L459" i="19" s="1"/>
  <c r="G459" i="19"/>
  <c r="H459" i="19" s="1"/>
  <c r="I459" i="19" s="1"/>
  <c r="D459" i="19"/>
  <c r="E459" i="19" s="1"/>
  <c r="F459" i="19" s="1"/>
  <c r="J458" i="19"/>
  <c r="K458" i="19" s="1"/>
  <c r="L458" i="19" s="1"/>
  <c r="H458" i="19"/>
  <c r="I458" i="19" s="1"/>
  <c r="G458" i="19"/>
  <c r="D458" i="19"/>
  <c r="E458" i="19" s="1"/>
  <c r="F458" i="19" s="1"/>
  <c r="J457" i="19"/>
  <c r="K457" i="19" s="1"/>
  <c r="L457" i="19" s="1"/>
  <c r="G457" i="19"/>
  <c r="H457" i="19" s="1"/>
  <c r="I457" i="19" s="1"/>
  <c r="D457" i="19"/>
  <c r="E457" i="19" s="1"/>
  <c r="F457" i="19" s="1"/>
  <c r="J456" i="19"/>
  <c r="K456" i="19" s="1"/>
  <c r="L456" i="19" s="1"/>
  <c r="G456" i="19"/>
  <c r="H456" i="19" s="1"/>
  <c r="I456" i="19" s="1"/>
  <c r="D456" i="19"/>
  <c r="E456" i="19" s="1"/>
  <c r="F456" i="19" s="1"/>
  <c r="J455" i="19"/>
  <c r="K455" i="19" s="1"/>
  <c r="L455" i="19" s="1"/>
  <c r="G455" i="19"/>
  <c r="H455" i="19" s="1"/>
  <c r="I455" i="19" s="1"/>
  <c r="D455" i="19"/>
  <c r="E455" i="19" s="1"/>
  <c r="F455" i="19" s="1"/>
  <c r="J454" i="19"/>
  <c r="K454" i="19" s="1"/>
  <c r="L454" i="19" s="1"/>
  <c r="G454" i="19"/>
  <c r="H454" i="19" s="1"/>
  <c r="I454" i="19" s="1"/>
  <c r="D454" i="19"/>
  <c r="E454" i="19" s="1"/>
  <c r="F454" i="19" s="1"/>
  <c r="J453" i="19"/>
  <c r="K453" i="19" s="1"/>
  <c r="L453" i="19" s="1"/>
  <c r="G453" i="19"/>
  <c r="H453" i="19" s="1"/>
  <c r="I453" i="19" s="1"/>
  <c r="D453" i="19"/>
  <c r="E453" i="19" s="1"/>
  <c r="F453" i="19" s="1"/>
  <c r="J452" i="19"/>
  <c r="K452" i="19" s="1"/>
  <c r="L452" i="19" s="1"/>
  <c r="G452" i="19"/>
  <c r="H452" i="19" s="1"/>
  <c r="I452" i="19" s="1"/>
  <c r="D452" i="19"/>
  <c r="E452" i="19" s="1"/>
  <c r="F452" i="19" s="1"/>
  <c r="J451" i="19"/>
  <c r="K451" i="19" s="1"/>
  <c r="L451" i="19" s="1"/>
  <c r="G451" i="19"/>
  <c r="H451" i="19" s="1"/>
  <c r="I451" i="19" s="1"/>
  <c r="D451" i="19"/>
  <c r="E451" i="19" s="1"/>
  <c r="F451" i="19" s="1"/>
  <c r="J450" i="19"/>
  <c r="K450" i="19" s="1"/>
  <c r="L450" i="19" s="1"/>
  <c r="H450" i="19"/>
  <c r="I450" i="19" s="1"/>
  <c r="G450" i="19"/>
  <c r="D450" i="19"/>
  <c r="E450" i="19" s="1"/>
  <c r="F450" i="19" s="1"/>
  <c r="J449" i="19"/>
  <c r="K449" i="19" s="1"/>
  <c r="L449" i="19" s="1"/>
  <c r="G449" i="19"/>
  <c r="H449" i="19" s="1"/>
  <c r="I449" i="19" s="1"/>
  <c r="D449" i="19"/>
  <c r="E449" i="19" s="1"/>
  <c r="F449" i="19" s="1"/>
  <c r="J448" i="19"/>
  <c r="K448" i="19" s="1"/>
  <c r="L448" i="19" s="1"/>
  <c r="G448" i="19"/>
  <c r="H448" i="19" s="1"/>
  <c r="I448" i="19" s="1"/>
  <c r="D448" i="19"/>
  <c r="E448" i="19" s="1"/>
  <c r="F448" i="19" s="1"/>
  <c r="J447" i="19"/>
  <c r="K447" i="19" s="1"/>
  <c r="L447" i="19" s="1"/>
  <c r="G447" i="19"/>
  <c r="H447" i="19" s="1"/>
  <c r="I447" i="19" s="1"/>
  <c r="D447" i="19"/>
  <c r="E447" i="19" s="1"/>
  <c r="F447" i="19" s="1"/>
  <c r="J446" i="19"/>
  <c r="K446" i="19" s="1"/>
  <c r="L446" i="19" s="1"/>
  <c r="G446" i="19"/>
  <c r="H446" i="19" s="1"/>
  <c r="I446" i="19" s="1"/>
  <c r="D446" i="19"/>
  <c r="E446" i="19" s="1"/>
  <c r="F446" i="19" s="1"/>
  <c r="J445" i="19"/>
  <c r="K445" i="19" s="1"/>
  <c r="L445" i="19" s="1"/>
  <c r="G445" i="19"/>
  <c r="H445" i="19" s="1"/>
  <c r="I445" i="19" s="1"/>
  <c r="D445" i="19"/>
  <c r="E445" i="19" s="1"/>
  <c r="F445" i="19" s="1"/>
  <c r="J444" i="19"/>
  <c r="K444" i="19" s="1"/>
  <c r="L444" i="19" s="1"/>
  <c r="G444" i="19"/>
  <c r="H444" i="19" s="1"/>
  <c r="I444" i="19" s="1"/>
  <c r="D444" i="19"/>
  <c r="E444" i="19" s="1"/>
  <c r="F444" i="19" s="1"/>
  <c r="J443" i="19"/>
  <c r="K443" i="19" s="1"/>
  <c r="L443" i="19" s="1"/>
  <c r="G443" i="19"/>
  <c r="H443" i="19" s="1"/>
  <c r="I443" i="19" s="1"/>
  <c r="D443" i="19"/>
  <c r="E443" i="19" s="1"/>
  <c r="F443" i="19" s="1"/>
  <c r="L442" i="19"/>
  <c r="J442" i="19"/>
  <c r="K442" i="19" s="1"/>
  <c r="G442" i="19"/>
  <c r="H442" i="19" s="1"/>
  <c r="I442" i="19" s="1"/>
  <c r="D442" i="19"/>
  <c r="E442" i="19" s="1"/>
  <c r="F442" i="19" s="1"/>
  <c r="J441" i="19"/>
  <c r="K441" i="19" s="1"/>
  <c r="L441" i="19" s="1"/>
  <c r="G441" i="19"/>
  <c r="H441" i="19" s="1"/>
  <c r="I441" i="19" s="1"/>
  <c r="E441" i="19"/>
  <c r="F441" i="19" s="1"/>
  <c r="D441" i="19"/>
  <c r="J440" i="19"/>
  <c r="K440" i="19" s="1"/>
  <c r="L440" i="19" s="1"/>
  <c r="G440" i="19"/>
  <c r="H440" i="19" s="1"/>
  <c r="I440" i="19" s="1"/>
  <c r="D440" i="19"/>
  <c r="E440" i="19" s="1"/>
  <c r="F440" i="19" s="1"/>
  <c r="J439" i="19"/>
  <c r="K439" i="19" s="1"/>
  <c r="L439" i="19" s="1"/>
  <c r="G439" i="19"/>
  <c r="D439" i="19"/>
  <c r="E439" i="19" s="1"/>
  <c r="F439" i="19" s="1"/>
  <c r="K438" i="19"/>
  <c r="L438" i="19" s="1"/>
  <c r="J438" i="19"/>
  <c r="G438" i="19"/>
  <c r="H438" i="19" s="1"/>
  <c r="I438" i="19" s="1"/>
  <c r="D438" i="19"/>
  <c r="E438" i="19" s="1"/>
  <c r="F438" i="19" s="1"/>
  <c r="J437" i="19"/>
  <c r="K437" i="19" s="1"/>
  <c r="L437" i="19" s="1"/>
  <c r="G437" i="19"/>
  <c r="H437" i="19" s="1"/>
  <c r="I437" i="19" s="1"/>
  <c r="D437" i="19"/>
  <c r="E437" i="19" s="1"/>
  <c r="F437" i="19" s="1"/>
  <c r="J436" i="19"/>
  <c r="K436" i="19" s="1"/>
  <c r="L436" i="19" s="1"/>
  <c r="G436" i="19"/>
  <c r="H436" i="19" s="1"/>
  <c r="I436" i="19" s="1"/>
  <c r="D436" i="19"/>
  <c r="E436" i="19" s="1"/>
  <c r="F436" i="19" s="1"/>
  <c r="J435" i="19"/>
  <c r="K435" i="19" s="1"/>
  <c r="L435" i="19" s="1"/>
  <c r="G435" i="19"/>
  <c r="D435" i="19"/>
  <c r="E435" i="19" s="1"/>
  <c r="F435" i="19" s="1"/>
  <c r="J434" i="19"/>
  <c r="K434" i="19" s="1"/>
  <c r="L434" i="19" s="1"/>
  <c r="G434" i="19"/>
  <c r="H434" i="19" s="1"/>
  <c r="I434" i="19" s="1"/>
  <c r="D434" i="19"/>
  <c r="E434" i="19" s="1"/>
  <c r="F434" i="19" s="1"/>
  <c r="J433" i="19"/>
  <c r="K433" i="19" s="1"/>
  <c r="L433" i="19" s="1"/>
  <c r="G433" i="19"/>
  <c r="D433" i="19"/>
  <c r="E433" i="19" s="1"/>
  <c r="F433" i="19" s="1"/>
  <c r="J432" i="19"/>
  <c r="K432" i="19" s="1"/>
  <c r="L432" i="19" s="1"/>
  <c r="G432" i="19"/>
  <c r="H432" i="19" s="1"/>
  <c r="I432" i="19" s="1"/>
  <c r="D432" i="19"/>
  <c r="E432" i="19" s="1"/>
  <c r="F432" i="19" s="1"/>
  <c r="J431" i="19"/>
  <c r="K431" i="19" s="1"/>
  <c r="L431" i="19" s="1"/>
  <c r="G431" i="19"/>
  <c r="D431" i="19"/>
  <c r="E431" i="19" s="1"/>
  <c r="F431" i="19" s="1"/>
  <c r="J430" i="19"/>
  <c r="K430" i="19" s="1"/>
  <c r="L430" i="19" s="1"/>
  <c r="G430" i="19"/>
  <c r="H430" i="19" s="1"/>
  <c r="I430" i="19" s="1"/>
  <c r="D430" i="19"/>
  <c r="E430" i="19" s="1"/>
  <c r="F430" i="19" s="1"/>
  <c r="J429" i="19"/>
  <c r="K429" i="19" s="1"/>
  <c r="L429" i="19" s="1"/>
  <c r="G429" i="19"/>
  <c r="H429" i="19" s="1"/>
  <c r="I429" i="19" s="1"/>
  <c r="D429" i="19"/>
  <c r="E429" i="19" s="1"/>
  <c r="F429" i="19" s="1"/>
  <c r="J428" i="19"/>
  <c r="K428" i="19" s="1"/>
  <c r="L428" i="19" s="1"/>
  <c r="G428" i="19"/>
  <c r="H428" i="19" s="1"/>
  <c r="I428" i="19" s="1"/>
  <c r="D428" i="19"/>
  <c r="E428" i="19" s="1"/>
  <c r="F428" i="19" s="1"/>
  <c r="J427" i="19"/>
  <c r="K427" i="19" s="1"/>
  <c r="L427" i="19" s="1"/>
  <c r="G427" i="19"/>
  <c r="D427" i="19"/>
  <c r="E427" i="19" s="1"/>
  <c r="F427" i="19" s="1"/>
  <c r="J426" i="19"/>
  <c r="K426" i="19" s="1"/>
  <c r="L426" i="19" s="1"/>
  <c r="G426" i="19"/>
  <c r="H426" i="19" s="1"/>
  <c r="I426" i="19" s="1"/>
  <c r="D426" i="19"/>
  <c r="E426" i="19" s="1"/>
  <c r="F426" i="19" s="1"/>
  <c r="J425" i="19"/>
  <c r="K425" i="19" s="1"/>
  <c r="L425" i="19" s="1"/>
  <c r="G425" i="19"/>
  <c r="H425" i="19" s="1"/>
  <c r="I425" i="19" s="1"/>
  <c r="D425" i="19"/>
  <c r="E425" i="19" s="1"/>
  <c r="F425" i="19" s="1"/>
  <c r="J424" i="19"/>
  <c r="K424" i="19" s="1"/>
  <c r="L424" i="19" s="1"/>
  <c r="G424" i="19"/>
  <c r="H424" i="19" s="1"/>
  <c r="I424" i="19" s="1"/>
  <c r="D424" i="19"/>
  <c r="E424" i="19" s="1"/>
  <c r="F424" i="19" s="1"/>
  <c r="J423" i="19"/>
  <c r="K423" i="19" s="1"/>
  <c r="L423" i="19" s="1"/>
  <c r="G423" i="19"/>
  <c r="D423" i="19"/>
  <c r="E423" i="19" s="1"/>
  <c r="F423" i="19" s="1"/>
  <c r="J422" i="19"/>
  <c r="K422" i="19" s="1"/>
  <c r="L422" i="19" s="1"/>
  <c r="G422" i="19"/>
  <c r="H422" i="19" s="1"/>
  <c r="I422" i="19" s="1"/>
  <c r="D422" i="19"/>
  <c r="E422" i="19" s="1"/>
  <c r="F422" i="19" s="1"/>
  <c r="J421" i="19"/>
  <c r="K421" i="19" s="1"/>
  <c r="L421" i="19" s="1"/>
  <c r="G421" i="19"/>
  <c r="H421" i="19" s="1"/>
  <c r="I421" i="19" s="1"/>
  <c r="D421" i="19"/>
  <c r="E421" i="19" s="1"/>
  <c r="F421" i="19" s="1"/>
  <c r="J420" i="19"/>
  <c r="K420" i="19" s="1"/>
  <c r="L420" i="19" s="1"/>
  <c r="G420" i="19"/>
  <c r="H420" i="19" s="1"/>
  <c r="I420" i="19" s="1"/>
  <c r="D420" i="19"/>
  <c r="E420" i="19" s="1"/>
  <c r="F420" i="19" s="1"/>
  <c r="J419" i="19"/>
  <c r="K419" i="19" s="1"/>
  <c r="L419" i="19" s="1"/>
  <c r="G419" i="19"/>
  <c r="H419" i="19" s="1"/>
  <c r="I419" i="19" s="1"/>
  <c r="D419" i="19"/>
  <c r="E419" i="19" s="1"/>
  <c r="F419" i="19" s="1"/>
  <c r="J418" i="19"/>
  <c r="K418" i="19" s="1"/>
  <c r="L418" i="19" s="1"/>
  <c r="G418" i="19"/>
  <c r="H418" i="19" s="1"/>
  <c r="I418" i="19" s="1"/>
  <c r="D418" i="19"/>
  <c r="E418" i="19" s="1"/>
  <c r="F418" i="19" s="1"/>
  <c r="J417" i="19"/>
  <c r="K417" i="19" s="1"/>
  <c r="L417" i="19" s="1"/>
  <c r="G417" i="19"/>
  <c r="H417" i="19" s="1"/>
  <c r="I417" i="19" s="1"/>
  <c r="D417" i="19"/>
  <c r="E417" i="19" s="1"/>
  <c r="F417" i="19" s="1"/>
  <c r="K416" i="19"/>
  <c r="L416" i="19" s="1"/>
  <c r="J416" i="19"/>
  <c r="G416" i="19"/>
  <c r="H416" i="19" s="1"/>
  <c r="I416" i="19" s="1"/>
  <c r="D416" i="19"/>
  <c r="E416" i="19" s="1"/>
  <c r="F416" i="19" s="1"/>
  <c r="J415" i="19"/>
  <c r="K415" i="19" s="1"/>
  <c r="L415" i="19" s="1"/>
  <c r="G415" i="19"/>
  <c r="D415" i="19"/>
  <c r="E415" i="19" s="1"/>
  <c r="F415" i="19" s="1"/>
  <c r="J414" i="19"/>
  <c r="K414" i="19" s="1"/>
  <c r="L414" i="19" s="1"/>
  <c r="G414" i="19"/>
  <c r="H414" i="19" s="1"/>
  <c r="I414" i="19" s="1"/>
  <c r="D414" i="19"/>
  <c r="E414" i="19" s="1"/>
  <c r="F414" i="19" s="1"/>
  <c r="J413" i="19"/>
  <c r="K413" i="19" s="1"/>
  <c r="L413" i="19" s="1"/>
  <c r="G413" i="19"/>
  <c r="H413" i="19" s="1"/>
  <c r="I413" i="19" s="1"/>
  <c r="D413" i="19"/>
  <c r="E413" i="19" s="1"/>
  <c r="F413" i="19" s="1"/>
  <c r="J412" i="19"/>
  <c r="K412" i="19" s="1"/>
  <c r="L412" i="19" s="1"/>
  <c r="G412" i="19"/>
  <c r="H412" i="19" s="1"/>
  <c r="I412" i="19" s="1"/>
  <c r="D412" i="19"/>
  <c r="E412" i="19" s="1"/>
  <c r="F412" i="19" s="1"/>
  <c r="J411" i="19"/>
  <c r="K411" i="19" s="1"/>
  <c r="L411" i="19" s="1"/>
  <c r="G411" i="19"/>
  <c r="D411" i="19"/>
  <c r="E411" i="19" s="1"/>
  <c r="F411" i="19" s="1"/>
  <c r="J410" i="19"/>
  <c r="K410" i="19" s="1"/>
  <c r="L410" i="19" s="1"/>
  <c r="G410" i="19"/>
  <c r="H410" i="19" s="1"/>
  <c r="I410" i="19" s="1"/>
  <c r="D410" i="19"/>
  <c r="E410" i="19" s="1"/>
  <c r="F410" i="19" s="1"/>
  <c r="J409" i="19"/>
  <c r="K409" i="19" s="1"/>
  <c r="L409" i="19" s="1"/>
  <c r="G409" i="19"/>
  <c r="H409" i="19" s="1"/>
  <c r="I409" i="19" s="1"/>
  <c r="D409" i="19"/>
  <c r="E409" i="19" s="1"/>
  <c r="F409" i="19" s="1"/>
  <c r="J408" i="19"/>
  <c r="K408" i="19" s="1"/>
  <c r="L408" i="19" s="1"/>
  <c r="G408" i="19"/>
  <c r="H408" i="19" s="1"/>
  <c r="I408" i="19" s="1"/>
  <c r="D408" i="19"/>
  <c r="E408" i="19" s="1"/>
  <c r="F408" i="19" s="1"/>
  <c r="J407" i="19"/>
  <c r="K407" i="19" s="1"/>
  <c r="L407" i="19" s="1"/>
  <c r="G407" i="19"/>
  <c r="H407" i="19" s="1"/>
  <c r="I407" i="19" s="1"/>
  <c r="D407" i="19"/>
  <c r="E407" i="19" s="1"/>
  <c r="F407" i="19" s="1"/>
  <c r="J406" i="19"/>
  <c r="K406" i="19" s="1"/>
  <c r="L406" i="19" s="1"/>
  <c r="G406" i="19"/>
  <c r="H406" i="19" s="1"/>
  <c r="I406" i="19" s="1"/>
  <c r="D406" i="19"/>
  <c r="E406" i="19" s="1"/>
  <c r="F406" i="19" s="1"/>
  <c r="J405" i="19"/>
  <c r="K405" i="19" s="1"/>
  <c r="L405" i="19" s="1"/>
  <c r="G405" i="19"/>
  <c r="H405" i="19" s="1"/>
  <c r="I405" i="19" s="1"/>
  <c r="D405" i="19"/>
  <c r="E405" i="19" s="1"/>
  <c r="F405" i="19" s="1"/>
  <c r="J404" i="19"/>
  <c r="K404" i="19" s="1"/>
  <c r="L404" i="19" s="1"/>
  <c r="G404" i="19"/>
  <c r="H404" i="19" s="1"/>
  <c r="I404" i="19" s="1"/>
  <c r="D404" i="19"/>
  <c r="E404" i="19" s="1"/>
  <c r="F404" i="19" s="1"/>
  <c r="J403" i="19"/>
  <c r="K403" i="19" s="1"/>
  <c r="L403" i="19" s="1"/>
  <c r="G403" i="19"/>
  <c r="D403" i="19"/>
  <c r="E403" i="19" s="1"/>
  <c r="F403" i="19" s="1"/>
  <c r="J402" i="19"/>
  <c r="K402" i="19" s="1"/>
  <c r="L402" i="19" s="1"/>
  <c r="G402" i="19"/>
  <c r="H402" i="19" s="1"/>
  <c r="I402" i="19" s="1"/>
  <c r="D402" i="19"/>
  <c r="E402" i="19" s="1"/>
  <c r="F402" i="19" s="1"/>
  <c r="J401" i="19"/>
  <c r="K401" i="19" s="1"/>
  <c r="L401" i="19" s="1"/>
  <c r="G401" i="19"/>
  <c r="H401" i="19" s="1"/>
  <c r="I401" i="19" s="1"/>
  <c r="D401" i="19"/>
  <c r="E401" i="19" s="1"/>
  <c r="F401" i="19" s="1"/>
  <c r="J400" i="19"/>
  <c r="K400" i="19" s="1"/>
  <c r="L400" i="19" s="1"/>
  <c r="G400" i="19"/>
  <c r="H400" i="19" s="1"/>
  <c r="I400" i="19" s="1"/>
  <c r="D400" i="19"/>
  <c r="E400" i="19" s="1"/>
  <c r="F400" i="19" s="1"/>
  <c r="J399" i="19"/>
  <c r="K399" i="19" s="1"/>
  <c r="L399" i="19" s="1"/>
  <c r="G399" i="19"/>
  <c r="D399" i="19"/>
  <c r="E399" i="19" s="1"/>
  <c r="F399" i="19" s="1"/>
  <c r="J398" i="19"/>
  <c r="K398" i="19" s="1"/>
  <c r="L398" i="19" s="1"/>
  <c r="G398" i="19"/>
  <c r="H398" i="19" s="1"/>
  <c r="I398" i="19" s="1"/>
  <c r="D398" i="19"/>
  <c r="E398" i="19" s="1"/>
  <c r="F398" i="19" s="1"/>
  <c r="J397" i="19"/>
  <c r="K397" i="19" s="1"/>
  <c r="L397" i="19" s="1"/>
  <c r="G397" i="19"/>
  <c r="H397" i="19" s="1"/>
  <c r="I397" i="19" s="1"/>
  <c r="D397" i="19"/>
  <c r="E397" i="19" s="1"/>
  <c r="F397" i="19" s="1"/>
  <c r="J396" i="19"/>
  <c r="K396" i="19" s="1"/>
  <c r="L396" i="19" s="1"/>
  <c r="G396" i="19"/>
  <c r="H396" i="19" s="1"/>
  <c r="I396" i="19" s="1"/>
  <c r="D396" i="19"/>
  <c r="E396" i="19" s="1"/>
  <c r="F396" i="19" s="1"/>
  <c r="J395" i="19"/>
  <c r="K395" i="19" s="1"/>
  <c r="L395" i="19" s="1"/>
  <c r="G395" i="19"/>
  <c r="H395" i="19" s="1"/>
  <c r="I395" i="19" s="1"/>
  <c r="D395" i="19"/>
  <c r="E395" i="19" s="1"/>
  <c r="F395" i="19" s="1"/>
  <c r="J394" i="19"/>
  <c r="K394" i="19" s="1"/>
  <c r="L394" i="19" s="1"/>
  <c r="G394" i="19"/>
  <c r="H394" i="19" s="1"/>
  <c r="I394" i="19" s="1"/>
  <c r="D394" i="19"/>
  <c r="E394" i="19" s="1"/>
  <c r="F394" i="19" s="1"/>
  <c r="J393" i="19"/>
  <c r="K393" i="19" s="1"/>
  <c r="L393" i="19" s="1"/>
  <c r="G393" i="19"/>
  <c r="H393" i="19" s="1"/>
  <c r="I393" i="19" s="1"/>
  <c r="D393" i="19"/>
  <c r="E393" i="19" s="1"/>
  <c r="F393" i="19" s="1"/>
  <c r="J392" i="19"/>
  <c r="K392" i="19" s="1"/>
  <c r="L392" i="19" s="1"/>
  <c r="G392" i="19"/>
  <c r="H392" i="19" s="1"/>
  <c r="I392" i="19" s="1"/>
  <c r="D392" i="19"/>
  <c r="E392" i="19" s="1"/>
  <c r="F392" i="19" s="1"/>
  <c r="J391" i="19"/>
  <c r="K391" i="19" s="1"/>
  <c r="L391" i="19" s="1"/>
  <c r="H391" i="19"/>
  <c r="I391" i="19" s="1"/>
  <c r="G391" i="19"/>
  <c r="D391" i="19"/>
  <c r="E391" i="19" s="1"/>
  <c r="F391" i="19" s="1"/>
  <c r="J390" i="19"/>
  <c r="K390" i="19" s="1"/>
  <c r="L390" i="19" s="1"/>
  <c r="G390" i="19"/>
  <c r="H390" i="19" s="1"/>
  <c r="I390" i="19" s="1"/>
  <c r="D390" i="19"/>
  <c r="E390" i="19" s="1"/>
  <c r="F390" i="19" s="1"/>
  <c r="J389" i="19"/>
  <c r="K389" i="19" s="1"/>
  <c r="L389" i="19" s="1"/>
  <c r="G389" i="19"/>
  <c r="H389" i="19" s="1"/>
  <c r="I389" i="19" s="1"/>
  <c r="D389" i="19"/>
  <c r="E389" i="19" s="1"/>
  <c r="F389" i="19" s="1"/>
  <c r="J388" i="19"/>
  <c r="K388" i="19" s="1"/>
  <c r="L388" i="19" s="1"/>
  <c r="G388" i="19"/>
  <c r="H388" i="19" s="1"/>
  <c r="I388" i="19" s="1"/>
  <c r="D388" i="19"/>
  <c r="E388" i="19" s="1"/>
  <c r="F388" i="19" s="1"/>
  <c r="J387" i="19"/>
  <c r="K387" i="19" s="1"/>
  <c r="L387" i="19" s="1"/>
  <c r="G387" i="19"/>
  <c r="H387" i="19" s="1"/>
  <c r="I387" i="19" s="1"/>
  <c r="D387" i="19"/>
  <c r="E387" i="19" s="1"/>
  <c r="F387" i="19" s="1"/>
  <c r="J386" i="19"/>
  <c r="K386" i="19" s="1"/>
  <c r="L386" i="19" s="1"/>
  <c r="G386" i="19"/>
  <c r="H386" i="19" s="1"/>
  <c r="I386" i="19" s="1"/>
  <c r="D386" i="19"/>
  <c r="E386" i="19" s="1"/>
  <c r="F386" i="19" s="1"/>
  <c r="J385" i="19"/>
  <c r="K385" i="19" s="1"/>
  <c r="L385" i="19" s="1"/>
  <c r="G385" i="19"/>
  <c r="H385" i="19" s="1"/>
  <c r="I385" i="19" s="1"/>
  <c r="D385" i="19"/>
  <c r="E385" i="19" s="1"/>
  <c r="F385" i="19" s="1"/>
  <c r="K384" i="19"/>
  <c r="L384" i="19" s="1"/>
  <c r="J384" i="19"/>
  <c r="G384" i="19"/>
  <c r="H384" i="19" s="1"/>
  <c r="I384" i="19" s="1"/>
  <c r="D384" i="19"/>
  <c r="E384" i="19" s="1"/>
  <c r="F384" i="19" s="1"/>
  <c r="J383" i="19"/>
  <c r="K383" i="19" s="1"/>
  <c r="L383" i="19" s="1"/>
  <c r="G383" i="19"/>
  <c r="D383" i="19"/>
  <c r="E383" i="19" s="1"/>
  <c r="F383" i="19" s="1"/>
  <c r="J382" i="19"/>
  <c r="K382" i="19" s="1"/>
  <c r="L382" i="19" s="1"/>
  <c r="G382" i="19"/>
  <c r="H382" i="19" s="1"/>
  <c r="I382" i="19" s="1"/>
  <c r="D382" i="19"/>
  <c r="E382" i="19" s="1"/>
  <c r="F382" i="19" s="1"/>
  <c r="J381" i="19"/>
  <c r="K381" i="19" s="1"/>
  <c r="L381" i="19" s="1"/>
  <c r="G381" i="19"/>
  <c r="H381" i="19" s="1"/>
  <c r="I381" i="19" s="1"/>
  <c r="D381" i="19"/>
  <c r="E381" i="19" s="1"/>
  <c r="F381" i="19" s="1"/>
  <c r="J380" i="19"/>
  <c r="K380" i="19" s="1"/>
  <c r="L380" i="19" s="1"/>
  <c r="G380" i="19"/>
  <c r="H380" i="19" s="1"/>
  <c r="I380" i="19" s="1"/>
  <c r="D380" i="19"/>
  <c r="E380" i="19" s="1"/>
  <c r="F380" i="19" s="1"/>
  <c r="J379" i="19"/>
  <c r="K379" i="19" s="1"/>
  <c r="L379" i="19" s="1"/>
  <c r="G379" i="19"/>
  <c r="D379" i="19"/>
  <c r="E379" i="19" s="1"/>
  <c r="F379" i="19" s="1"/>
  <c r="J378" i="19"/>
  <c r="K378" i="19" s="1"/>
  <c r="L378" i="19" s="1"/>
  <c r="G378" i="19"/>
  <c r="H378" i="19" s="1"/>
  <c r="I378" i="19" s="1"/>
  <c r="D378" i="19"/>
  <c r="E378" i="19" s="1"/>
  <c r="F378" i="19" s="1"/>
  <c r="J377" i="19"/>
  <c r="K377" i="19" s="1"/>
  <c r="L377" i="19" s="1"/>
  <c r="G377" i="19"/>
  <c r="H377" i="19" s="1"/>
  <c r="I377" i="19" s="1"/>
  <c r="D377" i="19"/>
  <c r="E377" i="19" s="1"/>
  <c r="F377" i="19" s="1"/>
  <c r="J376" i="19"/>
  <c r="K376" i="19" s="1"/>
  <c r="L376" i="19" s="1"/>
  <c r="G376" i="19"/>
  <c r="H376" i="19" s="1"/>
  <c r="I376" i="19" s="1"/>
  <c r="D376" i="19"/>
  <c r="E376" i="19" s="1"/>
  <c r="F376" i="19" s="1"/>
  <c r="J375" i="19"/>
  <c r="K375" i="19" s="1"/>
  <c r="L375" i="19" s="1"/>
  <c r="G375" i="19"/>
  <c r="H375" i="19" s="1"/>
  <c r="I375" i="19" s="1"/>
  <c r="D375" i="19"/>
  <c r="E375" i="19" s="1"/>
  <c r="F375" i="19" s="1"/>
  <c r="J374" i="19"/>
  <c r="K374" i="19" s="1"/>
  <c r="L374" i="19" s="1"/>
  <c r="G374" i="19"/>
  <c r="H374" i="19" s="1"/>
  <c r="I374" i="19" s="1"/>
  <c r="D374" i="19"/>
  <c r="E374" i="19" s="1"/>
  <c r="F374" i="19" s="1"/>
  <c r="J373" i="19"/>
  <c r="K373" i="19" s="1"/>
  <c r="L373" i="19" s="1"/>
  <c r="G373" i="19"/>
  <c r="H373" i="19" s="1"/>
  <c r="I373" i="19" s="1"/>
  <c r="D373" i="19"/>
  <c r="E373" i="19" s="1"/>
  <c r="F373" i="19" s="1"/>
  <c r="J372" i="19"/>
  <c r="K372" i="19" s="1"/>
  <c r="L372" i="19" s="1"/>
  <c r="G372" i="19"/>
  <c r="H372" i="19" s="1"/>
  <c r="I372" i="19" s="1"/>
  <c r="D372" i="19"/>
  <c r="E372" i="19" s="1"/>
  <c r="F372" i="19" s="1"/>
  <c r="J371" i="19"/>
  <c r="K371" i="19" s="1"/>
  <c r="L371" i="19" s="1"/>
  <c r="G371" i="19"/>
  <c r="E371" i="19"/>
  <c r="F371" i="19" s="1"/>
  <c r="D371" i="19"/>
  <c r="J370" i="19"/>
  <c r="K370" i="19" s="1"/>
  <c r="L370" i="19" s="1"/>
  <c r="G370" i="19"/>
  <c r="H370" i="19" s="1"/>
  <c r="I370" i="19" s="1"/>
  <c r="D370" i="19"/>
  <c r="E370" i="19" s="1"/>
  <c r="F370" i="19" s="1"/>
  <c r="J369" i="19"/>
  <c r="K369" i="19" s="1"/>
  <c r="L369" i="19" s="1"/>
  <c r="G369" i="19"/>
  <c r="H369" i="19" s="1"/>
  <c r="I369" i="19" s="1"/>
  <c r="D369" i="19"/>
  <c r="E369" i="19" s="1"/>
  <c r="F369" i="19" s="1"/>
  <c r="J368" i="19"/>
  <c r="K368" i="19" s="1"/>
  <c r="L368" i="19" s="1"/>
  <c r="G368" i="19"/>
  <c r="H368" i="19" s="1"/>
  <c r="I368" i="19" s="1"/>
  <c r="D368" i="19"/>
  <c r="E368" i="19" s="1"/>
  <c r="F368" i="19" s="1"/>
  <c r="J367" i="19"/>
  <c r="K367" i="19" s="1"/>
  <c r="L367" i="19" s="1"/>
  <c r="G367" i="19"/>
  <c r="D367" i="19"/>
  <c r="E367" i="19" s="1"/>
  <c r="F367" i="19" s="1"/>
  <c r="J366" i="19"/>
  <c r="K366" i="19" s="1"/>
  <c r="L366" i="19" s="1"/>
  <c r="G366" i="19"/>
  <c r="H366" i="19" s="1"/>
  <c r="I366" i="19" s="1"/>
  <c r="D366" i="19"/>
  <c r="E366" i="19" s="1"/>
  <c r="F366" i="19" s="1"/>
  <c r="J365" i="19"/>
  <c r="K365" i="19" s="1"/>
  <c r="L365" i="19" s="1"/>
  <c r="G365" i="19"/>
  <c r="H365" i="19" s="1"/>
  <c r="I365" i="19" s="1"/>
  <c r="D365" i="19"/>
  <c r="E365" i="19" s="1"/>
  <c r="F365" i="19" s="1"/>
  <c r="K364" i="19"/>
  <c r="L364" i="19" s="1"/>
  <c r="J364" i="19"/>
  <c r="G364" i="19"/>
  <c r="H364" i="19" s="1"/>
  <c r="I364" i="19" s="1"/>
  <c r="D364" i="19"/>
  <c r="E364" i="19" s="1"/>
  <c r="F364" i="19" s="1"/>
  <c r="J363" i="19"/>
  <c r="K363" i="19" s="1"/>
  <c r="L363" i="19" s="1"/>
  <c r="G363" i="19"/>
  <c r="H363" i="19" s="1"/>
  <c r="I363" i="19" s="1"/>
  <c r="D363" i="19"/>
  <c r="E363" i="19" s="1"/>
  <c r="F363" i="19" s="1"/>
  <c r="J362" i="19"/>
  <c r="K362" i="19" s="1"/>
  <c r="L362" i="19" s="1"/>
  <c r="G362" i="19"/>
  <c r="H362" i="19" s="1"/>
  <c r="I362" i="19" s="1"/>
  <c r="D362" i="19"/>
  <c r="E362" i="19" s="1"/>
  <c r="F362" i="19" s="1"/>
  <c r="L361" i="19"/>
  <c r="J361" i="19"/>
  <c r="K361" i="19" s="1"/>
  <c r="G361" i="19"/>
  <c r="H361" i="19" s="1"/>
  <c r="I361" i="19" s="1"/>
  <c r="D361" i="19"/>
  <c r="E361" i="19" s="1"/>
  <c r="F361" i="19" s="1"/>
  <c r="J360" i="19"/>
  <c r="K360" i="19" s="1"/>
  <c r="L360" i="19" s="1"/>
  <c r="H360" i="19"/>
  <c r="I360" i="19" s="1"/>
  <c r="G360" i="19"/>
  <c r="D360" i="19"/>
  <c r="E360" i="19" s="1"/>
  <c r="F360" i="19" s="1"/>
  <c r="J359" i="19"/>
  <c r="K359" i="19" s="1"/>
  <c r="L359" i="19" s="1"/>
  <c r="G359" i="19"/>
  <c r="H359" i="19" s="1"/>
  <c r="I359" i="19" s="1"/>
  <c r="D359" i="19"/>
  <c r="E359" i="19" s="1"/>
  <c r="F359" i="19" s="1"/>
  <c r="J358" i="19"/>
  <c r="K358" i="19" s="1"/>
  <c r="L358" i="19" s="1"/>
  <c r="G358" i="19"/>
  <c r="H358" i="19" s="1"/>
  <c r="I358" i="19" s="1"/>
  <c r="D358" i="19"/>
  <c r="E358" i="19" s="1"/>
  <c r="F358" i="19" s="1"/>
  <c r="J357" i="19"/>
  <c r="K357" i="19" s="1"/>
  <c r="L357" i="19" s="1"/>
  <c r="G357" i="19"/>
  <c r="D357" i="19"/>
  <c r="E357" i="19" s="1"/>
  <c r="F357" i="19" s="1"/>
  <c r="J356" i="19"/>
  <c r="K356" i="19" s="1"/>
  <c r="L356" i="19" s="1"/>
  <c r="G356" i="19"/>
  <c r="H356" i="19" s="1"/>
  <c r="I356" i="19" s="1"/>
  <c r="D356" i="19"/>
  <c r="E356" i="19" s="1"/>
  <c r="F356" i="19" s="1"/>
  <c r="J355" i="19"/>
  <c r="K355" i="19" s="1"/>
  <c r="L355" i="19" s="1"/>
  <c r="G355" i="19"/>
  <c r="H355" i="19" s="1"/>
  <c r="I355" i="19" s="1"/>
  <c r="D355" i="19"/>
  <c r="E355" i="19" s="1"/>
  <c r="F355" i="19" s="1"/>
  <c r="J354" i="19"/>
  <c r="K354" i="19" s="1"/>
  <c r="L354" i="19" s="1"/>
  <c r="G354" i="19"/>
  <c r="H354" i="19" s="1"/>
  <c r="I354" i="19" s="1"/>
  <c r="D354" i="19"/>
  <c r="E354" i="19" s="1"/>
  <c r="F354" i="19" s="1"/>
  <c r="K353" i="19"/>
  <c r="L353" i="19" s="1"/>
  <c r="J353" i="19"/>
  <c r="G353" i="19"/>
  <c r="D353" i="19"/>
  <c r="E353" i="19" s="1"/>
  <c r="F353" i="19" s="1"/>
  <c r="J352" i="19"/>
  <c r="K352" i="19" s="1"/>
  <c r="L352" i="19" s="1"/>
  <c r="G352" i="19"/>
  <c r="H352" i="19" s="1"/>
  <c r="I352" i="19" s="1"/>
  <c r="D352" i="19"/>
  <c r="E352" i="19" s="1"/>
  <c r="F352" i="19" s="1"/>
  <c r="J351" i="19"/>
  <c r="K351" i="19" s="1"/>
  <c r="L351" i="19" s="1"/>
  <c r="G351" i="19"/>
  <c r="H351" i="19" s="1"/>
  <c r="I351" i="19" s="1"/>
  <c r="D351" i="19"/>
  <c r="E351" i="19" s="1"/>
  <c r="F351" i="19" s="1"/>
  <c r="J350" i="19"/>
  <c r="K350" i="19" s="1"/>
  <c r="L350" i="19" s="1"/>
  <c r="G350" i="19"/>
  <c r="D350" i="19"/>
  <c r="E350" i="19" s="1"/>
  <c r="F350" i="19" s="1"/>
  <c r="J349" i="19"/>
  <c r="K349" i="19" s="1"/>
  <c r="L349" i="19" s="1"/>
  <c r="G349" i="19"/>
  <c r="H349" i="19" s="1"/>
  <c r="I349" i="19" s="1"/>
  <c r="D349" i="19"/>
  <c r="E349" i="19" s="1"/>
  <c r="F349" i="19" s="1"/>
  <c r="J348" i="19"/>
  <c r="K348" i="19" s="1"/>
  <c r="L348" i="19" s="1"/>
  <c r="G348" i="19"/>
  <c r="H348" i="19" s="1"/>
  <c r="I348" i="19" s="1"/>
  <c r="D348" i="19"/>
  <c r="E348" i="19" s="1"/>
  <c r="F348" i="19" s="1"/>
  <c r="J347" i="19"/>
  <c r="K347" i="19" s="1"/>
  <c r="L347" i="19" s="1"/>
  <c r="G347" i="19"/>
  <c r="D347" i="19"/>
  <c r="E347" i="19" s="1"/>
  <c r="F347" i="19" s="1"/>
  <c r="J346" i="19"/>
  <c r="K346" i="19" s="1"/>
  <c r="L346" i="19" s="1"/>
  <c r="G346" i="19"/>
  <c r="H346" i="19" s="1"/>
  <c r="I346" i="19" s="1"/>
  <c r="D346" i="19"/>
  <c r="E346" i="19" s="1"/>
  <c r="F346" i="19" s="1"/>
  <c r="J345" i="19"/>
  <c r="K345" i="19" s="1"/>
  <c r="L345" i="19" s="1"/>
  <c r="G345" i="19"/>
  <c r="H345" i="19" s="1"/>
  <c r="I345" i="19" s="1"/>
  <c r="D345" i="19"/>
  <c r="E345" i="19" s="1"/>
  <c r="F345" i="19" s="1"/>
  <c r="J344" i="19"/>
  <c r="K344" i="19" s="1"/>
  <c r="L344" i="19" s="1"/>
  <c r="G344" i="19"/>
  <c r="H344" i="19" s="1"/>
  <c r="I344" i="19" s="1"/>
  <c r="E344" i="19"/>
  <c r="F344" i="19" s="1"/>
  <c r="D344" i="19"/>
  <c r="J343" i="19"/>
  <c r="K343" i="19" s="1"/>
  <c r="L343" i="19" s="1"/>
  <c r="G343" i="19"/>
  <c r="H343" i="19" s="1"/>
  <c r="I343" i="19" s="1"/>
  <c r="D343" i="19"/>
  <c r="E343" i="19" s="1"/>
  <c r="F343" i="19" s="1"/>
  <c r="J342" i="19"/>
  <c r="K342" i="19" s="1"/>
  <c r="L342" i="19" s="1"/>
  <c r="G342" i="19"/>
  <c r="H342" i="19" s="1"/>
  <c r="I342" i="19" s="1"/>
  <c r="D342" i="19"/>
  <c r="E342" i="19" s="1"/>
  <c r="F342" i="19" s="1"/>
  <c r="J341" i="19"/>
  <c r="K341" i="19" s="1"/>
  <c r="L341" i="19" s="1"/>
  <c r="G341" i="19"/>
  <c r="H341" i="19" s="1"/>
  <c r="I341" i="19" s="1"/>
  <c r="D341" i="19"/>
  <c r="E341" i="19" s="1"/>
  <c r="F341" i="19" s="1"/>
  <c r="J340" i="19"/>
  <c r="K340" i="19" s="1"/>
  <c r="L340" i="19" s="1"/>
  <c r="G340" i="19"/>
  <c r="H340" i="19" s="1"/>
  <c r="I340" i="19" s="1"/>
  <c r="E340" i="19"/>
  <c r="F340" i="19" s="1"/>
  <c r="D340" i="19"/>
  <c r="J339" i="19"/>
  <c r="K339" i="19" s="1"/>
  <c r="L339" i="19" s="1"/>
  <c r="G339" i="19"/>
  <c r="D339" i="19"/>
  <c r="E339" i="19" s="1"/>
  <c r="F339" i="19" s="1"/>
  <c r="J338" i="19"/>
  <c r="K338" i="19" s="1"/>
  <c r="L338" i="19" s="1"/>
  <c r="G338" i="19"/>
  <c r="H338" i="19" s="1"/>
  <c r="I338" i="19" s="1"/>
  <c r="D338" i="19"/>
  <c r="E338" i="19" s="1"/>
  <c r="F338" i="19" s="1"/>
  <c r="J337" i="19"/>
  <c r="K337" i="19" s="1"/>
  <c r="L337" i="19" s="1"/>
  <c r="G337" i="19"/>
  <c r="D337" i="19"/>
  <c r="E337" i="19" s="1"/>
  <c r="F337" i="19" s="1"/>
  <c r="J336" i="19"/>
  <c r="K336" i="19" s="1"/>
  <c r="L336" i="19" s="1"/>
  <c r="G336" i="19"/>
  <c r="H336" i="19" s="1"/>
  <c r="I336" i="19" s="1"/>
  <c r="D336" i="19"/>
  <c r="E336" i="19" s="1"/>
  <c r="F336" i="19" s="1"/>
  <c r="J335" i="19"/>
  <c r="K335" i="19" s="1"/>
  <c r="L335" i="19" s="1"/>
  <c r="G335" i="19"/>
  <c r="D335" i="19"/>
  <c r="E335" i="19" s="1"/>
  <c r="F335" i="19" s="1"/>
  <c r="J334" i="19"/>
  <c r="K334" i="19" s="1"/>
  <c r="L334" i="19" s="1"/>
  <c r="G334" i="19"/>
  <c r="H334" i="19" s="1"/>
  <c r="I334" i="19" s="1"/>
  <c r="D334" i="19"/>
  <c r="E334" i="19" s="1"/>
  <c r="F334" i="19" s="1"/>
  <c r="J333" i="19"/>
  <c r="K333" i="19" s="1"/>
  <c r="L333" i="19" s="1"/>
  <c r="H333" i="19"/>
  <c r="I333" i="19" s="1"/>
  <c r="G333" i="19"/>
  <c r="D333" i="19"/>
  <c r="E333" i="19" s="1"/>
  <c r="F333" i="19" s="1"/>
  <c r="J332" i="19"/>
  <c r="K332" i="19" s="1"/>
  <c r="L332" i="19" s="1"/>
  <c r="G332" i="19"/>
  <c r="H332" i="19" s="1"/>
  <c r="I332" i="19" s="1"/>
  <c r="D332" i="19"/>
  <c r="E332" i="19" s="1"/>
  <c r="F332" i="19" s="1"/>
  <c r="J331" i="19"/>
  <c r="K331" i="19" s="1"/>
  <c r="L331" i="19" s="1"/>
  <c r="G331" i="19"/>
  <c r="F331" i="19"/>
  <c r="D331" i="19"/>
  <c r="E331" i="19" s="1"/>
  <c r="J330" i="19"/>
  <c r="K330" i="19" s="1"/>
  <c r="L330" i="19" s="1"/>
  <c r="H330" i="19"/>
  <c r="I330" i="19" s="1"/>
  <c r="G330" i="19"/>
  <c r="D330" i="19"/>
  <c r="E330" i="19" s="1"/>
  <c r="F330" i="19" s="1"/>
  <c r="J329" i="19"/>
  <c r="K329" i="19" s="1"/>
  <c r="L329" i="19" s="1"/>
  <c r="G329" i="19"/>
  <c r="D329" i="19"/>
  <c r="E329" i="19" s="1"/>
  <c r="F329" i="19" s="1"/>
  <c r="J328" i="19"/>
  <c r="K328" i="19" s="1"/>
  <c r="L328" i="19" s="1"/>
  <c r="G328" i="19"/>
  <c r="H328" i="19" s="1"/>
  <c r="I328" i="19" s="1"/>
  <c r="D328" i="19"/>
  <c r="E328" i="19" s="1"/>
  <c r="F328" i="19" s="1"/>
  <c r="J327" i="19"/>
  <c r="K327" i="19" s="1"/>
  <c r="L327" i="19" s="1"/>
  <c r="G327" i="19"/>
  <c r="D327" i="19"/>
  <c r="E327" i="19" s="1"/>
  <c r="F327" i="19" s="1"/>
  <c r="J326" i="19"/>
  <c r="K326" i="19" s="1"/>
  <c r="L326" i="19" s="1"/>
  <c r="G326" i="19"/>
  <c r="H326" i="19" s="1"/>
  <c r="I326" i="19" s="1"/>
  <c r="D326" i="19"/>
  <c r="E326" i="19" s="1"/>
  <c r="F326" i="19" s="1"/>
  <c r="J325" i="19"/>
  <c r="K325" i="19" s="1"/>
  <c r="L325" i="19" s="1"/>
  <c r="G325" i="19"/>
  <c r="H325" i="19" s="1"/>
  <c r="I325" i="19" s="1"/>
  <c r="D325" i="19"/>
  <c r="E325" i="19" s="1"/>
  <c r="F325" i="19" s="1"/>
  <c r="J324" i="19"/>
  <c r="K324" i="19" s="1"/>
  <c r="L324" i="19" s="1"/>
  <c r="G324" i="19"/>
  <c r="H324" i="19" s="1"/>
  <c r="I324" i="19" s="1"/>
  <c r="D324" i="19"/>
  <c r="E324" i="19" s="1"/>
  <c r="F324" i="19" s="1"/>
  <c r="J323" i="19"/>
  <c r="K323" i="19" s="1"/>
  <c r="L323" i="19" s="1"/>
  <c r="G323" i="19"/>
  <c r="H323" i="19" s="1"/>
  <c r="I323" i="19" s="1"/>
  <c r="D323" i="19"/>
  <c r="E323" i="19" s="1"/>
  <c r="F323" i="19" s="1"/>
  <c r="J322" i="19"/>
  <c r="K322" i="19" s="1"/>
  <c r="L322" i="19" s="1"/>
  <c r="G322" i="19"/>
  <c r="H322" i="19" s="1"/>
  <c r="I322" i="19" s="1"/>
  <c r="D322" i="19"/>
  <c r="E322" i="19" s="1"/>
  <c r="F322" i="19" s="1"/>
  <c r="J321" i="19"/>
  <c r="K321" i="19" s="1"/>
  <c r="L321" i="19" s="1"/>
  <c r="G321" i="19"/>
  <c r="H321" i="19" s="1"/>
  <c r="I321" i="19" s="1"/>
  <c r="D321" i="19"/>
  <c r="E321" i="19" s="1"/>
  <c r="F321" i="19" s="1"/>
  <c r="J320" i="19"/>
  <c r="K320" i="19" s="1"/>
  <c r="L320" i="19" s="1"/>
  <c r="G320" i="19"/>
  <c r="H320" i="19" s="1"/>
  <c r="I320" i="19" s="1"/>
  <c r="E320" i="19"/>
  <c r="F320" i="19" s="1"/>
  <c r="D320" i="19"/>
  <c r="J319" i="19"/>
  <c r="K319" i="19" s="1"/>
  <c r="L319" i="19" s="1"/>
  <c r="G319" i="19"/>
  <c r="D319" i="19"/>
  <c r="E319" i="19" s="1"/>
  <c r="F319" i="19" s="1"/>
  <c r="J318" i="19"/>
  <c r="K318" i="19" s="1"/>
  <c r="L318" i="19" s="1"/>
  <c r="G318" i="19"/>
  <c r="H318" i="19" s="1"/>
  <c r="I318" i="19" s="1"/>
  <c r="D318" i="19"/>
  <c r="E318" i="19" s="1"/>
  <c r="F318" i="19" s="1"/>
  <c r="J317" i="19"/>
  <c r="K317" i="19" s="1"/>
  <c r="L317" i="19" s="1"/>
  <c r="G317" i="19"/>
  <c r="H317" i="19" s="1"/>
  <c r="I317" i="19" s="1"/>
  <c r="D317" i="19"/>
  <c r="E317" i="19" s="1"/>
  <c r="F317" i="19" s="1"/>
  <c r="J316" i="19"/>
  <c r="K316" i="19" s="1"/>
  <c r="L316" i="19" s="1"/>
  <c r="G316" i="19"/>
  <c r="H316" i="19" s="1"/>
  <c r="I316" i="19" s="1"/>
  <c r="D316" i="19"/>
  <c r="E316" i="19" s="1"/>
  <c r="F316" i="19" s="1"/>
  <c r="J315" i="19"/>
  <c r="K315" i="19" s="1"/>
  <c r="L315" i="19" s="1"/>
  <c r="H315" i="19"/>
  <c r="I315" i="19" s="1"/>
  <c r="G315" i="19"/>
  <c r="F315" i="19"/>
  <c r="D315" i="19"/>
  <c r="E315" i="19" s="1"/>
  <c r="J314" i="19"/>
  <c r="K314" i="19" s="1"/>
  <c r="L314" i="19" s="1"/>
  <c r="G314" i="19"/>
  <c r="H314" i="19" s="1"/>
  <c r="I314" i="19" s="1"/>
  <c r="D314" i="19"/>
  <c r="E314" i="19" s="1"/>
  <c r="F314" i="19" s="1"/>
  <c r="J313" i="19"/>
  <c r="K313" i="19" s="1"/>
  <c r="L313" i="19" s="1"/>
  <c r="G313" i="19"/>
  <c r="D313" i="19"/>
  <c r="E313" i="19" s="1"/>
  <c r="F313" i="19" s="1"/>
  <c r="J312" i="19"/>
  <c r="K312" i="19" s="1"/>
  <c r="L312" i="19" s="1"/>
  <c r="I312" i="19"/>
  <c r="G312" i="19"/>
  <c r="H312" i="19" s="1"/>
  <c r="D312" i="19"/>
  <c r="E312" i="19" s="1"/>
  <c r="F312" i="19" s="1"/>
  <c r="J311" i="19"/>
  <c r="K311" i="19" s="1"/>
  <c r="L311" i="19" s="1"/>
  <c r="G311" i="19"/>
  <c r="D311" i="19"/>
  <c r="E311" i="19" s="1"/>
  <c r="F311" i="19" s="1"/>
  <c r="J310" i="19"/>
  <c r="K310" i="19" s="1"/>
  <c r="L310" i="19" s="1"/>
  <c r="G310" i="19"/>
  <c r="H310" i="19" s="1"/>
  <c r="I310" i="19" s="1"/>
  <c r="D310" i="19"/>
  <c r="E310" i="19" s="1"/>
  <c r="F310" i="19" s="1"/>
  <c r="J309" i="19"/>
  <c r="K309" i="19" s="1"/>
  <c r="L309" i="19" s="1"/>
  <c r="G309" i="19"/>
  <c r="D309" i="19"/>
  <c r="E309" i="19" s="1"/>
  <c r="F309" i="19" s="1"/>
  <c r="J308" i="19"/>
  <c r="K308" i="19" s="1"/>
  <c r="L308" i="19" s="1"/>
  <c r="G308" i="19"/>
  <c r="H308" i="19" s="1"/>
  <c r="I308" i="19" s="1"/>
  <c r="D308" i="19"/>
  <c r="E308" i="19" s="1"/>
  <c r="F308" i="19" s="1"/>
  <c r="J307" i="19"/>
  <c r="K307" i="19" s="1"/>
  <c r="L307" i="19" s="1"/>
  <c r="G307" i="19"/>
  <c r="H307" i="19" s="1"/>
  <c r="I307" i="19" s="1"/>
  <c r="D307" i="19"/>
  <c r="E307" i="19" s="1"/>
  <c r="F307" i="19" s="1"/>
  <c r="J306" i="19"/>
  <c r="K306" i="19" s="1"/>
  <c r="L306" i="19" s="1"/>
  <c r="H306" i="19"/>
  <c r="I306" i="19" s="1"/>
  <c r="G306" i="19"/>
  <c r="E306" i="19"/>
  <c r="F306" i="19" s="1"/>
  <c r="D306" i="19"/>
  <c r="J305" i="19"/>
  <c r="K305" i="19" s="1"/>
  <c r="L305" i="19" s="1"/>
  <c r="G305" i="19"/>
  <c r="D305" i="19"/>
  <c r="E305" i="19" s="1"/>
  <c r="F305" i="19" s="1"/>
  <c r="J304" i="19"/>
  <c r="K304" i="19" s="1"/>
  <c r="L304" i="19" s="1"/>
  <c r="G304" i="19"/>
  <c r="H304" i="19" s="1"/>
  <c r="I304" i="19" s="1"/>
  <c r="D304" i="19"/>
  <c r="E304" i="19" s="1"/>
  <c r="F304" i="19" s="1"/>
  <c r="J303" i="19"/>
  <c r="K303" i="19" s="1"/>
  <c r="L303" i="19" s="1"/>
  <c r="G303" i="19"/>
  <c r="D303" i="19"/>
  <c r="E303" i="19" s="1"/>
  <c r="F303" i="19" s="1"/>
  <c r="J302" i="19"/>
  <c r="K302" i="19" s="1"/>
  <c r="L302" i="19" s="1"/>
  <c r="G302" i="19"/>
  <c r="H302" i="19" s="1"/>
  <c r="I302" i="19" s="1"/>
  <c r="D302" i="19"/>
  <c r="E302" i="19" s="1"/>
  <c r="F302" i="19" s="1"/>
  <c r="J301" i="19"/>
  <c r="K301" i="19" s="1"/>
  <c r="L301" i="19" s="1"/>
  <c r="G301" i="19"/>
  <c r="H301" i="19" s="1"/>
  <c r="I301" i="19" s="1"/>
  <c r="D301" i="19"/>
  <c r="E301" i="19" s="1"/>
  <c r="F301" i="19" s="1"/>
  <c r="J300" i="19"/>
  <c r="K300" i="19" s="1"/>
  <c r="L300" i="19" s="1"/>
  <c r="G300" i="19"/>
  <c r="H300" i="19" s="1"/>
  <c r="I300" i="19" s="1"/>
  <c r="D300" i="19"/>
  <c r="E300" i="19" s="1"/>
  <c r="F300" i="19" s="1"/>
  <c r="J299" i="19"/>
  <c r="K299" i="19" s="1"/>
  <c r="L299" i="19" s="1"/>
  <c r="G299" i="19"/>
  <c r="D299" i="19"/>
  <c r="E299" i="19" s="1"/>
  <c r="F299" i="19" s="1"/>
  <c r="J298" i="19"/>
  <c r="K298" i="19" s="1"/>
  <c r="L298" i="19" s="1"/>
  <c r="G298" i="19"/>
  <c r="H298" i="19" s="1"/>
  <c r="I298" i="19" s="1"/>
  <c r="D298" i="19"/>
  <c r="E298" i="19" s="1"/>
  <c r="F298" i="19" s="1"/>
  <c r="J297" i="19"/>
  <c r="K297" i="19" s="1"/>
  <c r="L297" i="19" s="1"/>
  <c r="G297" i="19"/>
  <c r="D297" i="19"/>
  <c r="E297" i="19" s="1"/>
  <c r="F297" i="19" s="1"/>
  <c r="J296" i="19"/>
  <c r="K296" i="19" s="1"/>
  <c r="L296" i="19" s="1"/>
  <c r="G296" i="19"/>
  <c r="H296" i="19" s="1"/>
  <c r="I296" i="19" s="1"/>
  <c r="D296" i="19"/>
  <c r="E296" i="19" s="1"/>
  <c r="F296" i="19" s="1"/>
  <c r="J295" i="19"/>
  <c r="K295" i="19" s="1"/>
  <c r="L295" i="19" s="1"/>
  <c r="G295" i="19"/>
  <c r="D295" i="19"/>
  <c r="E295" i="19" s="1"/>
  <c r="F295" i="19" s="1"/>
  <c r="J294" i="19"/>
  <c r="K294" i="19" s="1"/>
  <c r="L294" i="19" s="1"/>
  <c r="G294" i="19"/>
  <c r="H294" i="19" s="1"/>
  <c r="I294" i="19" s="1"/>
  <c r="D294" i="19"/>
  <c r="E294" i="19" s="1"/>
  <c r="F294" i="19" s="1"/>
  <c r="J293" i="19"/>
  <c r="K293" i="19" s="1"/>
  <c r="L293" i="19" s="1"/>
  <c r="G293" i="19"/>
  <c r="H293" i="19" s="1"/>
  <c r="I293" i="19" s="1"/>
  <c r="D293" i="19"/>
  <c r="E293" i="19" s="1"/>
  <c r="F293" i="19" s="1"/>
  <c r="J292" i="19"/>
  <c r="K292" i="19" s="1"/>
  <c r="L292" i="19" s="1"/>
  <c r="G292" i="19"/>
  <c r="H292" i="19" s="1"/>
  <c r="I292" i="19" s="1"/>
  <c r="D292" i="19"/>
  <c r="E292" i="19" s="1"/>
  <c r="F292" i="19" s="1"/>
  <c r="J291" i="19"/>
  <c r="K291" i="19" s="1"/>
  <c r="L291" i="19" s="1"/>
  <c r="G291" i="19"/>
  <c r="H291" i="19" s="1"/>
  <c r="I291" i="19" s="1"/>
  <c r="D291" i="19"/>
  <c r="E291" i="19" s="1"/>
  <c r="F291" i="19" s="1"/>
  <c r="J290" i="19"/>
  <c r="K290" i="19" s="1"/>
  <c r="L290" i="19" s="1"/>
  <c r="G290" i="19"/>
  <c r="H290" i="19" s="1"/>
  <c r="I290" i="19" s="1"/>
  <c r="D290" i="19"/>
  <c r="E290" i="19" s="1"/>
  <c r="F290" i="19" s="1"/>
  <c r="J289" i="19"/>
  <c r="K289" i="19" s="1"/>
  <c r="L289" i="19" s="1"/>
  <c r="G289" i="19"/>
  <c r="D289" i="19"/>
  <c r="E289" i="19" s="1"/>
  <c r="F289" i="19" s="1"/>
  <c r="J288" i="19"/>
  <c r="K288" i="19" s="1"/>
  <c r="L288" i="19" s="1"/>
  <c r="G288" i="19"/>
  <c r="H288" i="19" s="1"/>
  <c r="I288" i="19" s="1"/>
  <c r="D288" i="19"/>
  <c r="E288" i="19" s="1"/>
  <c r="F288" i="19" s="1"/>
  <c r="J287" i="19"/>
  <c r="K287" i="19" s="1"/>
  <c r="L287" i="19" s="1"/>
  <c r="G287" i="19"/>
  <c r="D287" i="19"/>
  <c r="E287" i="19" s="1"/>
  <c r="F287" i="19" s="1"/>
  <c r="J286" i="19"/>
  <c r="K286" i="19" s="1"/>
  <c r="L286" i="19" s="1"/>
  <c r="G286" i="19"/>
  <c r="E286" i="19"/>
  <c r="F286" i="19" s="1"/>
  <c r="D286" i="19"/>
  <c r="J285" i="19"/>
  <c r="K285" i="19" s="1"/>
  <c r="L285" i="19" s="1"/>
  <c r="G285" i="19"/>
  <c r="H285" i="19" s="1"/>
  <c r="I285" i="19" s="1"/>
  <c r="D285" i="19"/>
  <c r="E285" i="19" s="1"/>
  <c r="F285" i="19" s="1"/>
  <c r="J284" i="19"/>
  <c r="K284" i="19" s="1"/>
  <c r="L284" i="19" s="1"/>
  <c r="G284" i="19"/>
  <c r="H284" i="19" s="1"/>
  <c r="I284" i="19" s="1"/>
  <c r="D284" i="19"/>
  <c r="E284" i="19" s="1"/>
  <c r="F284" i="19" s="1"/>
  <c r="J283" i="19"/>
  <c r="K283" i="19" s="1"/>
  <c r="L283" i="19" s="1"/>
  <c r="G283" i="19"/>
  <c r="D283" i="19"/>
  <c r="E283" i="19" s="1"/>
  <c r="F283" i="19" s="1"/>
  <c r="J282" i="19"/>
  <c r="K282" i="19" s="1"/>
  <c r="L282" i="19" s="1"/>
  <c r="G282" i="19"/>
  <c r="H282" i="19" s="1"/>
  <c r="I282" i="19" s="1"/>
  <c r="D282" i="19"/>
  <c r="E282" i="19" s="1"/>
  <c r="F282" i="19" s="1"/>
  <c r="J281" i="19"/>
  <c r="K281" i="19" s="1"/>
  <c r="L281" i="19" s="1"/>
  <c r="G281" i="19"/>
  <c r="D281" i="19"/>
  <c r="E281" i="19" s="1"/>
  <c r="F281" i="19" s="1"/>
  <c r="J280" i="19"/>
  <c r="K280" i="19" s="1"/>
  <c r="L280" i="19" s="1"/>
  <c r="G280" i="19"/>
  <c r="D280" i="19"/>
  <c r="E280" i="19" s="1"/>
  <c r="F280" i="19" s="1"/>
  <c r="J279" i="19"/>
  <c r="K279" i="19" s="1"/>
  <c r="L279" i="19" s="1"/>
  <c r="G279" i="19"/>
  <c r="H279" i="19" s="1"/>
  <c r="I279" i="19" s="1"/>
  <c r="D279" i="19"/>
  <c r="E279" i="19" s="1"/>
  <c r="F279" i="19" s="1"/>
  <c r="J278" i="19"/>
  <c r="K278" i="19" s="1"/>
  <c r="L278" i="19" s="1"/>
  <c r="G278" i="19"/>
  <c r="H278" i="19" s="1"/>
  <c r="I278" i="19" s="1"/>
  <c r="D278" i="19"/>
  <c r="E278" i="19" s="1"/>
  <c r="F278" i="19" s="1"/>
  <c r="J277" i="19"/>
  <c r="K277" i="19" s="1"/>
  <c r="L277" i="19" s="1"/>
  <c r="G277" i="19"/>
  <c r="D277" i="19"/>
  <c r="E277" i="19" s="1"/>
  <c r="F277" i="19" s="1"/>
  <c r="J276" i="19"/>
  <c r="K276" i="19" s="1"/>
  <c r="L276" i="19" s="1"/>
  <c r="G276" i="19"/>
  <c r="H276" i="19" s="1"/>
  <c r="I276" i="19" s="1"/>
  <c r="D276" i="19"/>
  <c r="E276" i="19" s="1"/>
  <c r="F276" i="19" s="1"/>
  <c r="J275" i="19"/>
  <c r="K275" i="19" s="1"/>
  <c r="L275" i="19" s="1"/>
  <c r="G275" i="19"/>
  <c r="H275" i="19" s="1"/>
  <c r="I275" i="19" s="1"/>
  <c r="E275" i="19"/>
  <c r="F275" i="19" s="1"/>
  <c r="D275" i="19"/>
  <c r="J274" i="19"/>
  <c r="K274" i="19" s="1"/>
  <c r="L274" i="19" s="1"/>
  <c r="G274" i="19"/>
  <c r="D274" i="19"/>
  <c r="E274" i="19" s="1"/>
  <c r="F274" i="19" s="1"/>
  <c r="J273" i="19"/>
  <c r="K273" i="19" s="1"/>
  <c r="L273" i="19" s="1"/>
  <c r="G273" i="19"/>
  <c r="H273" i="19" s="1"/>
  <c r="I273" i="19" s="1"/>
  <c r="D273" i="19"/>
  <c r="E273" i="19" s="1"/>
  <c r="F273" i="19" s="1"/>
  <c r="J272" i="19"/>
  <c r="K272" i="19" s="1"/>
  <c r="L272" i="19" s="1"/>
  <c r="G272" i="19"/>
  <c r="H272" i="19" s="1"/>
  <c r="I272" i="19" s="1"/>
  <c r="D272" i="19"/>
  <c r="E272" i="19" s="1"/>
  <c r="F272" i="19" s="1"/>
  <c r="J271" i="19"/>
  <c r="K271" i="19" s="1"/>
  <c r="L271" i="19" s="1"/>
  <c r="G271" i="19"/>
  <c r="H271" i="19" s="1"/>
  <c r="I271" i="19" s="1"/>
  <c r="D271" i="19"/>
  <c r="E271" i="19" s="1"/>
  <c r="F271" i="19" s="1"/>
  <c r="J270" i="19"/>
  <c r="K270" i="19" s="1"/>
  <c r="L270" i="19" s="1"/>
  <c r="G270" i="19"/>
  <c r="H270" i="19" s="1"/>
  <c r="I270" i="19" s="1"/>
  <c r="D270" i="19"/>
  <c r="E270" i="19" s="1"/>
  <c r="F270" i="19" s="1"/>
  <c r="J269" i="19"/>
  <c r="K269" i="19" s="1"/>
  <c r="L269" i="19" s="1"/>
  <c r="G269" i="19"/>
  <c r="H269" i="19" s="1"/>
  <c r="I269" i="19" s="1"/>
  <c r="D269" i="19"/>
  <c r="E269" i="19" s="1"/>
  <c r="F269" i="19" s="1"/>
  <c r="J268" i="19"/>
  <c r="K268" i="19" s="1"/>
  <c r="L268" i="19" s="1"/>
  <c r="G268" i="19"/>
  <c r="H268" i="19" s="1"/>
  <c r="I268" i="19" s="1"/>
  <c r="D268" i="19"/>
  <c r="E268" i="19" s="1"/>
  <c r="F268" i="19" s="1"/>
  <c r="J267" i="19"/>
  <c r="K267" i="19" s="1"/>
  <c r="L267" i="19" s="1"/>
  <c r="H267" i="19"/>
  <c r="I267" i="19" s="1"/>
  <c r="G267" i="19"/>
  <c r="D267" i="19"/>
  <c r="E267" i="19" s="1"/>
  <c r="F267" i="19" s="1"/>
  <c r="J266" i="19"/>
  <c r="K266" i="19" s="1"/>
  <c r="L266" i="19" s="1"/>
  <c r="G266" i="19"/>
  <c r="H266" i="19" s="1"/>
  <c r="I266" i="19" s="1"/>
  <c r="D266" i="19"/>
  <c r="E266" i="19" s="1"/>
  <c r="F266" i="19" s="1"/>
  <c r="K265" i="19"/>
  <c r="L265" i="19" s="1"/>
  <c r="J265" i="19"/>
  <c r="G265" i="19"/>
  <c r="H265" i="19" s="1"/>
  <c r="I265" i="19" s="1"/>
  <c r="D265" i="19"/>
  <c r="E265" i="19" s="1"/>
  <c r="F265" i="19" s="1"/>
  <c r="J264" i="19"/>
  <c r="K264" i="19" s="1"/>
  <c r="L264" i="19" s="1"/>
  <c r="G264" i="19"/>
  <c r="H264" i="19" s="1"/>
  <c r="I264" i="19" s="1"/>
  <c r="D264" i="19"/>
  <c r="E264" i="19" s="1"/>
  <c r="F264" i="19" s="1"/>
  <c r="J263" i="19"/>
  <c r="K263" i="19" s="1"/>
  <c r="L263" i="19" s="1"/>
  <c r="H263" i="19"/>
  <c r="I263" i="19" s="1"/>
  <c r="G263" i="19"/>
  <c r="D263" i="19"/>
  <c r="E263" i="19" s="1"/>
  <c r="F263" i="19" s="1"/>
  <c r="J262" i="19"/>
  <c r="K262" i="19" s="1"/>
  <c r="L262" i="19" s="1"/>
  <c r="G262" i="19"/>
  <c r="H262" i="19" s="1"/>
  <c r="I262" i="19" s="1"/>
  <c r="D262" i="19"/>
  <c r="E262" i="19" s="1"/>
  <c r="F262" i="19" s="1"/>
  <c r="K261" i="19"/>
  <c r="L261" i="19" s="1"/>
  <c r="J261" i="19"/>
  <c r="G261" i="19"/>
  <c r="H261" i="19" s="1"/>
  <c r="I261" i="19" s="1"/>
  <c r="D261" i="19"/>
  <c r="E261" i="19" s="1"/>
  <c r="F261" i="19" s="1"/>
  <c r="J260" i="19"/>
  <c r="K260" i="19" s="1"/>
  <c r="L260" i="19" s="1"/>
  <c r="G260" i="19"/>
  <c r="D260" i="19"/>
  <c r="E260" i="19" s="1"/>
  <c r="F260" i="19" s="1"/>
  <c r="J259" i="19"/>
  <c r="K259" i="19" s="1"/>
  <c r="L259" i="19" s="1"/>
  <c r="G259" i="19"/>
  <c r="H259" i="19" s="1"/>
  <c r="I259" i="19" s="1"/>
  <c r="D259" i="19"/>
  <c r="E259" i="19" s="1"/>
  <c r="F259" i="19" s="1"/>
  <c r="J258" i="19"/>
  <c r="K258" i="19" s="1"/>
  <c r="L258" i="19" s="1"/>
  <c r="G258" i="19"/>
  <c r="H258" i="19" s="1"/>
  <c r="I258" i="19" s="1"/>
  <c r="D258" i="19"/>
  <c r="E258" i="19" s="1"/>
  <c r="F258" i="19" s="1"/>
  <c r="J257" i="19"/>
  <c r="K257" i="19" s="1"/>
  <c r="L257" i="19" s="1"/>
  <c r="G257" i="19"/>
  <c r="H257" i="19" s="1"/>
  <c r="I257" i="19" s="1"/>
  <c r="D257" i="19"/>
  <c r="E257" i="19" s="1"/>
  <c r="F257" i="19" s="1"/>
  <c r="J256" i="19"/>
  <c r="K256" i="19" s="1"/>
  <c r="L256" i="19" s="1"/>
  <c r="I256" i="19"/>
  <c r="G256" i="19"/>
  <c r="H256" i="19" s="1"/>
  <c r="D256" i="19"/>
  <c r="E256" i="19" s="1"/>
  <c r="F256" i="19" s="1"/>
  <c r="J255" i="19"/>
  <c r="K255" i="19" s="1"/>
  <c r="L255" i="19" s="1"/>
  <c r="G255" i="19"/>
  <c r="D255" i="19"/>
  <c r="E255" i="19" s="1"/>
  <c r="F255" i="19" s="1"/>
  <c r="J254" i="19"/>
  <c r="K254" i="19" s="1"/>
  <c r="L254" i="19" s="1"/>
  <c r="G254" i="19"/>
  <c r="H254" i="19" s="1"/>
  <c r="I254" i="19" s="1"/>
  <c r="D254" i="19"/>
  <c r="E254" i="19" s="1"/>
  <c r="F254" i="19" s="1"/>
  <c r="J253" i="19"/>
  <c r="K253" i="19" s="1"/>
  <c r="L253" i="19" s="1"/>
  <c r="G253" i="19"/>
  <c r="H253" i="19" s="1"/>
  <c r="I253" i="19" s="1"/>
  <c r="D253" i="19"/>
  <c r="E253" i="19" s="1"/>
  <c r="F253" i="19" s="1"/>
  <c r="L252" i="19"/>
  <c r="J252" i="19"/>
  <c r="K252" i="19" s="1"/>
  <c r="G252" i="19"/>
  <c r="H252" i="19" s="1"/>
  <c r="I252" i="19" s="1"/>
  <c r="D252" i="19"/>
  <c r="E252" i="19" s="1"/>
  <c r="F252" i="19" s="1"/>
  <c r="J251" i="19"/>
  <c r="K251" i="19" s="1"/>
  <c r="L251" i="19" s="1"/>
  <c r="G251" i="19"/>
  <c r="D251" i="19"/>
  <c r="E251" i="19" s="1"/>
  <c r="F251" i="19" s="1"/>
  <c r="J250" i="19"/>
  <c r="K250" i="19" s="1"/>
  <c r="L250" i="19" s="1"/>
  <c r="G250" i="19"/>
  <c r="H250" i="19" s="1"/>
  <c r="I250" i="19" s="1"/>
  <c r="D250" i="19"/>
  <c r="E250" i="19" s="1"/>
  <c r="F250" i="19" s="1"/>
  <c r="J249" i="19"/>
  <c r="K249" i="19" s="1"/>
  <c r="L249" i="19" s="1"/>
  <c r="G249" i="19"/>
  <c r="H249" i="19" s="1"/>
  <c r="I249" i="19" s="1"/>
  <c r="D249" i="19"/>
  <c r="E249" i="19" s="1"/>
  <c r="F249" i="19" s="1"/>
  <c r="J248" i="19"/>
  <c r="K248" i="19" s="1"/>
  <c r="L248" i="19" s="1"/>
  <c r="G248" i="19"/>
  <c r="H248" i="19" s="1"/>
  <c r="I248" i="19" s="1"/>
  <c r="D248" i="19"/>
  <c r="E248" i="19" s="1"/>
  <c r="F248" i="19" s="1"/>
  <c r="J247" i="19"/>
  <c r="K247" i="19" s="1"/>
  <c r="L247" i="19" s="1"/>
  <c r="G247" i="19"/>
  <c r="D247" i="19"/>
  <c r="E247" i="19" s="1"/>
  <c r="F247" i="19" s="1"/>
  <c r="J246" i="19"/>
  <c r="K246" i="19" s="1"/>
  <c r="L246" i="19" s="1"/>
  <c r="G246" i="19"/>
  <c r="H246" i="19" s="1"/>
  <c r="I246" i="19" s="1"/>
  <c r="D246" i="19"/>
  <c r="E246" i="19" s="1"/>
  <c r="F246" i="19" s="1"/>
  <c r="J245" i="19"/>
  <c r="K245" i="19" s="1"/>
  <c r="L245" i="19" s="1"/>
  <c r="G245" i="19"/>
  <c r="H245" i="19" s="1"/>
  <c r="I245" i="19" s="1"/>
  <c r="D245" i="19"/>
  <c r="E245" i="19" s="1"/>
  <c r="F245" i="19" s="1"/>
  <c r="J244" i="19"/>
  <c r="K244" i="19" s="1"/>
  <c r="L244" i="19" s="1"/>
  <c r="H244" i="19"/>
  <c r="I244" i="19" s="1"/>
  <c r="G244" i="19"/>
  <c r="D244" i="19"/>
  <c r="E244" i="19" s="1"/>
  <c r="F244" i="19" s="1"/>
  <c r="J243" i="19"/>
  <c r="K243" i="19" s="1"/>
  <c r="L243" i="19" s="1"/>
  <c r="G243" i="19"/>
  <c r="D243" i="19"/>
  <c r="E243" i="19" s="1"/>
  <c r="F243" i="19" s="1"/>
  <c r="J242" i="19"/>
  <c r="K242" i="19" s="1"/>
  <c r="L242" i="19" s="1"/>
  <c r="G242" i="19"/>
  <c r="H242" i="19" s="1"/>
  <c r="I242" i="19" s="1"/>
  <c r="D242" i="19"/>
  <c r="E242" i="19" s="1"/>
  <c r="F242" i="19" s="1"/>
  <c r="J241" i="19"/>
  <c r="K241" i="19" s="1"/>
  <c r="L241" i="19" s="1"/>
  <c r="G241" i="19"/>
  <c r="H241" i="19" s="1"/>
  <c r="I241" i="19" s="1"/>
  <c r="D241" i="19"/>
  <c r="E241" i="19" s="1"/>
  <c r="F241" i="19" s="1"/>
  <c r="J240" i="19"/>
  <c r="K240" i="19" s="1"/>
  <c r="L240" i="19" s="1"/>
  <c r="G240" i="19"/>
  <c r="H240" i="19" s="1"/>
  <c r="I240" i="19" s="1"/>
  <c r="D240" i="19"/>
  <c r="E240" i="19" s="1"/>
  <c r="F240" i="19" s="1"/>
  <c r="J239" i="19"/>
  <c r="K239" i="19" s="1"/>
  <c r="L239" i="19" s="1"/>
  <c r="G239" i="19"/>
  <c r="D239" i="19"/>
  <c r="E239" i="19" s="1"/>
  <c r="F239" i="19" s="1"/>
  <c r="J238" i="19"/>
  <c r="K238" i="19" s="1"/>
  <c r="L238" i="19" s="1"/>
  <c r="G238" i="19"/>
  <c r="H238" i="19" s="1"/>
  <c r="I238" i="19" s="1"/>
  <c r="F238" i="19"/>
  <c r="D238" i="19"/>
  <c r="E238" i="19" s="1"/>
  <c r="J237" i="19"/>
  <c r="K237" i="19" s="1"/>
  <c r="L237" i="19" s="1"/>
  <c r="G237" i="19"/>
  <c r="H237" i="19" s="1"/>
  <c r="I237" i="19" s="1"/>
  <c r="D237" i="19"/>
  <c r="E237" i="19" s="1"/>
  <c r="F237" i="19" s="1"/>
  <c r="J236" i="19"/>
  <c r="K236" i="19" s="1"/>
  <c r="L236" i="19" s="1"/>
  <c r="G236" i="19"/>
  <c r="H236" i="19" s="1"/>
  <c r="I236" i="19" s="1"/>
  <c r="D236" i="19"/>
  <c r="E236" i="19" s="1"/>
  <c r="F236" i="19" s="1"/>
  <c r="J235" i="19"/>
  <c r="K235" i="19" s="1"/>
  <c r="L235" i="19" s="1"/>
  <c r="G235" i="19"/>
  <c r="D235" i="19"/>
  <c r="E235" i="19" s="1"/>
  <c r="F235" i="19" s="1"/>
  <c r="J234" i="19"/>
  <c r="K234" i="19" s="1"/>
  <c r="L234" i="19" s="1"/>
  <c r="G234" i="19"/>
  <c r="H234" i="19" s="1"/>
  <c r="I234" i="19" s="1"/>
  <c r="D234" i="19"/>
  <c r="E234" i="19" s="1"/>
  <c r="F234" i="19" s="1"/>
  <c r="J233" i="19"/>
  <c r="K233" i="19" s="1"/>
  <c r="L233" i="19" s="1"/>
  <c r="G233" i="19"/>
  <c r="H233" i="19" s="1"/>
  <c r="I233" i="19" s="1"/>
  <c r="D233" i="19"/>
  <c r="E233" i="19" s="1"/>
  <c r="F233" i="19" s="1"/>
  <c r="J232" i="19"/>
  <c r="K232" i="19" s="1"/>
  <c r="L232" i="19" s="1"/>
  <c r="G232" i="19"/>
  <c r="H232" i="19" s="1"/>
  <c r="I232" i="19" s="1"/>
  <c r="D232" i="19"/>
  <c r="E232" i="19" s="1"/>
  <c r="F232" i="19" s="1"/>
  <c r="J231" i="19"/>
  <c r="K231" i="19" s="1"/>
  <c r="L231" i="19" s="1"/>
  <c r="G231" i="19"/>
  <c r="D231" i="19"/>
  <c r="E231" i="19" s="1"/>
  <c r="F231" i="19" s="1"/>
  <c r="J230" i="19"/>
  <c r="K230" i="19" s="1"/>
  <c r="L230" i="19" s="1"/>
  <c r="G230" i="19"/>
  <c r="H230" i="19" s="1"/>
  <c r="I230" i="19" s="1"/>
  <c r="D230" i="19"/>
  <c r="E230" i="19" s="1"/>
  <c r="F230" i="19" s="1"/>
  <c r="J229" i="19"/>
  <c r="K229" i="19" s="1"/>
  <c r="L229" i="19" s="1"/>
  <c r="H229" i="19"/>
  <c r="I229" i="19" s="1"/>
  <c r="G229" i="19"/>
  <c r="D229" i="19"/>
  <c r="E229" i="19" s="1"/>
  <c r="F229" i="19" s="1"/>
  <c r="L228" i="19"/>
  <c r="J228" i="19"/>
  <c r="K228" i="19" s="1"/>
  <c r="G228" i="19"/>
  <c r="H228" i="19" s="1"/>
  <c r="I228" i="19" s="1"/>
  <c r="D228" i="19"/>
  <c r="E228" i="19" s="1"/>
  <c r="F228" i="19" s="1"/>
  <c r="J227" i="19"/>
  <c r="K227" i="19" s="1"/>
  <c r="L227" i="19" s="1"/>
  <c r="G227" i="19"/>
  <c r="D227" i="19"/>
  <c r="E227" i="19" s="1"/>
  <c r="F227" i="19" s="1"/>
  <c r="J226" i="19"/>
  <c r="K226" i="19" s="1"/>
  <c r="L226" i="19" s="1"/>
  <c r="G226" i="19"/>
  <c r="D226" i="19"/>
  <c r="E226" i="19" s="1"/>
  <c r="F226" i="19" s="1"/>
  <c r="J225" i="19"/>
  <c r="K225" i="19" s="1"/>
  <c r="L225" i="19" s="1"/>
  <c r="G225" i="19"/>
  <c r="H225" i="19" s="1"/>
  <c r="I225" i="19" s="1"/>
  <c r="D225" i="19"/>
  <c r="E225" i="19" s="1"/>
  <c r="F225" i="19" s="1"/>
  <c r="J224" i="19"/>
  <c r="K224" i="19" s="1"/>
  <c r="L224" i="19" s="1"/>
  <c r="G224" i="19"/>
  <c r="H224" i="19" s="1"/>
  <c r="I224" i="19" s="1"/>
  <c r="D224" i="19"/>
  <c r="E224" i="19" s="1"/>
  <c r="F224" i="19" s="1"/>
  <c r="J223" i="19"/>
  <c r="K223" i="19" s="1"/>
  <c r="L223" i="19" s="1"/>
  <c r="G223" i="19"/>
  <c r="D223" i="19"/>
  <c r="E223" i="19" s="1"/>
  <c r="F223" i="19" s="1"/>
  <c r="J222" i="19"/>
  <c r="K222" i="19" s="1"/>
  <c r="L222" i="19" s="1"/>
  <c r="G222" i="19"/>
  <c r="D222" i="19"/>
  <c r="E222" i="19" s="1"/>
  <c r="F222" i="19" s="1"/>
  <c r="J221" i="19"/>
  <c r="K221" i="19" s="1"/>
  <c r="L221" i="19" s="1"/>
  <c r="G221" i="19"/>
  <c r="H221" i="19" s="1"/>
  <c r="I221" i="19" s="1"/>
  <c r="D221" i="19"/>
  <c r="E221" i="19" s="1"/>
  <c r="F221" i="19" s="1"/>
  <c r="J220" i="19"/>
  <c r="K220" i="19" s="1"/>
  <c r="L220" i="19" s="1"/>
  <c r="G220" i="19"/>
  <c r="H220" i="19" s="1"/>
  <c r="I220" i="19" s="1"/>
  <c r="D220" i="19"/>
  <c r="E220" i="19" s="1"/>
  <c r="F220" i="19" s="1"/>
  <c r="J219" i="19"/>
  <c r="K219" i="19" s="1"/>
  <c r="L219" i="19" s="1"/>
  <c r="G219" i="19"/>
  <c r="H219" i="19" s="1"/>
  <c r="I219" i="19" s="1"/>
  <c r="D219" i="19"/>
  <c r="E219" i="19" s="1"/>
  <c r="F219" i="19" s="1"/>
  <c r="J218" i="19"/>
  <c r="K218" i="19" s="1"/>
  <c r="L218" i="19" s="1"/>
  <c r="G218" i="19"/>
  <c r="H218" i="19" s="1"/>
  <c r="I218" i="19" s="1"/>
  <c r="D218" i="19"/>
  <c r="E218" i="19" s="1"/>
  <c r="F218" i="19" s="1"/>
  <c r="K217" i="19"/>
  <c r="L217" i="19" s="1"/>
  <c r="J217" i="19"/>
  <c r="G217" i="19"/>
  <c r="H217" i="19" s="1"/>
  <c r="I217" i="19" s="1"/>
  <c r="D217" i="19"/>
  <c r="E217" i="19" s="1"/>
  <c r="F217" i="19" s="1"/>
  <c r="J216" i="19"/>
  <c r="K216" i="19" s="1"/>
  <c r="L216" i="19" s="1"/>
  <c r="G216" i="19"/>
  <c r="H216" i="19" s="1"/>
  <c r="I216" i="19" s="1"/>
  <c r="D216" i="19"/>
  <c r="E216" i="19" s="1"/>
  <c r="F216" i="19" s="1"/>
  <c r="J215" i="19"/>
  <c r="K215" i="19" s="1"/>
  <c r="L215" i="19" s="1"/>
  <c r="G215" i="19"/>
  <c r="H215" i="19" s="1"/>
  <c r="I215" i="19" s="1"/>
  <c r="D215" i="19"/>
  <c r="E215" i="19" s="1"/>
  <c r="F215" i="19" s="1"/>
  <c r="J214" i="19"/>
  <c r="K214" i="19" s="1"/>
  <c r="L214" i="19" s="1"/>
  <c r="G214" i="19"/>
  <c r="F214" i="19"/>
  <c r="D214" i="19"/>
  <c r="E214" i="19" s="1"/>
  <c r="J213" i="19"/>
  <c r="K213" i="19" s="1"/>
  <c r="L213" i="19" s="1"/>
  <c r="G213" i="19"/>
  <c r="H213" i="19" s="1"/>
  <c r="I213" i="19" s="1"/>
  <c r="D213" i="19"/>
  <c r="E213" i="19" s="1"/>
  <c r="F213" i="19" s="1"/>
  <c r="J212" i="19"/>
  <c r="K212" i="19" s="1"/>
  <c r="L212" i="19" s="1"/>
  <c r="G212" i="19"/>
  <c r="H212" i="19" s="1"/>
  <c r="I212" i="19" s="1"/>
  <c r="D212" i="19"/>
  <c r="E212" i="19" s="1"/>
  <c r="F212" i="19" s="1"/>
  <c r="J211" i="19"/>
  <c r="K211" i="19" s="1"/>
  <c r="L211" i="19" s="1"/>
  <c r="G211" i="19"/>
  <c r="H211" i="19" s="1"/>
  <c r="I211" i="19" s="1"/>
  <c r="D211" i="19"/>
  <c r="E211" i="19" s="1"/>
  <c r="F211" i="19" s="1"/>
  <c r="J210" i="19"/>
  <c r="K210" i="19" s="1"/>
  <c r="L210" i="19" s="1"/>
  <c r="G210" i="19"/>
  <c r="H210" i="19" s="1"/>
  <c r="I210" i="19" s="1"/>
  <c r="D210" i="19"/>
  <c r="E210" i="19" s="1"/>
  <c r="F210" i="19" s="1"/>
  <c r="K209" i="19"/>
  <c r="L209" i="19" s="1"/>
  <c r="J209" i="19"/>
  <c r="G209" i="19"/>
  <c r="H209" i="19" s="1"/>
  <c r="I209" i="19" s="1"/>
  <c r="D209" i="19"/>
  <c r="E209" i="19" s="1"/>
  <c r="F209" i="19" s="1"/>
  <c r="J208" i="19"/>
  <c r="K208" i="19" s="1"/>
  <c r="L208" i="19" s="1"/>
  <c r="G208" i="19"/>
  <c r="H208" i="19" s="1"/>
  <c r="I208" i="19" s="1"/>
  <c r="D208" i="19"/>
  <c r="E208" i="19" s="1"/>
  <c r="F208" i="19" s="1"/>
  <c r="J207" i="19"/>
  <c r="K207" i="19" s="1"/>
  <c r="L207" i="19" s="1"/>
  <c r="G207" i="19"/>
  <c r="H207" i="19" s="1"/>
  <c r="I207" i="19" s="1"/>
  <c r="D207" i="19"/>
  <c r="E207" i="19" s="1"/>
  <c r="F207" i="19" s="1"/>
  <c r="J206" i="19"/>
  <c r="K206" i="19" s="1"/>
  <c r="L206" i="19" s="1"/>
  <c r="G206" i="19"/>
  <c r="H206" i="19" s="1"/>
  <c r="I206" i="19" s="1"/>
  <c r="D206" i="19"/>
  <c r="E206" i="19" s="1"/>
  <c r="F206" i="19" s="1"/>
  <c r="J205" i="19"/>
  <c r="K205" i="19" s="1"/>
  <c r="L205" i="19" s="1"/>
  <c r="G205" i="19"/>
  <c r="H205" i="19" s="1"/>
  <c r="I205" i="19" s="1"/>
  <c r="D205" i="19"/>
  <c r="E205" i="19" s="1"/>
  <c r="F205" i="19" s="1"/>
  <c r="J204" i="19"/>
  <c r="K204" i="19" s="1"/>
  <c r="L204" i="19" s="1"/>
  <c r="G204" i="19"/>
  <c r="H204" i="19" s="1"/>
  <c r="I204" i="19" s="1"/>
  <c r="D204" i="19"/>
  <c r="E204" i="19" s="1"/>
  <c r="F204" i="19" s="1"/>
  <c r="J203" i="19"/>
  <c r="K203" i="19" s="1"/>
  <c r="L203" i="19" s="1"/>
  <c r="G203" i="19"/>
  <c r="H203" i="19" s="1"/>
  <c r="I203" i="19" s="1"/>
  <c r="D203" i="19"/>
  <c r="E203" i="19" s="1"/>
  <c r="F203" i="19" s="1"/>
  <c r="J202" i="19"/>
  <c r="K202" i="19" s="1"/>
  <c r="L202" i="19" s="1"/>
  <c r="G202" i="19"/>
  <c r="H202" i="19" s="1"/>
  <c r="I202" i="19" s="1"/>
  <c r="D202" i="19"/>
  <c r="E202" i="19" s="1"/>
  <c r="F202" i="19" s="1"/>
  <c r="J201" i="19"/>
  <c r="K201" i="19" s="1"/>
  <c r="L201" i="19" s="1"/>
  <c r="G201" i="19"/>
  <c r="H201" i="19" s="1"/>
  <c r="I201" i="19" s="1"/>
  <c r="D201" i="19"/>
  <c r="E201" i="19" s="1"/>
  <c r="F201" i="19" s="1"/>
  <c r="J200" i="19"/>
  <c r="K200" i="19" s="1"/>
  <c r="L200" i="19" s="1"/>
  <c r="G200" i="19"/>
  <c r="H200" i="19" s="1"/>
  <c r="I200" i="19" s="1"/>
  <c r="D200" i="19"/>
  <c r="E200" i="19" s="1"/>
  <c r="F200" i="19" s="1"/>
  <c r="L199" i="19"/>
  <c r="J199" i="19"/>
  <c r="K199" i="19" s="1"/>
  <c r="G199" i="19"/>
  <c r="H199" i="19" s="1"/>
  <c r="I199" i="19" s="1"/>
  <c r="D199" i="19"/>
  <c r="E199" i="19" s="1"/>
  <c r="F199" i="19" s="1"/>
  <c r="J198" i="19"/>
  <c r="K198" i="19" s="1"/>
  <c r="L198" i="19" s="1"/>
  <c r="G198" i="19"/>
  <c r="H198" i="19" s="1"/>
  <c r="I198" i="19" s="1"/>
  <c r="D198" i="19"/>
  <c r="E198" i="19" s="1"/>
  <c r="F198" i="19" s="1"/>
  <c r="J197" i="19"/>
  <c r="K197" i="19" s="1"/>
  <c r="L197" i="19" s="1"/>
  <c r="G197" i="19"/>
  <c r="H197" i="19" s="1"/>
  <c r="I197" i="19" s="1"/>
  <c r="D197" i="19"/>
  <c r="E197" i="19" s="1"/>
  <c r="F197" i="19" s="1"/>
  <c r="J196" i="19"/>
  <c r="K196" i="19" s="1"/>
  <c r="L196" i="19" s="1"/>
  <c r="G196" i="19"/>
  <c r="H196" i="19" s="1"/>
  <c r="I196" i="19" s="1"/>
  <c r="D196" i="19"/>
  <c r="E196" i="19" s="1"/>
  <c r="F196" i="19" s="1"/>
  <c r="J195" i="19"/>
  <c r="K195" i="19" s="1"/>
  <c r="L195" i="19" s="1"/>
  <c r="G195" i="19"/>
  <c r="H195" i="19" s="1"/>
  <c r="I195" i="19" s="1"/>
  <c r="D195" i="19"/>
  <c r="E195" i="19" s="1"/>
  <c r="F195" i="19" s="1"/>
  <c r="J194" i="19"/>
  <c r="K194" i="19" s="1"/>
  <c r="L194" i="19" s="1"/>
  <c r="G194" i="19"/>
  <c r="H194" i="19" s="1"/>
  <c r="I194" i="19" s="1"/>
  <c r="D194" i="19"/>
  <c r="E194" i="19" s="1"/>
  <c r="F194" i="19" s="1"/>
  <c r="J193" i="19"/>
  <c r="K193" i="19" s="1"/>
  <c r="L193" i="19" s="1"/>
  <c r="G193" i="19"/>
  <c r="H193" i="19" s="1"/>
  <c r="I193" i="19" s="1"/>
  <c r="D193" i="19"/>
  <c r="E193" i="19" s="1"/>
  <c r="F193" i="19" s="1"/>
  <c r="J192" i="19"/>
  <c r="K192" i="19" s="1"/>
  <c r="L192" i="19" s="1"/>
  <c r="G192" i="19"/>
  <c r="H192" i="19" s="1"/>
  <c r="I192" i="19" s="1"/>
  <c r="D192" i="19"/>
  <c r="E192" i="19" s="1"/>
  <c r="F192" i="19" s="1"/>
  <c r="L191" i="19"/>
  <c r="J191" i="19"/>
  <c r="K191" i="19" s="1"/>
  <c r="G191" i="19"/>
  <c r="H191" i="19" s="1"/>
  <c r="I191" i="19" s="1"/>
  <c r="D191" i="19"/>
  <c r="E191" i="19" s="1"/>
  <c r="F191" i="19" s="1"/>
  <c r="J190" i="19"/>
  <c r="K190" i="19" s="1"/>
  <c r="L190" i="19" s="1"/>
  <c r="G190" i="19"/>
  <c r="H190" i="19" s="1"/>
  <c r="I190" i="19" s="1"/>
  <c r="D190" i="19"/>
  <c r="E190" i="19" s="1"/>
  <c r="F190" i="19" s="1"/>
  <c r="J189" i="19"/>
  <c r="K189" i="19" s="1"/>
  <c r="L189" i="19" s="1"/>
  <c r="H189" i="19"/>
  <c r="I189" i="19" s="1"/>
  <c r="G189" i="19"/>
  <c r="D189" i="19"/>
  <c r="E189" i="19" s="1"/>
  <c r="F189" i="19" s="1"/>
  <c r="J188" i="19"/>
  <c r="K188" i="19" s="1"/>
  <c r="L188" i="19" s="1"/>
  <c r="G188" i="19"/>
  <c r="H188" i="19" s="1"/>
  <c r="I188" i="19" s="1"/>
  <c r="D188" i="19"/>
  <c r="E188" i="19" s="1"/>
  <c r="F188" i="19" s="1"/>
  <c r="J187" i="19"/>
  <c r="K187" i="19" s="1"/>
  <c r="L187" i="19" s="1"/>
  <c r="H187" i="19"/>
  <c r="I187" i="19" s="1"/>
  <c r="G187" i="19"/>
  <c r="D187" i="19"/>
  <c r="E187" i="19" s="1"/>
  <c r="F187" i="19" s="1"/>
  <c r="J186" i="19"/>
  <c r="K186" i="19" s="1"/>
  <c r="L186" i="19" s="1"/>
  <c r="G186" i="19"/>
  <c r="H186" i="19" s="1"/>
  <c r="I186" i="19" s="1"/>
  <c r="D186" i="19"/>
  <c r="E186" i="19" s="1"/>
  <c r="F186" i="19" s="1"/>
  <c r="J185" i="19"/>
  <c r="K185" i="19" s="1"/>
  <c r="L185" i="19" s="1"/>
  <c r="G185" i="19"/>
  <c r="H185" i="19" s="1"/>
  <c r="I185" i="19" s="1"/>
  <c r="D185" i="19"/>
  <c r="E185" i="19" s="1"/>
  <c r="F185" i="19" s="1"/>
  <c r="J184" i="19"/>
  <c r="K184" i="19" s="1"/>
  <c r="L184" i="19" s="1"/>
  <c r="G184" i="19"/>
  <c r="H184" i="19" s="1"/>
  <c r="I184" i="19" s="1"/>
  <c r="D184" i="19"/>
  <c r="E184" i="19" s="1"/>
  <c r="F184" i="19" s="1"/>
  <c r="J183" i="19"/>
  <c r="K183" i="19" s="1"/>
  <c r="L183" i="19" s="1"/>
  <c r="G183" i="19"/>
  <c r="H183" i="19" s="1"/>
  <c r="I183" i="19" s="1"/>
  <c r="D183" i="19"/>
  <c r="E183" i="19" s="1"/>
  <c r="F183" i="19" s="1"/>
  <c r="J182" i="19"/>
  <c r="K182" i="19" s="1"/>
  <c r="L182" i="19" s="1"/>
  <c r="G182" i="19"/>
  <c r="H182" i="19" s="1"/>
  <c r="I182" i="19" s="1"/>
  <c r="D182" i="19"/>
  <c r="E182" i="19" s="1"/>
  <c r="F182" i="19" s="1"/>
  <c r="J181" i="19"/>
  <c r="K181" i="19" s="1"/>
  <c r="L181" i="19" s="1"/>
  <c r="G181" i="19"/>
  <c r="H181" i="19" s="1"/>
  <c r="I181" i="19" s="1"/>
  <c r="D181" i="19"/>
  <c r="E181" i="19" s="1"/>
  <c r="F181" i="19" s="1"/>
  <c r="J180" i="19"/>
  <c r="K180" i="19" s="1"/>
  <c r="L180" i="19" s="1"/>
  <c r="G180" i="19"/>
  <c r="H180" i="19" s="1"/>
  <c r="I180" i="19" s="1"/>
  <c r="D180" i="19"/>
  <c r="E180" i="19" s="1"/>
  <c r="F180" i="19" s="1"/>
  <c r="J179" i="19"/>
  <c r="K179" i="19" s="1"/>
  <c r="L179" i="19" s="1"/>
  <c r="H179" i="19"/>
  <c r="I179" i="19" s="1"/>
  <c r="G179" i="19"/>
  <c r="D179" i="19"/>
  <c r="E179" i="19" s="1"/>
  <c r="F179" i="19" s="1"/>
  <c r="J178" i="19"/>
  <c r="K178" i="19" s="1"/>
  <c r="L178" i="19" s="1"/>
  <c r="G178" i="19"/>
  <c r="H178" i="19" s="1"/>
  <c r="I178" i="19" s="1"/>
  <c r="D178" i="19"/>
  <c r="E178" i="19" s="1"/>
  <c r="F178" i="19" s="1"/>
  <c r="J177" i="19"/>
  <c r="K177" i="19" s="1"/>
  <c r="L177" i="19" s="1"/>
  <c r="G177" i="19"/>
  <c r="H177" i="19" s="1"/>
  <c r="I177" i="19" s="1"/>
  <c r="D177" i="19"/>
  <c r="E177" i="19" s="1"/>
  <c r="F177" i="19" s="1"/>
  <c r="J176" i="19"/>
  <c r="K176" i="19" s="1"/>
  <c r="L176" i="19" s="1"/>
  <c r="G176" i="19"/>
  <c r="H176" i="19" s="1"/>
  <c r="I176" i="19" s="1"/>
  <c r="D176" i="19"/>
  <c r="E176" i="19" s="1"/>
  <c r="F176" i="19" s="1"/>
  <c r="J175" i="19"/>
  <c r="K175" i="19" s="1"/>
  <c r="L175" i="19" s="1"/>
  <c r="G175" i="19"/>
  <c r="H175" i="19" s="1"/>
  <c r="I175" i="19" s="1"/>
  <c r="D175" i="19"/>
  <c r="E175" i="19" s="1"/>
  <c r="F175" i="19" s="1"/>
  <c r="J174" i="19"/>
  <c r="K174" i="19" s="1"/>
  <c r="L174" i="19" s="1"/>
  <c r="G174" i="19"/>
  <c r="H174" i="19" s="1"/>
  <c r="I174" i="19" s="1"/>
  <c r="D174" i="19"/>
  <c r="E174" i="19" s="1"/>
  <c r="F174" i="19" s="1"/>
  <c r="J173" i="19"/>
  <c r="K173" i="19" s="1"/>
  <c r="L173" i="19" s="1"/>
  <c r="G173" i="19"/>
  <c r="H173" i="19" s="1"/>
  <c r="I173" i="19" s="1"/>
  <c r="D173" i="19"/>
  <c r="E173" i="19" s="1"/>
  <c r="F173" i="19" s="1"/>
  <c r="J172" i="19"/>
  <c r="K172" i="19" s="1"/>
  <c r="L172" i="19" s="1"/>
  <c r="G172" i="19"/>
  <c r="H172" i="19" s="1"/>
  <c r="I172" i="19" s="1"/>
  <c r="D172" i="19"/>
  <c r="E172" i="19" s="1"/>
  <c r="F172" i="19" s="1"/>
  <c r="J171" i="19"/>
  <c r="K171" i="19" s="1"/>
  <c r="L171" i="19" s="1"/>
  <c r="G171" i="19"/>
  <c r="H171" i="19" s="1"/>
  <c r="I171" i="19" s="1"/>
  <c r="D171" i="19"/>
  <c r="E171" i="19" s="1"/>
  <c r="F171" i="19" s="1"/>
  <c r="J170" i="19"/>
  <c r="K170" i="19" s="1"/>
  <c r="L170" i="19" s="1"/>
  <c r="G170" i="19"/>
  <c r="H170" i="19" s="1"/>
  <c r="I170" i="19" s="1"/>
  <c r="D170" i="19"/>
  <c r="E170" i="19" s="1"/>
  <c r="F170" i="19" s="1"/>
  <c r="J169" i="19"/>
  <c r="K169" i="19" s="1"/>
  <c r="L169" i="19" s="1"/>
  <c r="G169" i="19"/>
  <c r="H169" i="19" s="1"/>
  <c r="I169" i="19" s="1"/>
  <c r="D169" i="19"/>
  <c r="E169" i="19" s="1"/>
  <c r="F169" i="19" s="1"/>
  <c r="J168" i="19"/>
  <c r="K168" i="19" s="1"/>
  <c r="L168" i="19" s="1"/>
  <c r="G168" i="19"/>
  <c r="H168" i="19" s="1"/>
  <c r="I168" i="19" s="1"/>
  <c r="D168" i="19"/>
  <c r="E168" i="19" s="1"/>
  <c r="F168" i="19" s="1"/>
  <c r="J167" i="19"/>
  <c r="K167" i="19" s="1"/>
  <c r="L167" i="19" s="1"/>
  <c r="G167" i="19"/>
  <c r="H167" i="19" s="1"/>
  <c r="I167" i="19" s="1"/>
  <c r="D167" i="19"/>
  <c r="E167" i="19" s="1"/>
  <c r="F167" i="19" s="1"/>
  <c r="J166" i="19"/>
  <c r="K166" i="19" s="1"/>
  <c r="L166" i="19" s="1"/>
  <c r="G166" i="19"/>
  <c r="H166" i="19" s="1"/>
  <c r="I166" i="19" s="1"/>
  <c r="D166" i="19"/>
  <c r="E166" i="19" s="1"/>
  <c r="F166" i="19" s="1"/>
  <c r="J165" i="19"/>
  <c r="K165" i="19" s="1"/>
  <c r="L165" i="19" s="1"/>
  <c r="G165" i="19"/>
  <c r="H165" i="19" s="1"/>
  <c r="I165" i="19" s="1"/>
  <c r="D165" i="19"/>
  <c r="E165" i="19" s="1"/>
  <c r="F165" i="19" s="1"/>
  <c r="J164" i="19"/>
  <c r="K164" i="19" s="1"/>
  <c r="L164" i="19" s="1"/>
  <c r="G164" i="19"/>
  <c r="H164" i="19" s="1"/>
  <c r="I164" i="19" s="1"/>
  <c r="D164" i="19"/>
  <c r="E164" i="19" s="1"/>
  <c r="F164" i="19" s="1"/>
  <c r="J163" i="19"/>
  <c r="K163" i="19" s="1"/>
  <c r="L163" i="19" s="1"/>
  <c r="G163" i="19"/>
  <c r="H163" i="19" s="1"/>
  <c r="I163" i="19" s="1"/>
  <c r="D163" i="19"/>
  <c r="E163" i="19" s="1"/>
  <c r="F163" i="19" s="1"/>
  <c r="J162" i="19"/>
  <c r="K162" i="19" s="1"/>
  <c r="L162" i="19" s="1"/>
  <c r="G162" i="19"/>
  <c r="H162" i="19" s="1"/>
  <c r="I162" i="19" s="1"/>
  <c r="D162" i="19"/>
  <c r="E162" i="19" s="1"/>
  <c r="F162" i="19" s="1"/>
  <c r="J161" i="19"/>
  <c r="K161" i="19" s="1"/>
  <c r="L161" i="19" s="1"/>
  <c r="G161" i="19"/>
  <c r="H161" i="19" s="1"/>
  <c r="I161" i="19" s="1"/>
  <c r="D161" i="19"/>
  <c r="E161" i="19" s="1"/>
  <c r="F161" i="19" s="1"/>
  <c r="J160" i="19"/>
  <c r="K160" i="19" s="1"/>
  <c r="L160" i="19" s="1"/>
  <c r="G160" i="19"/>
  <c r="H160" i="19" s="1"/>
  <c r="I160" i="19" s="1"/>
  <c r="D160" i="19"/>
  <c r="E160" i="19" s="1"/>
  <c r="F160" i="19" s="1"/>
  <c r="J159" i="19"/>
  <c r="K159" i="19" s="1"/>
  <c r="L159" i="19" s="1"/>
  <c r="G159" i="19"/>
  <c r="H159" i="19" s="1"/>
  <c r="I159" i="19" s="1"/>
  <c r="D159" i="19"/>
  <c r="E159" i="19" s="1"/>
  <c r="F159" i="19" s="1"/>
  <c r="J158" i="19"/>
  <c r="K158" i="19" s="1"/>
  <c r="L158" i="19" s="1"/>
  <c r="G158" i="19"/>
  <c r="H158" i="19" s="1"/>
  <c r="I158" i="19" s="1"/>
  <c r="D158" i="19"/>
  <c r="E158" i="19" s="1"/>
  <c r="F158" i="19" s="1"/>
  <c r="J157" i="19"/>
  <c r="K157" i="19" s="1"/>
  <c r="L157" i="19" s="1"/>
  <c r="H157" i="19"/>
  <c r="I157" i="19" s="1"/>
  <c r="G157" i="19"/>
  <c r="D157" i="19"/>
  <c r="E157" i="19" s="1"/>
  <c r="F157" i="19" s="1"/>
  <c r="J156" i="19"/>
  <c r="K156" i="19" s="1"/>
  <c r="L156" i="19" s="1"/>
  <c r="H156" i="19"/>
  <c r="I156" i="19" s="1"/>
  <c r="G156" i="19"/>
  <c r="D156" i="19"/>
  <c r="E156" i="19" s="1"/>
  <c r="F156" i="19" s="1"/>
  <c r="J155" i="19"/>
  <c r="K155" i="19" s="1"/>
  <c r="L155" i="19" s="1"/>
  <c r="G155" i="19"/>
  <c r="D155" i="19"/>
  <c r="E155" i="19" s="1"/>
  <c r="F155" i="19" s="1"/>
  <c r="L154" i="19"/>
  <c r="J154" i="19"/>
  <c r="K154" i="19" s="1"/>
  <c r="G154" i="19"/>
  <c r="D154" i="19"/>
  <c r="E154" i="19" s="1"/>
  <c r="F154" i="19" s="1"/>
  <c r="J153" i="19"/>
  <c r="K153" i="19" s="1"/>
  <c r="L153" i="19" s="1"/>
  <c r="G153" i="19"/>
  <c r="H153" i="19" s="1"/>
  <c r="I153" i="19" s="1"/>
  <c r="D153" i="19"/>
  <c r="E153" i="19" s="1"/>
  <c r="F153" i="19" s="1"/>
  <c r="J152" i="19"/>
  <c r="K152" i="19" s="1"/>
  <c r="L152" i="19" s="1"/>
  <c r="H152" i="19"/>
  <c r="I152" i="19" s="1"/>
  <c r="G152" i="19"/>
  <c r="D152" i="19"/>
  <c r="E152" i="19" s="1"/>
  <c r="F152" i="19" s="1"/>
  <c r="J151" i="19"/>
  <c r="K151" i="19" s="1"/>
  <c r="L151" i="19" s="1"/>
  <c r="G151" i="19"/>
  <c r="D151" i="19"/>
  <c r="E151" i="19" s="1"/>
  <c r="F151" i="19" s="1"/>
  <c r="K150" i="19"/>
  <c r="L150" i="19" s="1"/>
  <c r="J150" i="19"/>
  <c r="G150" i="19"/>
  <c r="H150" i="19" s="1"/>
  <c r="I150" i="19" s="1"/>
  <c r="D150" i="19"/>
  <c r="E150" i="19" s="1"/>
  <c r="F150" i="19" s="1"/>
  <c r="J149" i="19"/>
  <c r="K149" i="19" s="1"/>
  <c r="L149" i="19" s="1"/>
  <c r="G149" i="19"/>
  <c r="H149" i="19" s="1"/>
  <c r="I149" i="19" s="1"/>
  <c r="D149" i="19"/>
  <c r="E149" i="19" s="1"/>
  <c r="F149" i="19" s="1"/>
  <c r="J148" i="19"/>
  <c r="K148" i="19" s="1"/>
  <c r="L148" i="19" s="1"/>
  <c r="I148" i="19"/>
  <c r="G148" i="19"/>
  <c r="H148" i="19" s="1"/>
  <c r="D148" i="19"/>
  <c r="E148" i="19" s="1"/>
  <c r="F148" i="19" s="1"/>
  <c r="J147" i="19"/>
  <c r="K147" i="19" s="1"/>
  <c r="L147" i="19" s="1"/>
  <c r="G147" i="19"/>
  <c r="D147" i="19"/>
  <c r="E147" i="19" s="1"/>
  <c r="F147" i="19" s="1"/>
  <c r="J146" i="19"/>
  <c r="K146" i="19" s="1"/>
  <c r="L146" i="19" s="1"/>
  <c r="G146" i="19"/>
  <c r="H146" i="19" s="1"/>
  <c r="I146" i="19" s="1"/>
  <c r="D146" i="19"/>
  <c r="E146" i="19" s="1"/>
  <c r="F146" i="19" s="1"/>
  <c r="J145" i="19"/>
  <c r="K145" i="19" s="1"/>
  <c r="L145" i="19" s="1"/>
  <c r="G145" i="19"/>
  <c r="H145" i="19" s="1"/>
  <c r="I145" i="19" s="1"/>
  <c r="E145" i="19"/>
  <c r="F145" i="19" s="1"/>
  <c r="D145" i="19"/>
  <c r="J144" i="19"/>
  <c r="K144" i="19" s="1"/>
  <c r="L144" i="19" s="1"/>
  <c r="G144" i="19"/>
  <c r="H144" i="19" s="1"/>
  <c r="I144" i="19" s="1"/>
  <c r="D144" i="19"/>
  <c r="E144" i="19" s="1"/>
  <c r="F144" i="19" s="1"/>
  <c r="J143" i="19"/>
  <c r="K143" i="19" s="1"/>
  <c r="L143" i="19" s="1"/>
  <c r="G143" i="19"/>
  <c r="D143" i="19"/>
  <c r="E143" i="19" s="1"/>
  <c r="F143" i="19" s="1"/>
  <c r="J142" i="19"/>
  <c r="K142" i="19" s="1"/>
  <c r="L142" i="19" s="1"/>
  <c r="G142" i="19"/>
  <c r="H142" i="19" s="1"/>
  <c r="I142" i="19" s="1"/>
  <c r="D142" i="19"/>
  <c r="E142" i="19" s="1"/>
  <c r="F142" i="19" s="1"/>
  <c r="J141" i="19"/>
  <c r="K141" i="19" s="1"/>
  <c r="L141" i="19" s="1"/>
  <c r="G141" i="19"/>
  <c r="H141" i="19" s="1"/>
  <c r="I141" i="19" s="1"/>
  <c r="D141" i="19"/>
  <c r="E141" i="19" s="1"/>
  <c r="F141" i="19" s="1"/>
  <c r="J140" i="19"/>
  <c r="K140" i="19" s="1"/>
  <c r="L140" i="19" s="1"/>
  <c r="G140" i="19"/>
  <c r="H140" i="19" s="1"/>
  <c r="I140" i="19" s="1"/>
  <c r="D140" i="19"/>
  <c r="E140" i="19" s="1"/>
  <c r="F140" i="19" s="1"/>
  <c r="J139" i="19"/>
  <c r="K139" i="19" s="1"/>
  <c r="L139" i="19" s="1"/>
  <c r="G139" i="19"/>
  <c r="D139" i="19"/>
  <c r="E139" i="19" s="1"/>
  <c r="F139" i="19" s="1"/>
  <c r="J138" i="19"/>
  <c r="K138" i="19" s="1"/>
  <c r="L138" i="19" s="1"/>
  <c r="G138" i="19"/>
  <c r="H138" i="19" s="1"/>
  <c r="I138" i="19" s="1"/>
  <c r="E138" i="19"/>
  <c r="F138" i="19" s="1"/>
  <c r="D138" i="19"/>
  <c r="J137" i="19"/>
  <c r="K137" i="19" s="1"/>
  <c r="L137" i="19" s="1"/>
  <c r="G137" i="19"/>
  <c r="D137" i="19"/>
  <c r="E137" i="19" s="1"/>
  <c r="F137" i="19" s="1"/>
  <c r="J136" i="19"/>
  <c r="K136" i="19" s="1"/>
  <c r="L136" i="19" s="1"/>
  <c r="G136" i="19"/>
  <c r="H136" i="19" s="1"/>
  <c r="I136" i="19" s="1"/>
  <c r="D136" i="19"/>
  <c r="E136" i="19" s="1"/>
  <c r="F136" i="19" s="1"/>
  <c r="J135" i="19"/>
  <c r="K135" i="19" s="1"/>
  <c r="L135" i="19" s="1"/>
  <c r="G135" i="19"/>
  <c r="D135" i="19"/>
  <c r="E135" i="19" s="1"/>
  <c r="F135" i="19" s="1"/>
  <c r="J134" i="19"/>
  <c r="K134" i="19" s="1"/>
  <c r="L134" i="19" s="1"/>
  <c r="G134" i="19"/>
  <c r="H134" i="19" s="1"/>
  <c r="I134" i="19" s="1"/>
  <c r="D134" i="19"/>
  <c r="E134" i="19" s="1"/>
  <c r="F134" i="19" s="1"/>
  <c r="K133" i="19"/>
  <c r="L133" i="19" s="1"/>
  <c r="J133" i="19"/>
  <c r="G133" i="19"/>
  <c r="D133" i="19"/>
  <c r="E133" i="19" s="1"/>
  <c r="F133" i="19" s="1"/>
  <c r="J132" i="19"/>
  <c r="K132" i="19" s="1"/>
  <c r="L132" i="19" s="1"/>
  <c r="G132" i="19"/>
  <c r="H132" i="19" s="1"/>
  <c r="I132" i="19" s="1"/>
  <c r="E132" i="19"/>
  <c r="F132" i="19" s="1"/>
  <c r="D132" i="19"/>
  <c r="J131" i="19"/>
  <c r="K131" i="19" s="1"/>
  <c r="L131" i="19" s="1"/>
  <c r="G131" i="19"/>
  <c r="D131" i="19"/>
  <c r="E131" i="19" s="1"/>
  <c r="F131" i="19" s="1"/>
  <c r="J130" i="19"/>
  <c r="K130" i="19" s="1"/>
  <c r="L130" i="19" s="1"/>
  <c r="G130" i="19"/>
  <c r="H130" i="19" s="1"/>
  <c r="I130" i="19" s="1"/>
  <c r="D130" i="19"/>
  <c r="E130" i="19" s="1"/>
  <c r="F130" i="19" s="1"/>
  <c r="J129" i="19"/>
  <c r="K129" i="19" s="1"/>
  <c r="L129" i="19" s="1"/>
  <c r="G129" i="19"/>
  <c r="H129" i="19" s="1"/>
  <c r="I129" i="19" s="1"/>
  <c r="D129" i="19"/>
  <c r="E129" i="19" s="1"/>
  <c r="F129" i="19" s="1"/>
  <c r="J128" i="19"/>
  <c r="K128" i="19" s="1"/>
  <c r="L128" i="19" s="1"/>
  <c r="G128" i="19"/>
  <c r="H128" i="19" s="1"/>
  <c r="I128" i="19" s="1"/>
  <c r="D128" i="19"/>
  <c r="E128" i="19" s="1"/>
  <c r="F128" i="19" s="1"/>
  <c r="J127" i="19"/>
  <c r="K127" i="19" s="1"/>
  <c r="L127" i="19" s="1"/>
  <c r="G127" i="19"/>
  <c r="D127" i="19"/>
  <c r="E127" i="19" s="1"/>
  <c r="F127" i="19" s="1"/>
  <c r="J126" i="19"/>
  <c r="K126" i="19" s="1"/>
  <c r="L126" i="19" s="1"/>
  <c r="G126" i="19"/>
  <c r="H126" i="19" s="1"/>
  <c r="I126" i="19" s="1"/>
  <c r="D126" i="19"/>
  <c r="E126" i="19" s="1"/>
  <c r="F126" i="19" s="1"/>
  <c r="J125" i="19"/>
  <c r="K125" i="19" s="1"/>
  <c r="L125" i="19" s="1"/>
  <c r="G125" i="19"/>
  <c r="H125" i="19" s="1"/>
  <c r="I125" i="19" s="1"/>
  <c r="D125" i="19"/>
  <c r="E125" i="19" s="1"/>
  <c r="F125" i="19" s="1"/>
  <c r="J124" i="19"/>
  <c r="K124" i="19" s="1"/>
  <c r="L124" i="19" s="1"/>
  <c r="G124" i="19"/>
  <c r="H124" i="19" s="1"/>
  <c r="I124" i="19" s="1"/>
  <c r="D124" i="19"/>
  <c r="E124" i="19" s="1"/>
  <c r="F124" i="19" s="1"/>
  <c r="J123" i="19"/>
  <c r="K123" i="19" s="1"/>
  <c r="L123" i="19" s="1"/>
  <c r="G123" i="19"/>
  <c r="D123" i="19"/>
  <c r="E123" i="19" s="1"/>
  <c r="F123" i="19" s="1"/>
  <c r="J122" i="19"/>
  <c r="K122" i="19" s="1"/>
  <c r="L122" i="19" s="1"/>
  <c r="G122" i="19"/>
  <c r="H122" i="19" s="1"/>
  <c r="I122" i="19" s="1"/>
  <c r="D122" i="19"/>
  <c r="E122" i="19" s="1"/>
  <c r="F122" i="19" s="1"/>
  <c r="J121" i="19"/>
  <c r="K121" i="19" s="1"/>
  <c r="L121" i="19" s="1"/>
  <c r="G121" i="19"/>
  <c r="D121" i="19"/>
  <c r="E121" i="19" s="1"/>
  <c r="F121" i="19" s="1"/>
  <c r="J120" i="19"/>
  <c r="K120" i="19" s="1"/>
  <c r="L120" i="19" s="1"/>
  <c r="G120" i="19"/>
  <c r="H120" i="19" s="1"/>
  <c r="I120" i="19" s="1"/>
  <c r="D120" i="19"/>
  <c r="E120" i="19" s="1"/>
  <c r="F120" i="19" s="1"/>
  <c r="J119" i="19"/>
  <c r="K119" i="19" s="1"/>
  <c r="L119" i="19" s="1"/>
  <c r="G119" i="19"/>
  <c r="D119" i="19"/>
  <c r="E119" i="19" s="1"/>
  <c r="F119" i="19" s="1"/>
  <c r="J118" i="19"/>
  <c r="K118" i="19" s="1"/>
  <c r="L118" i="19" s="1"/>
  <c r="G118" i="19"/>
  <c r="H118" i="19" s="1"/>
  <c r="I118" i="19" s="1"/>
  <c r="E118" i="19"/>
  <c r="F118" i="19" s="1"/>
  <c r="D118" i="19"/>
  <c r="J117" i="19"/>
  <c r="K117" i="19" s="1"/>
  <c r="L117" i="19" s="1"/>
  <c r="H117" i="19"/>
  <c r="I117" i="19" s="1"/>
  <c r="G117" i="19"/>
  <c r="D117" i="19"/>
  <c r="E117" i="19" s="1"/>
  <c r="F117" i="19" s="1"/>
  <c r="J116" i="19"/>
  <c r="K116" i="19" s="1"/>
  <c r="L116" i="19" s="1"/>
  <c r="G116" i="19"/>
  <c r="H116" i="19" s="1"/>
  <c r="I116" i="19" s="1"/>
  <c r="D116" i="19"/>
  <c r="E116" i="19" s="1"/>
  <c r="F116" i="19" s="1"/>
  <c r="J115" i="19"/>
  <c r="K115" i="19" s="1"/>
  <c r="L115" i="19" s="1"/>
  <c r="G115" i="19"/>
  <c r="D115" i="19"/>
  <c r="E115" i="19" s="1"/>
  <c r="F115" i="19" s="1"/>
  <c r="J114" i="19"/>
  <c r="K114" i="19" s="1"/>
  <c r="L114" i="19" s="1"/>
  <c r="G114" i="19"/>
  <c r="H114" i="19" s="1"/>
  <c r="I114" i="19" s="1"/>
  <c r="D114" i="19"/>
  <c r="E114" i="19" s="1"/>
  <c r="F114" i="19" s="1"/>
  <c r="J113" i="19"/>
  <c r="K113" i="19" s="1"/>
  <c r="L113" i="19" s="1"/>
  <c r="G113" i="19"/>
  <c r="H113" i="19" s="1"/>
  <c r="I113" i="19" s="1"/>
  <c r="D113" i="19"/>
  <c r="E113" i="19" s="1"/>
  <c r="F113" i="19" s="1"/>
  <c r="J112" i="19"/>
  <c r="K112" i="19" s="1"/>
  <c r="L112" i="19" s="1"/>
  <c r="G112" i="19"/>
  <c r="H112" i="19" s="1"/>
  <c r="I112" i="19" s="1"/>
  <c r="D112" i="19"/>
  <c r="E112" i="19" s="1"/>
  <c r="F112" i="19" s="1"/>
  <c r="J111" i="19"/>
  <c r="K111" i="19" s="1"/>
  <c r="L111" i="19" s="1"/>
  <c r="G111" i="19"/>
  <c r="D111" i="19"/>
  <c r="E111" i="19" s="1"/>
  <c r="F111" i="19" s="1"/>
  <c r="J110" i="19"/>
  <c r="K110" i="19" s="1"/>
  <c r="L110" i="19" s="1"/>
  <c r="G110" i="19"/>
  <c r="H110" i="19" s="1"/>
  <c r="I110" i="19" s="1"/>
  <c r="D110" i="19"/>
  <c r="E110" i="19" s="1"/>
  <c r="F110" i="19" s="1"/>
  <c r="J109" i="19"/>
  <c r="K109" i="19" s="1"/>
  <c r="L109" i="19" s="1"/>
  <c r="G109" i="19"/>
  <c r="H109" i="19" s="1"/>
  <c r="I109" i="19" s="1"/>
  <c r="D109" i="19"/>
  <c r="E109" i="19" s="1"/>
  <c r="F109" i="19" s="1"/>
  <c r="J108" i="19"/>
  <c r="K108" i="19" s="1"/>
  <c r="L108" i="19" s="1"/>
  <c r="G108" i="19"/>
  <c r="H108" i="19" s="1"/>
  <c r="I108" i="19" s="1"/>
  <c r="D108" i="19"/>
  <c r="E108" i="19" s="1"/>
  <c r="F108" i="19" s="1"/>
  <c r="J107" i="19"/>
  <c r="K107" i="19" s="1"/>
  <c r="L107" i="19" s="1"/>
  <c r="G107" i="19"/>
  <c r="D107" i="19"/>
  <c r="E107" i="19" s="1"/>
  <c r="F107" i="19" s="1"/>
  <c r="J106" i="19"/>
  <c r="K106" i="19" s="1"/>
  <c r="L106" i="19" s="1"/>
  <c r="G106" i="19"/>
  <c r="H106" i="19" s="1"/>
  <c r="I106" i="19" s="1"/>
  <c r="D106" i="19"/>
  <c r="E106" i="19" s="1"/>
  <c r="F106" i="19" s="1"/>
  <c r="J105" i="19"/>
  <c r="K105" i="19" s="1"/>
  <c r="L105" i="19" s="1"/>
  <c r="G105" i="19"/>
  <c r="E105" i="19"/>
  <c r="F105" i="19" s="1"/>
  <c r="D105" i="19"/>
  <c r="J104" i="19"/>
  <c r="K104" i="19" s="1"/>
  <c r="L104" i="19" s="1"/>
  <c r="G104" i="19"/>
  <c r="H104" i="19" s="1"/>
  <c r="I104" i="19" s="1"/>
  <c r="D104" i="19"/>
  <c r="E104" i="19" s="1"/>
  <c r="F104" i="19" s="1"/>
  <c r="K103" i="19"/>
  <c r="L103" i="19" s="1"/>
  <c r="J103" i="19"/>
  <c r="G103" i="19"/>
  <c r="D103" i="19"/>
  <c r="E103" i="19" s="1"/>
  <c r="F103" i="19" s="1"/>
  <c r="K102" i="19"/>
  <c r="L102" i="19" s="1"/>
  <c r="J102" i="19"/>
  <c r="G102" i="19"/>
  <c r="H102" i="19" s="1"/>
  <c r="I102" i="19" s="1"/>
  <c r="D102" i="19"/>
  <c r="E102" i="19" s="1"/>
  <c r="F102" i="19" s="1"/>
  <c r="J101" i="19"/>
  <c r="K101" i="19" s="1"/>
  <c r="L101" i="19" s="1"/>
  <c r="G101" i="19"/>
  <c r="E101" i="19"/>
  <c r="F101" i="19" s="1"/>
  <c r="D101" i="19"/>
  <c r="J100" i="19"/>
  <c r="K100" i="19" s="1"/>
  <c r="L100" i="19" s="1"/>
  <c r="G100" i="19"/>
  <c r="H100" i="19" s="1"/>
  <c r="I100" i="19" s="1"/>
  <c r="D100" i="19"/>
  <c r="E100" i="19" s="1"/>
  <c r="F100" i="19" s="1"/>
  <c r="J99" i="19"/>
  <c r="K99" i="19" s="1"/>
  <c r="L99" i="19" s="1"/>
  <c r="G99" i="19"/>
  <c r="D99" i="19"/>
  <c r="E99" i="19" s="1"/>
  <c r="F99" i="19" s="1"/>
  <c r="J98" i="19"/>
  <c r="K98" i="19" s="1"/>
  <c r="L98" i="19" s="1"/>
  <c r="G98" i="19"/>
  <c r="H98" i="19" s="1"/>
  <c r="I98" i="19" s="1"/>
  <c r="D98" i="19"/>
  <c r="E98" i="19" s="1"/>
  <c r="F98" i="19" s="1"/>
  <c r="J97" i="19"/>
  <c r="K97" i="19" s="1"/>
  <c r="L97" i="19" s="1"/>
  <c r="G97" i="19"/>
  <c r="H97" i="19" s="1"/>
  <c r="I97" i="19" s="1"/>
  <c r="D97" i="19"/>
  <c r="E97" i="19" s="1"/>
  <c r="F97" i="19" s="1"/>
  <c r="J96" i="19"/>
  <c r="K96" i="19" s="1"/>
  <c r="L96" i="19" s="1"/>
  <c r="G96" i="19"/>
  <c r="H96" i="19" s="1"/>
  <c r="I96" i="19" s="1"/>
  <c r="E96" i="19"/>
  <c r="F96" i="19" s="1"/>
  <c r="D96" i="19"/>
  <c r="K95" i="19"/>
  <c r="L95" i="19" s="1"/>
  <c r="J95" i="19"/>
  <c r="G95" i="19"/>
  <c r="D95" i="19"/>
  <c r="E95" i="19" s="1"/>
  <c r="F95" i="19" s="1"/>
  <c r="J94" i="19"/>
  <c r="K94" i="19" s="1"/>
  <c r="L94" i="19" s="1"/>
  <c r="I94" i="19"/>
  <c r="G94" i="19"/>
  <c r="H94" i="19" s="1"/>
  <c r="D94" i="19"/>
  <c r="E94" i="19" s="1"/>
  <c r="F94" i="19" s="1"/>
  <c r="J93" i="19"/>
  <c r="K93" i="19" s="1"/>
  <c r="L93" i="19" s="1"/>
  <c r="G93" i="19"/>
  <c r="H93" i="19" s="1"/>
  <c r="I93" i="19" s="1"/>
  <c r="D93" i="19"/>
  <c r="E93" i="19" s="1"/>
  <c r="F93" i="19" s="1"/>
  <c r="J92" i="19"/>
  <c r="K92" i="19" s="1"/>
  <c r="L92" i="19" s="1"/>
  <c r="G92" i="19"/>
  <c r="H92" i="19" s="1"/>
  <c r="I92" i="19" s="1"/>
  <c r="D92" i="19"/>
  <c r="E92" i="19" s="1"/>
  <c r="F92" i="19" s="1"/>
  <c r="J91" i="19"/>
  <c r="K91" i="19" s="1"/>
  <c r="L91" i="19" s="1"/>
  <c r="G91" i="19"/>
  <c r="D91" i="19"/>
  <c r="E91" i="19" s="1"/>
  <c r="F91" i="19" s="1"/>
  <c r="J90" i="19"/>
  <c r="K90" i="19" s="1"/>
  <c r="L90" i="19" s="1"/>
  <c r="G90" i="19"/>
  <c r="H90" i="19" s="1"/>
  <c r="I90" i="19" s="1"/>
  <c r="D90" i="19"/>
  <c r="E90" i="19" s="1"/>
  <c r="F90" i="19" s="1"/>
  <c r="K89" i="19"/>
  <c r="L89" i="19" s="1"/>
  <c r="J89" i="19"/>
  <c r="G89" i="19"/>
  <c r="H89" i="19" s="1"/>
  <c r="I89" i="19" s="1"/>
  <c r="D89" i="19"/>
  <c r="E89" i="19" s="1"/>
  <c r="F89" i="19" s="1"/>
  <c r="J88" i="19"/>
  <c r="K88" i="19" s="1"/>
  <c r="L88" i="19" s="1"/>
  <c r="G88" i="19"/>
  <c r="H88" i="19" s="1"/>
  <c r="I88" i="19" s="1"/>
  <c r="D88" i="19"/>
  <c r="E88" i="19" s="1"/>
  <c r="F88" i="19" s="1"/>
  <c r="J87" i="19"/>
  <c r="K87" i="19" s="1"/>
  <c r="L87" i="19" s="1"/>
  <c r="G87" i="19"/>
  <c r="D87" i="19"/>
  <c r="E87" i="19" s="1"/>
  <c r="F87" i="19" s="1"/>
  <c r="J86" i="19"/>
  <c r="K86" i="19" s="1"/>
  <c r="L86" i="19" s="1"/>
  <c r="G86" i="19"/>
  <c r="H86" i="19" s="1"/>
  <c r="I86" i="19" s="1"/>
  <c r="D86" i="19"/>
  <c r="E86" i="19" s="1"/>
  <c r="F86" i="19" s="1"/>
  <c r="J85" i="19"/>
  <c r="K85" i="19" s="1"/>
  <c r="L85" i="19" s="1"/>
  <c r="G85" i="19"/>
  <c r="H85" i="19" s="1"/>
  <c r="I85" i="19" s="1"/>
  <c r="D85" i="19"/>
  <c r="E85" i="19" s="1"/>
  <c r="F85" i="19" s="1"/>
  <c r="J84" i="19"/>
  <c r="K84" i="19" s="1"/>
  <c r="L84" i="19" s="1"/>
  <c r="G84" i="19"/>
  <c r="H84" i="19" s="1"/>
  <c r="I84" i="19" s="1"/>
  <c r="D84" i="19"/>
  <c r="E84" i="19" s="1"/>
  <c r="F84" i="19" s="1"/>
  <c r="J83" i="19"/>
  <c r="K83" i="19" s="1"/>
  <c r="L83" i="19" s="1"/>
  <c r="G83" i="19"/>
  <c r="D83" i="19"/>
  <c r="E83" i="19" s="1"/>
  <c r="F83" i="19" s="1"/>
  <c r="J82" i="19"/>
  <c r="K82" i="19" s="1"/>
  <c r="L82" i="19" s="1"/>
  <c r="G82" i="19"/>
  <c r="H82" i="19" s="1"/>
  <c r="I82" i="19" s="1"/>
  <c r="D82" i="19"/>
  <c r="E82" i="19" s="1"/>
  <c r="F82" i="19" s="1"/>
  <c r="J81" i="19"/>
  <c r="K81" i="19" s="1"/>
  <c r="L81" i="19" s="1"/>
  <c r="G81" i="19"/>
  <c r="D81" i="19"/>
  <c r="E81" i="19" s="1"/>
  <c r="F81" i="19" s="1"/>
  <c r="J80" i="19"/>
  <c r="K80" i="19" s="1"/>
  <c r="L80" i="19" s="1"/>
  <c r="G80" i="19"/>
  <c r="D80" i="19"/>
  <c r="E80" i="19" s="1"/>
  <c r="F80" i="19" s="1"/>
  <c r="J79" i="19"/>
  <c r="K79" i="19" s="1"/>
  <c r="L79" i="19" s="1"/>
  <c r="G79" i="19"/>
  <c r="D79" i="19"/>
  <c r="E79" i="19" s="1"/>
  <c r="F79" i="19" s="1"/>
  <c r="J78" i="19"/>
  <c r="K78" i="19" s="1"/>
  <c r="L78" i="19" s="1"/>
  <c r="G78" i="19"/>
  <c r="H78" i="19" s="1"/>
  <c r="I78" i="19" s="1"/>
  <c r="D78" i="19"/>
  <c r="E78" i="19" s="1"/>
  <c r="F78" i="19" s="1"/>
  <c r="J77" i="19"/>
  <c r="K77" i="19" s="1"/>
  <c r="L77" i="19" s="1"/>
  <c r="G77" i="19"/>
  <c r="H77" i="19" s="1"/>
  <c r="I77" i="19" s="1"/>
  <c r="D77" i="19"/>
  <c r="E77" i="19" s="1"/>
  <c r="F77" i="19" s="1"/>
  <c r="J76" i="19"/>
  <c r="K76" i="19" s="1"/>
  <c r="L76" i="19" s="1"/>
  <c r="G76" i="19"/>
  <c r="H76" i="19" s="1"/>
  <c r="I76" i="19" s="1"/>
  <c r="D76" i="19"/>
  <c r="E76" i="19" s="1"/>
  <c r="F76" i="19" s="1"/>
  <c r="J75" i="19"/>
  <c r="K75" i="19" s="1"/>
  <c r="L75" i="19" s="1"/>
  <c r="G75" i="19"/>
  <c r="D75" i="19"/>
  <c r="E75" i="19" s="1"/>
  <c r="F75" i="19" s="1"/>
  <c r="J74" i="19"/>
  <c r="K74" i="19" s="1"/>
  <c r="L74" i="19" s="1"/>
  <c r="G74" i="19"/>
  <c r="H74" i="19" s="1"/>
  <c r="I74" i="19" s="1"/>
  <c r="D74" i="19"/>
  <c r="E74" i="19" s="1"/>
  <c r="F74" i="19" s="1"/>
  <c r="J73" i="19"/>
  <c r="K73" i="19" s="1"/>
  <c r="L73" i="19" s="1"/>
  <c r="G73" i="19"/>
  <c r="H73" i="19" s="1"/>
  <c r="I73" i="19" s="1"/>
  <c r="D73" i="19"/>
  <c r="E73" i="19" s="1"/>
  <c r="F73" i="19" s="1"/>
  <c r="J72" i="19"/>
  <c r="K72" i="19" s="1"/>
  <c r="L72" i="19" s="1"/>
  <c r="G72" i="19"/>
  <c r="H72" i="19" s="1"/>
  <c r="I72" i="19" s="1"/>
  <c r="D72" i="19"/>
  <c r="E72" i="19" s="1"/>
  <c r="F72" i="19" s="1"/>
  <c r="J71" i="19"/>
  <c r="K71" i="19" s="1"/>
  <c r="L71" i="19" s="1"/>
  <c r="G71" i="19"/>
  <c r="H71" i="19" s="1"/>
  <c r="I71" i="19" s="1"/>
  <c r="D71" i="19"/>
  <c r="E71" i="19" s="1"/>
  <c r="F71" i="19" s="1"/>
  <c r="J70" i="19"/>
  <c r="K70" i="19" s="1"/>
  <c r="L70" i="19" s="1"/>
  <c r="G70" i="19"/>
  <c r="H70" i="19" s="1"/>
  <c r="I70" i="19" s="1"/>
  <c r="D70" i="19"/>
  <c r="E70" i="19" s="1"/>
  <c r="F70" i="19" s="1"/>
  <c r="K69" i="19"/>
  <c r="L69" i="19" s="1"/>
  <c r="J69" i="19"/>
  <c r="G69" i="19"/>
  <c r="H69" i="19" s="1"/>
  <c r="I69" i="19" s="1"/>
  <c r="D69" i="19"/>
  <c r="E69" i="19" s="1"/>
  <c r="F69" i="19" s="1"/>
  <c r="J68" i="19"/>
  <c r="K68" i="19" s="1"/>
  <c r="L68" i="19" s="1"/>
  <c r="G68" i="19"/>
  <c r="D68" i="19"/>
  <c r="E68" i="19" s="1"/>
  <c r="F68" i="19" s="1"/>
  <c r="J67" i="19"/>
  <c r="K67" i="19" s="1"/>
  <c r="L67" i="19" s="1"/>
  <c r="G67" i="19"/>
  <c r="H67" i="19" s="1"/>
  <c r="I67" i="19" s="1"/>
  <c r="D67" i="19"/>
  <c r="E67" i="19" s="1"/>
  <c r="F67" i="19" s="1"/>
  <c r="J66" i="19"/>
  <c r="K66" i="19" s="1"/>
  <c r="L66" i="19" s="1"/>
  <c r="G66" i="19"/>
  <c r="H66" i="19" s="1"/>
  <c r="I66" i="19" s="1"/>
  <c r="D66" i="19"/>
  <c r="E66" i="19" s="1"/>
  <c r="F66" i="19" s="1"/>
  <c r="J65" i="19"/>
  <c r="K65" i="19" s="1"/>
  <c r="L65" i="19" s="1"/>
  <c r="G65" i="19"/>
  <c r="H65" i="19" s="1"/>
  <c r="I65" i="19" s="1"/>
  <c r="D65" i="19"/>
  <c r="E65" i="19" s="1"/>
  <c r="F65" i="19" s="1"/>
  <c r="J64" i="19"/>
  <c r="K64" i="19" s="1"/>
  <c r="L64" i="19" s="1"/>
  <c r="G64" i="19"/>
  <c r="D64" i="19"/>
  <c r="E64" i="19" s="1"/>
  <c r="F64" i="19" s="1"/>
  <c r="J63" i="19"/>
  <c r="K63" i="19" s="1"/>
  <c r="L63" i="19" s="1"/>
  <c r="G63" i="19"/>
  <c r="H63" i="19" s="1"/>
  <c r="I63" i="19" s="1"/>
  <c r="D63" i="19"/>
  <c r="E63" i="19" s="1"/>
  <c r="F63" i="19" s="1"/>
  <c r="J62" i="19"/>
  <c r="K62" i="19" s="1"/>
  <c r="L62" i="19" s="1"/>
  <c r="G62" i="19"/>
  <c r="H62" i="19" s="1"/>
  <c r="I62" i="19" s="1"/>
  <c r="D62" i="19"/>
  <c r="E62" i="19" s="1"/>
  <c r="F62" i="19" s="1"/>
  <c r="J61" i="19"/>
  <c r="K61" i="19" s="1"/>
  <c r="L61" i="19" s="1"/>
  <c r="G61" i="19"/>
  <c r="H61" i="19" s="1"/>
  <c r="I61" i="19" s="1"/>
  <c r="D61" i="19"/>
  <c r="E61" i="19" s="1"/>
  <c r="F61" i="19" s="1"/>
  <c r="J60" i="19"/>
  <c r="K60" i="19" s="1"/>
  <c r="L60" i="19" s="1"/>
  <c r="G60" i="19"/>
  <c r="D60" i="19"/>
  <c r="E60" i="19" s="1"/>
  <c r="F60" i="19" s="1"/>
  <c r="J59" i="19"/>
  <c r="K59" i="19" s="1"/>
  <c r="L59" i="19" s="1"/>
  <c r="G59" i="19"/>
  <c r="H59" i="19" s="1"/>
  <c r="I59" i="19" s="1"/>
  <c r="D59" i="19"/>
  <c r="E59" i="19" s="1"/>
  <c r="F59" i="19" s="1"/>
  <c r="J58" i="19"/>
  <c r="K58" i="19" s="1"/>
  <c r="L58" i="19" s="1"/>
  <c r="G58" i="19"/>
  <c r="H58" i="19" s="1"/>
  <c r="I58" i="19" s="1"/>
  <c r="D58" i="19"/>
  <c r="E58" i="19" s="1"/>
  <c r="F58" i="19" s="1"/>
  <c r="J57" i="19"/>
  <c r="K57" i="19" s="1"/>
  <c r="L57" i="19" s="1"/>
  <c r="G57" i="19"/>
  <c r="H57" i="19" s="1"/>
  <c r="I57" i="19" s="1"/>
  <c r="D57" i="19"/>
  <c r="E57" i="19" s="1"/>
  <c r="F57" i="19" s="1"/>
  <c r="J56" i="19"/>
  <c r="K56" i="19" s="1"/>
  <c r="L56" i="19" s="1"/>
  <c r="G56" i="19"/>
  <c r="D56" i="19"/>
  <c r="E56" i="19" s="1"/>
  <c r="F56" i="19" s="1"/>
  <c r="J55" i="19"/>
  <c r="K55" i="19" s="1"/>
  <c r="L55" i="19" s="1"/>
  <c r="G55" i="19"/>
  <c r="H55" i="19" s="1"/>
  <c r="I55" i="19" s="1"/>
  <c r="D55" i="19"/>
  <c r="E55" i="19" s="1"/>
  <c r="F55" i="19" s="1"/>
  <c r="J54" i="19"/>
  <c r="K54" i="19" s="1"/>
  <c r="L54" i="19" s="1"/>
  <c r="H54" i="19"/>
  <c r="I54" i="19" s="1"/>
  <c r="G54" i="19"/>
  <c r="D54" i="19"/>
  <c r="E54" i="19" s="1"/>
  <c r="F54" i="19" s="1"/>
  <c r="J53" i="19"/>
  <c r="K53" i="19" s="1"/>
  <c r="L53" i="19" s="1"/>
  <c r="G53" i="19"/>
  <c r="H53" i="19" s="1"/>
  <c r="I53" i="19" s="1"/>
  <c r="D53" i="19"/>
  <c r="E53" i="19" s="1"/>
  <c r="F53" i="19" s="1"/>
  <c r="J52" i="19"/>
  <c r="K52" i="19" s="1"/>
  <c r="L52" i="19" s="1"/>
  <c r="G52" i="19"/>
  <c r="D52" i="19"/>
  <c r="E52" i="19" s="1"/>
  <c r="F52" i="19" s="1"/>
  <c r="J51" i="19"/>
  <c r="K51" i="19" s="1"/>
  <c r="L51" i="19" s="1"/>
  <c r="G51" i="19"/>
  <c r="H51" i="19" s="1"/>
  <c r="I51" i="19" s="1"/>
  <c r="D51" i="19"/>
  <c r="E51" i="19" s="1"/>
  <c r="F51" i="19" s="1"/>
  <c r="J50" i="19"/>
  <c r="K50" i="19" s="1"/>
  <c r="L50" i="19" s="1"/>
  <c r="G50" i="19"/>
  <c r="H50" i="19" s="1"/>
  <c r="I50" i="19" s="1"/>
  <c r="D50" i="19"/>
  <c r="E50" i="19" s="1"/>
  <c r="F50" i="19" s="1"/>
  <c r="J49" i="19"/>
  <c r="K49" i="19" s="1"/>
  <c r="L49" i="19" s="1"/>
  <c r="G49" i="19"/>
  <c r="H49" i="19" s="1"/>
  <c r="I49" i="19" s="1"/>
  <c r="D49" i="19"/>
  <c r="E49" i="19" s="1"/>
  <c r="F49" i="19" s="1"/>
  <c r="J48" i="19"/>
  <c r="K48" i="19" s="1"/>
  <c r="L48" i="19" s="1"/>
  <c r="G48" i="19"/>
  <c r="D48" i="19"/>
  <c r="E48" i="19" s="1"/>
  <c r="F48" i="19" s="1"/>
  <c r="J47" i="19"/>
  <c r="K47" i="19" s="1"/>
  <c r="L47" i="19" s="1"/>
  <c r="G47" i="19"/>
  <c r="H47" i="19" s="1"/>
  <c r="I47" i="19" s="1"/>
  <c r="D47" i="19"/>
  <c r="E47" i="19" s="1"/>
  <c r="F47" i="19" s="1"/>
  <c r="J46" i="19"/>
  <c r="K46" i="19" s="1"/>
  <c r="L46" i="19" s="1"/>
  <c r="G46" i="19"/>
  <c r="H46" i="19" s="1"/>
  <c r="I46" i="19" s="1"/>
  <c r="D46" i="19"/>
  <c r="E46" i="19" s="1"/>
  <c r="F46" i="19" s="1"/>
  <c r="J45" i="19"/>
  <c r="K45" i="19" s="1"/>
  <c r="L45" i="19" s="1"/>
  <c r="G45" i="19"/>
  <c r="H45" i="19" s="1"/>
  <c r="I45" i="19" s="1"/>
  <c r="D45" i="19"/>
  <c r="E45" i="19" s="1"/>
  <c r="F45" i="19" s="1"/>
  <c r="J44" i="19"/>
  <c r="K44" i="19" s="1"/>
  <c r="L44" i="19" s="1"/>
  <c r="G44" i="19"/>
  <c r="D44" i="19"/>
  <c r="E44" i="19" s="1"/>
  <c r="F44" i="19" s="1"/>
  <c r="J43" i="19"/>
  <c r="K43" i="19" s="1"/>
  <c r="L43" i="19" s="1"/>
  <c r="G43" i="19"/>
  <c r="H43" i="19" s="1"/>
  <c r="I43" i="19" s="1"/>
  <c r="D43" i="19"/>
  <c r="E43" i="19" s="1"/>
  <c r="F43" i="19" s="1"/>
  <c r="J42" i="19"/>
  <c r="K42" i="19" s="1"/>
  <c r="L42" i="19" s="1"/>
  <c r="G42" i="19"/>
  <c r="H42" i="19" s="1"/>
  <c r="I42" i="19" s="1"/>
  <c r="D42" i="19"/>
  <c r="E42" i="19" s="1"/>
  <c r="F42" i="19" s="1"/>
  <c r="J41" i="19"/>
  <c r="K41" i="19" s="1"/>
  <c r="L41" i="19" s="1"/>
  <c r="G41" i="19"/>
  <c r="H41" i="19" s="1"/>
  <c r="I41" i="19" s="1"/>
  <c r="D41" i="19"/>
  <c r="E41" i="19" s="1"/>
  <c r="F41" i="19" s="1"/>
  <c r="J40" i="19"/>
  <c r="K40" i="19" s="1"/>
  <c r="L40" i="19" s="1"/>
  <c r="G40" i="19"/>
  <c r="D40" i="19"/>
  <c r="E40" i="19" s="1"/>
  <c r="F40" i="19" s="1"/>
  <c r="J39" i="19"/>
  <c r="K39" i="19" s="1"/>
  <c r="L39" i="19" s="1"/>
  <c r="G39" i="19"/>
  <c r="H39" i="19" s="1"/>
  <c r="I39" i="19" s="1"/>
  <c r="D39" i="19"/>
  <c r="E39" i="19" s="1"/>
  <c r="F39" i="19" s="1"/>
  <c r="J38" i="19"/>
  <c r="K38" i="19" s="1"/>
  <c r="L38" i="19" s="1"/>
  <c r="H38" i="19"/>
  <c r="I38" i="19" s="1"/>
  <c r="G38" i="19"/>
  <c r="D38" i="19"/>
  <c r="E38" i="19" s="1"/>
  <c r="F38" i="19" s="1"/>
  <c r="J37" i="19"/>
  <c r="K37" i="19" s="1"/>
  <c r="L37" i="19" s="1"/>
  <c r="G37" i="19"/>
  <c r="H37" i="19" s="1"/>
  <c r="I37" i="19" s="1"/>
  <c r="D37" i="19"/>
  <c r="E37" i="19" s="1"/>
  <c r="F37" i="19" s="1"/>
  <c r="J36" i="19"/>
  <c r="K36" i="19" s="1"/>
  <c r="L36" i="19" s="1"/>
  <c r="G36" i="19"/>
  <c r="D36" i="19"/>
  <c r="E36" i="19" s="1"/>
  <c r="F36" i="19" s="1"/>
  <c r="J35" i="19"/>
  <c r="K35" i="19" s="1"/>
  <c r="L35" i="19" s="1"/>
  <c r="G35" i="19"/>
  <c r="H35" i="19" s="1"/>
  <c r="I35" i="19" s="1"/>
  <c r="D35" i="19"/>
  <c r="E35" i="19" s="1"/>
  <c r="F35" i="19" s="1"/>
  <c r="J34" i="19"/>
  <c r="K34" i="19" s="1"/>
  <c r="L34" i="19" s="1"/>
  <c r="G34" i="19"/>
  <c r="H34" i="19" s="1"/>
  <c r="I34" i="19" s="1"/>
  <c r="D34" i="19"/>
  <c r="E34" i="19" s="1"/>
  <c r="F34" i="19" s="1"/>
  <c r="J33" i="19"/>
  <c r="K33" i="19" s="1"/>
  <c r="L33" i="19" s="1"/>
  <c r="G33" i="19"/>
  <c r="H33" i="19" s="1"/>
  <c r="I33" i="19" s="1"/>
  <c r="D33" i="19"/>
  <c r="E33" i="19" s="1"/>
  <c r="F33" i="19" s="1"/>
  <c r="J32" i="19"/>
  <c r="K32" i="19" s="1"/>
  <c r="L32" i="19" s="1"/>
  <c r="G32" i="19"/>
  <c r="D32" i="19"/>
  <c r="E32" i="19" s="1"/>
  <c r="F32" i="19" s="1"/>
  <c r="J31" i="19"/>
  <c r="K31" i="19" s="1"/>
  <c r="L31" i="19" s="1"/>
  <c r="G31" i="19"/>
  <c r="H31" i="19" s="1"/>
  <c r="I31" i="19" s="1"/>
  <c r="D31" i="19"/>
  <c r="E31" i="19" s="1"/>
  <c r="F31" i="19" s="1"/>
  <c r="J30" i="19"/>
  <c r="K30" i="19" s="1"/>
  <c r="L30" i="19" s="1"/>
  <c r="G30" i="19"/>
  <c r="H30" i="19" s="1"/>
  <c r="I30" i="19" s="1"/>
  <c r="D30" i="19"/>
  <c r="E30" i="19" s="1"/>
  <c r="F30" i="19" s="1"/>
  <c r="J29" i="19"/>
  <c r="K29" i="19" s="1"/>
  <c r="L29" i="19" s="1"/>
  <c r="G29" i="19"/>
  <c r="H29" i="19" s="1"/>
  <c r="I29" i="19" s="1"/>
  <c r="D29" i="19"/>
  <c r="E29" i="19" s="1"/>
  <c r="F29" i="19" s="1"/>
  <c r="J28" i="19"/>
  <c r="K28" i="19" s="1"/>
  <c r="L28" i="19" s="1"/>
  <c r="G28" i="19"/>
  <c r="D28" i="19"/>
  <c r="E28" i="19" s="1"/>
  <c r="F28" i="19" s="1"/>
  <c r="J27" i="19"/>
  <c r="K27" i="19" s="1"/>
  <c r="L27" i="19" s="1"/>
  <c r="G27" i="19"/>
  <c r="H27" i="19" s="1"/>
  <c r="I27" i="19" s="1"/>
  <c r="D27" i="19"/>
  <c r="E27" i="19" s="1"/>
  <c r="F27" i="19" s="1"/>
  <c r="J26" i="19"/>
  <c r="K26" i="19" s="1"/>
  <c r="L26" i="19" s="1"/>
  <c r="G26" i="19"/>
  <c r="H26" i="19" s="1"/>
  <c r="I26" i="19" s="1"/>
  <c r="D26" i="19"/>
  <c r="E26" i="19" s="1"/>
  <c r="F26" i="19" s="1"/>
  <c r="J25" i="19"/>
  <c r="K25" i="19" s="1"/>
  <c r="L25" i="19" s="1"/>
  <c r="G25" i="19"/>
  <c r="H25" i="19" s="1"/>
  <c r="I25" i="19" s="1"/>
  <c r="D25" i="19"/>
  <c r="E25" i="19" s="1"/>
  <c r="F25" i="19" s="1"/>
  <c r="J24" i="19"/>
  <c r="K24" i="19" s="1"/>
  <c r="L24" i="19" s="1"/>
  <c r="G24" i="19"/>
  <c r="D24" i="19"/>
  <c r="E24" i="19" s="1"/>
  <c r="F24" i="19" s="1"/>
  <c r="J23" i="19"/>
  <c r="K23" i="19" s="1"/>
  <c r="L23" i="19" s="1"/>
  <c r="H23" i="19"/>
  <c r="I23" i="19" s="1"/>
  <c r="G23" i="19"/>
  <c r="D23" i="19"/>
  <c r="E23" i="19" s="1"/>
  <c r="F23" i="19" s="1"/>
  <c r="J22" i="19"/>
  <c r="K22" i="19" s="1"/>
  <c r="L22" i="19" s="1"/>
  <c r="G22" i="19"/>
  <c r="H22" i="19" s="1"/>
  <c r="I22" i="19" s="1"/>
  <c r="D22" i="19"/>
  <c r="E22" i="19" s="1"/>
  <c r="F22" i="19" s="1"/>
  <c r="J21" i="19"/>
  <c r="K21" i="19" s="1"/>
  <c r="L21" i="19" s="1"/>
  <c r="G21" i="19"/>
  <c r="H21" i="19" s="1"/>
  <c r="I21" i="19" s="1"/>
  <c r="D21" i="19"/>
  <c r="E21" i="19" s="1"/>
  <c r="F21" i="19" s="1"/>
  <c r="J20" i="19"/>
  <c r="K20" i="19" s="1"/>
  <c r="L20" i="19" s="1"/>
  <c r="G20" i="19"/>
  <c r="H20" i="19" s="1"/>
  <c r="I20" i="19" s="1"/>
  <c r="D20" i="19"/>
  <c r="E20" i="19" s="1"/>
  <c r="F20" i="19" s="1"/>
  <c r="O33" i="19"/>
  <c r="J19" i="19"/>
  <c r="K19" i="19" s="1"/>
  <c r="L19" i="19" s="1"/>
  <c r="G19" i="19"/>
  <c r="H19" i="19" s="1"/>
  <c r="I19" i="19" s="1"/>
  <c r="D19" i="19"/>
  <c r="E19" i="19" s="1"/>
  <c r="F19" i="19" s="1"/>
  <c r="J18" i="19"/>
  <c r="K18" i="19" s="1"/>
  <c r="L18" i="19" s="1"/>
  <c r="G18" i="19"/>
  <c r="H18" i="19" s="1"/>
  <c r="I18" i="19" s="1"/>
  <c r="D18" i="19"/>
  <c r="E18" i="19" s="1"/>
  <c r="F18" i="19" s="1"/>
  <c r="J17" i="19"/>
  <c r="K17" i="19" s="1"/>
  <c r="L17" i="19" s="1"/>
  <c r="G17" i="19"/>
  <c r="D17" i="19"/>
  <c r="E17" i="19" s="1"/>
  <c r="F17" i="19" s="1"/>
  <c r="J16" i="19"/>
  <c r="K16" i="19" s="1"/>
  <c r="L16" i="19" s="1"/>
  <c r="G16" i="19"/>
  <c r="H16" i="19" s="1"/>
  <c r="I16" i="19" s="1"/>
  <c r="D16" i="19"/>
  <c r="E16" i="19" s="1"/>
  <c r="F16" i="19" s="1"/>
  <c r="J15" i="19"/>
  <c r="K15" i="19" s="1"/>
  <c r="L15" i="19" s="1"/>
  <c r="G15" i="19"/>
  <c r="H15" i="19" s="1"/>
  <c r="I15" i="19" s="1"/>
  <c r="D15" i="19"/>
  <c r="E15" i="19" s="1"/>
  <c r="F15" i="19" s="1"/>
  <c r="J14" i="19"/>
  <c r="K14" i="19" s="1"/>
  <c r="L14" i="19" s="1"/>
  <c r="G14" i="19"/>
  <c r="D14" i="19"/>
  <c r="E14" i="19" s="1"/>
  <c r="F14" i="19" s="1"/>
  <c r="J13" i="19"/>
  <c r="K13" i="19" s="1"/>
  <c r="L13" i="19" s="1"/>
  <c r="G13" i="19"/>
  <c r="H13" i="19" s="1"/>
  <c r="I13" i="19" s="1"/>
  <c r="D13" i="19"/>
  <c r="E13" i="19" s="1"/>
  <c r="F13" i="19" s="1"/>
  <c r="J12" i="19"/>
  <c r="K12" i="19" s="1"/>
  <c r="L12" i="19" s="1"/>
  <c r="G12" i="19"/>
  <c r="H12" i="19" s="1"/>
  <c r="I12" i="19" s="1"/>
  <c r="D12" i="19"/>
  <c r="E12" i="19" s="1"/>
  <c r="F12" i="19" s="1"/>
  <c r="J11" i="19"/>
  <c r="K11" i="19" s="1"/>
  <c r="L11" i="19" s="1"/>
  <c r="G11" i="19"/>
  <c r="D11" i="19"/>
  <c r="E11" i="19" s="1"/>
  <c r="F11" i="19" s="1"/>
  <c r="J10" i="19"/>
  <c r="K10" i="19" s="1"/>
  <c r="L10" i="19" s="1"/>
  <c r="G10" i="19"/>
  <c r="H10" i="19" s="1"/>
  <c r="I10" i="19" s="1"/>
  <c r="D10" i="19"/>
  <c r="E10" i="19" s="1"/>
  <c r="F10" i="19" s="1"/>
  <c r="J9" i="19"/>
  <c r="K9" i="19" s="1"/>
  <c r="L9" i="19" s="1"/>
  <c r="G9" i="19"/>
  <c r="H9" i="19" s="1"/>
  <c r="I9" i="19" s="1"/>
  <c r="D9" i="19"/>
  <c r="E9" i="19" s="1"/>
  <c r="F9" i="19" s="1"/>
  <c r="J8" i="19"/>
  <c r="K8" i="19" s="1"/>
  <c r="L8" i="19" s="1"/>
  <c r="G8" i="19"/>
  <c r="D8" i="19"/>
  <c r="E8" i="19" s="1"/>
  <c r="F8" i="19" s="1"/>
  <c r="J7" i="19"/>
  <c r="K7" i="19" s="1"/>
  <c r="L7" i="19" s="1"/>
  <c r="G7" i="19"/>
  <c r="H7" i="19" s="1"/>
  <c r="I7" i="19" s="1"/>
  <c r="D7" i="19"/>
  <c r="E7" i="19" s="1"/>
  <c r="F7" i="19" s="1"/>
  <c r="J6" i="19"/>
  <c r="K6" i="19" s="1"/>
  <c r="L6" i="19" s="1"/>
  <c r="G6" i="19"/>
  <c r="D6" i="19"/>
  <c r="E6" i="19" s="1"/>
  <c r="F6" i="19" s="1"/>
  <c r="O4" i="19"/>
  <c r="O8" i="19" l="1"/>
  <c r="O13" i="19" s="1"/>
  <c r="H6" i="19"/>
  <c r="I6" i="19" s="1"/>
  <c r="R2" i="19"/>
  <c r="R507" i="19" s="1"/>
  <c r="O10" i="19"/>
  <c r="O15" i="19" s="1"/>
  <c r="R599" i="19"/>
  <c r="R581" i="19"/>
  <c r="R565" i="19"/>
  <c r="R557" i="19"/>
  <c r="R549" i="19"/>
  <c r="R517" i="19"/>
  <c r="H597" i="19"/>
  <c r="I597" i="19" s="1"/>
  <c r="H589" i="19"/>
  <c r="I589" i="19" s="1"/>
  <c r="H581" i="19"/>
  <c r="I581" i="19" s="1"/>
  <c r="H573" i="19"/>
  <c r="I573" i="19" s="1"/>
  <c r="H565" i="19"/>
  <c r="I565" i="19" s="1"/>
  <c r="H557" i="19"/>
  <c r="I557" i="19" s="1"/>
  <c r="H549" i="19"/>
  <c r="I549" i="19" s="1"/>
  <c r="H541" i="19"/>
  <c r="I541" i="19" s="1"/>
  <c r="H533" i="19"/>
  <c r="I533" i="19" s="1"/>
  <c r="H525" i="19"/>
  <c r="I525" i="19" s="1"/>
  <c r="H517" i="19"/>
  <c r="I517" i="19" s="1"/>
  <c r="H509" i="19"/>
  <c r="I509" i="19" s="1"/>
  <c r="R580" i="19"/>
  <c r="R564" i="19"/>
  <c r="R556" i="19"/>
  <c r="R548" i="19"/>
  <c r="R516" i="19"/>
  <c r="H596" i="19"/>
  <c r="I596" i="19" s="1"/>
  <c r="H588" i="19"/>
  <c r="I588" i="19" s="1"/>
  <c r="H580" i="19"/>
  <c r="I580" i="19" s="1"/>
  <c r="H572" i="19"/>
  <c r="I572" i="19" s="1"/>
  <c r="H564" i="19"/>
  <c r="I564" i="19" s="1"/>
  <c r="H556" i="19"/>
  <c r="I556" i="19" s="1"/>
  <c r="H548" i="19"/>
  <c r="I548" i="19" s="1"/>
  <c r="H540" i="19"/>
  <c r="I540" i="19" s="1"/>
  <c r="H532" i="19"/>
  <c r="I532" i="19" s="1"/>
  <c r="H524" i="19"/>
  <c r="I524" i="19" s="1"/>
  <c r="H516" i="19"/>
  <c r="I516" i="19" s="1"/>
  <c r="H508" i="19"/>
  <c r="I508" i="19" s="1"/>
  <c r="R579" i="19"/>
  <c r="R563" i="19"/>
  <c r="R555" i="19"/>
  <c r="R547" i="19"/>
  <c r="R515" i="19"/>
  <c r="H595" i="19"/>
  <c r="I595" i="19" s="1"/>
  <c r="H587" i="19"/>
  <c r="I587" i="19" s="1"/>
  <c r="H579" i="19"/>
  <c r="I579" i="19" s="1"/>
  <c r="H571" i="19"/>
  <c r="I571" i="19" s="1"/>
  <c r="H563" i="19"/>
  <c r="I563" i="19" s="1"/>
  <c r="H555" i="19"/>
  <c r="I555" i="19" s="1"/>
  <c r="H547" i="19"/>
  <c r="I547" i="19" s="1"/>
  <c r="H539" i="19"/>
  <c r="I539" i="19" s="1"/>
  <c r="H531" i="19"/>
  <c r="I531" i="19" s="1"/>
  <c r="H523" i="19"/>
  <c r="I523" i="19" s="1"/>
  <c r="H515" i="19"/>
  <c r="I515" i="19" s="1"/>
  <c r="R594" i="19"/>
  <c r="R562" i="19"/>
  <c r="R546" i="19"/>
  <c r="R538" i="19"/>
  <c r="R530" i="19"/>
  <c r="H594" i="19"/>
  <c r="I594" i="19" s="1"/>
  <c r="H586" i="19"/>
  <c r="I586" i="19" s="1"/>
  <c r="H578" i="19"/>
  <c r="I578" i="19" s="1"/>
  <c r="H570" i="19"/>
  <c r="I570" i="19" s="1"/>
  <c r="H562" i="19"/>
  <c r="I562" i="19" s="1"/>
  <c r="H554" i="19"/>
  <c r="I554" i="19" s="1"/>
  <c r="H546" i="19"/>
  <c r="I546" i="19" s="1"/>
  <c r="H538" i="19"/>
  <c r="I538" i="19" s="1"/>
  <c r="H530" i="19"/>
  <c r="I530" i="19" s="1"/>
  <c r="H522" i="19"/>
  <c r="I522" i="19" s="1"/>
  <c r="H514" i="19"/>
  <c r="I514" i="19" s="1"/>
  <c r="H506" i="19"/>
  <c r="I506" i="19" s="1"/>
  <c r="R601" i="19"/>
  <c r="R569" i="19"/>
  <c r="R553" i="19"/>
  <c r="R545" i="19"/>
  <c r="R537" i="19"/>
  <c r="H601" i="19"/>
  <c r="I601" i="19" s="1"/>
  <c r="H593" i="19"/>
  <c r="I593" i="19" s="1"/>
  <c r="H585" i="19"/>
  <c r="I585" i="19" s="1"/>
  <c r="H577" i="19"/>
  <c r="I577" i="19" s="1"/>
  <c r="H569" i="19"/>
  <c r="I569" i="19" s="1"/>
  <c r="H561" i="19"/>
  <c r="I561" i="19" s="1"/>
  <c r="H553" i="19"/>
  <c r="I553" i="19" s="1"/>
  <c r="H545" i="19"/>
  <c r="I545" i="19" s="1"/>
  <c r="H537" i="19"/>
  <c r="I537" i="19" s="1"/>
  <c r="H529" i="19"/>
  <c r="I529" i="19" s="1"/>
  <c r="H521" i="19"/>
  <c r="I521" i="19" s="1"/>
  <c r="H513" i="19"/>
  <c r="I513" i="19" s="1"/>
  <c r="R600" i="19"/>
  <c r="R568" i="19"/>
  <c r="R552" i="19"/>
  <c r="R544" i="19"/>
  <c r="R536" i="19"/>
  <c r="H600" i="19"/>
  <c r="I600" i="19" s="1"/>
  <c r="H592" i="19"/>
  <c r="I592" i="19" s="1"/>
  <c r="H584" i="19"/>
  <c r="I584" i="19" s="1"/>
  <c r="H576" i="19"/>
  <c r="I576" i="19" s="1"/>
  <c r="H568" i="19"/>
  <c r="I568" i="19" s="1"/>
  <c r="H560" i="19"/>
  <c r="I560" i="19" s="1"/>
  <c r="H552" i="19"/>
  <c r="I552" i="19" s="1"/>
  <c r="H544" i="19"/>
  <c r="I544" i="19" s="1"/>
  <c r="H536" i="19"/>
  <c r="I536" i="19" s="1"/>
  <c r="H528" i="19"/>
  <c r="I528" i="19" s="1"/>
  <c r="H520" i="19"/>
  <c r="I520" i="19" s="1"/>
  <c r="H512" i="19"/>
  <c r="I512" i="19" s="1"/>
  <c r="R591" i="19"/>
  <c r="R559" i="19"/>
  <c r="R551" i="19"/>
  <c r="R543" i="19"/>
  <c r="R535" i="19"/>
  <c r="R527" i="19"/>
  <c r="H599" i="19"/>
  <c r="I599" i="19" s="1"/>
  <c r="H591" i="19"/>
  <c r="I591" i="19" s="1"/>
  <c r="H583" i="19"/>
  <c r="I583" i="19" s="1"/>
  <c r="H575" i="19"/>
  <c r="I575" i="19" s="1"/>
  <c r="H567" i="19"/>
  <c r="I567" i="19" s="1"/>
  <c r="H559" i="19"/>
  <c r="I559" i="19" s="1"/>
  <c r="H551" i="19"/>
  <c r="I551" i="19" s="1"/>
  <c r="H543" i="19"/>
  <c r="I543" i="19" s="1"/>
  <c r="H535" i="19"/>
  <c r="I535" i="19" s="1"/>
  <c r="H527" i="19"/>
  <c r="I527" i="19" s="1"/>
  <c r="H519" i="19"/>
  <c r="I519" i="19" s="1"/>
  <c r="H511" i="19"/>
  <c r="I511" i="19" s="1"/>
  <c r="R598" i="19"/>
  <c r="R590" i="19"/>
  <c r="R558" i="19"/>
  <c r="R550" i="19"/>
  <c r="R542" i="19"/>
  <c r="R534" i="19"/>
  <c r="R526" i="19"/>
  <c r="H598" i="19"/>
  <c r="I598" i="19" s="1"/>
  <c r="H590" i="19"/>
  <c r="I590" i="19" s="1"/>
  <c r="H582" i="19"/>
  <c r="I582" i="19" s="1"/>
  <c r="H574" i="19"/>
  <c r="I574" i="19" s="1"/>
  <c r="H566" i="19"/>
  <c r="I566" i="19" s="1"/>
  <c r="H558" i="19"/>
  <c r="I558" i="19" s="1"/>
  <c r="H550" i="19"/>
  <c r="I550" i="19" s="1"/>
  <c r="H542" i="19"/>
  <c r="I542" i="19" s="1"/>
  <c r="H534" i="19"/>
  <c r="I534" i="19" s="1"/>
  <c r="H526" i="19"/>
  <c r="I526" i="19" s="1"/>
  <c r="H518" i="19"/>
  <c r="I518" i="19" s="1"/>
  <c r="H510" i="19"/>
  <c r="I510" i="19" s="1"/>
  <c r="H8" i="19"/>
  <c r="I8" i="19" s="1"/>
  <c r="H147" i="19"/>
  <c r="I147" i="19" s="1"/>
  <c r="H223" i="19"/>
  <c r="I223" i="19" s="1"/>
  <c r="H11" i="19"/>
  <c r="I11" i="19" s="1"/>
  <c r="H40" i="19"/>
  <c r="I40" i="19" s="1"/>
  <c r="H44" i="19"/>
  <c r="I44" i="19" s="1"/>
  <c r="H48" i="19"/>
  <c r="I48" i="19" s="1"/>
  <c r="H52" i="19"/>
  <c r="I52" i="19" s="1"/>
  <c r="H56" i="19"/>
  <c r="I56" i="19" s="1"/>
  <c r="H60" i="19"/>
  <c r="I60" i="19" s="1"/>
  <c r="H64" i="19"/>
  <c r="I64" i="19" s="1"/>
  <c r="H68" i="19"/>
  <c r="I68" i="19" s="1"/>
  <c r="H79" i="19"/>
  <c r="I79" i="19" s="1"/>
  <c r="H80" i="19"/>
  <c r="I80" i="19" s="1"/>
  <c r="H81" i="19"/>
  <c r="I81" i="19" s="1"/>
  <c r="H101" i="19"/>
  <c r="I101" i="19" s="1"/>
  <c r="H119" i="19"/>
  <c r="I119" i="19" s="1"/>
  <c r="H133" i="19"/>
  <c r="I133" i="19" s="1"/>
  <c r="H151" i="19"/>
  <c r="I151" i="19" s="1"/>
  <c r="H226" i="19"/>
  <c r="I226" i="19" s="1"/>
  <c r="H111" i="19"/>
  <c r="I111" i="19" s="1"/>
  <c r="H289" i="19"/>
  <c r="I289" i="19" s="1"/>
  <c r="H260" i="19"/>
  <c r="I260" i="19" s="1"/>
  <c r="H280" i="19"/>
  <c r="I280" i="19" s="1"/>
  <c r="H411" i="19"/>
  <c r="I411" i="19" s="1"/>
  <c r="H24" i="19"/>
  <c r="I24" i="19" s="1"/>
  <c r="H28" i="19"/>
  <c r="I28" i="19" s="1"/>
  <c r="H32" i="19"/>
  <c r="I32" i="19" s="1"/>
  <c r="H36" i="19"/>
  <c r="I36" i="19" s="1"/>
  <c r="H95" i="19"/>
  <c r="I95" i="19" s="1"/>
  <c r="H105" i="19"/>
  <c r="I105" i="19" s="1"/>
  <c r="H123" i="19"/>
  <c r="I123" i="19" s="1"/>
  <c r="H137" i="19"/>
  <c r="I137" i="19" s="1"/>
  <c r="H243" i="19"/>
  <c r="I243" i="19" s="1"/>
  <c r="H239" i="19"/>
  <c r="I239" i="19" s="1"/>
  <c r="R63" i="19"/>
  <c r="H75" i="19"/>
  <c r="I75" i="19" s="1"/>
  <c r="H311" i="19"/>
  <c r="I311" i="19" s="1"/>
  <c r="H91" i="19"/>
  <c r="I91" i="19" s="1"/>
  <c r="H127" i="19"/>
  <c r="I127" i="19" s="1"/>
  <c r="H87" i="19"/>
  <c r="I87" i="19" s="1"/>
  <c r="H99" i="19"/>
  <c r="I99" i="19" s="1"/>
  <c r="H131" i="19"/>
  <c r="I131" i="19" s="1"/>
  <c r="H222" i="19"/>
  <c r="I222" i="19" s="1"/>
  <c r="H255" i="19"/>
  <c r="I255" i="19" s="1"/>
  <c r="H305" i="19"/>
  <c r="I305" i="19" s="1"/>
  <c r="H17" i="19"/>
  <c r="I17" i="19" s="1"/>
  <c r="H115" i="19"/>
  <c r="I115" i="19" s="1"/>
  <c r="H103" i="19"/>
  <c r="I103" i="19" s="1"/>
  <c r="H135" i="19"/>
  <c r="I135" i="19" s="1"/>
  <c r="H227" i="19"/>
  <c r="I227" i="19" s="1"/>
  <c r="H281" i="19"/>
  <c r="I281" i="19" s="1"/>
  <c r="H337" i="19"/>
  <c r="I337" i="19" s="1"/>
  <c r="H83" i="19"/>
  <c r="I83" i="19" s="1"/>
  <c r="H143" i="19"/>
  <c r="I143" i="19" s="1"/>
  <c r="H287" i="19"/>
  <c r="I287" i="19" s="1"/>
  <c r="H14" i="19"/>
  <c r="I14" i="19" s="1"/>
  <c r="H155" i="19"/>
  <c r="I155" i="19" s="1"/>
  <c r="H107" i="19"/>
  <c r="I107" i="19" s="1"/>
  <c r="H121" i="19"/>
  <c r="I121" i="19" s="1"/>
  <c r="H139" i="19"/>
  <c r="I139" i="19" s="1"/>
  <c r="H154" i="19"/>
  <c r="I154" i="19" s="1"/>
  <c r="H231" i="19"/>
  <c r="I231" i="19" s="1"/>
  <c r="H251" i="19"/>
  <c r="I251" i="19" s="1"/>
  <c r="H274" i="19"/>
  <c r="I274" i="19" s="1"/>
  <c r="H277" i="19"/>
  <c r="I277" i="19" s="1"/>
  <c r="H283" i="19"/>
  <c r="I283" i="19" s="1"/>
  <c r="H309" i="19"/>
  <c r="I309" i="19" s="1"/>
  <c r="H433" i="19"/>
  <c r="I433" i="19" s="1"/>
  <c r="H214" i="19"/>
  <c r="I214" i="19" s="1"/>
  <c r="H235" i="19"/>
  <c r="I235" i="19" s="1"/>
  <c r="H247" i="19"/>
  <c r="I247" i="19" s="1"/>
  <c r="H286" i="19"/>
  <c r="I286" i="19" s="1"/>
  <c r="H295" i="19"/>
  <c r="I295" i="19" s="1"/>
  <c r="H331" i="19"/>
  <c r="I331" i="19" s="1"/>
  <c r="H339" i="19"/>
  <c r="I339" i="19" s="1"/>
  <c r="H299" i="19"/>
  <c r="I299" i="19" s="1"/>
  <c r="H327" i="19"/>
  <c r="I327" i="19" s="1"/>
  <c r="H350" i="19"/>
  <c r="I350" i="19" s="1"/>
  <c r="H367" i="19"/>
  <c r="I367" i="19" s="1"/>
  <c r="H347" i="19"/>
  <c r="I347" i="19" s="1"/>
  <c r="H399" i="19"/>
  <c r="I399" i="19" s="1"/>
  <c r="H439" i="19"/>
  <c r="I439" i="19" s="1"/>
  <c r="H297" i="19"/>
  <c r="I297" i="19" s="1"/>
  <c r="H319" i="19"/>
  <c r="I319" i="19" s="1"/>
  <c r="H329" i="19"/>
  <c r="I329" i="19" s="1"/>
  <c r="H431" i="19"/>
  <c r="I431" i="19" s="1"/>
  <c r="H303" i="19"/>
  <c r="I303" i="19" s="1"/>
  <c r="H313" i="19"/>
  <c r="I313" i="19" s="1"/>
  <c r="H335" i="19"/>
  <c r="I335" i="19" s="1"/>
  <c r="H379" i="19"/>
  <c r="I379" i="19" s="1"/>
  <c r="H371" i="19"/>
  <c r="I371" i="19" s="1"/>
  <c r="H403" i="19"/>
  <c r="I403" i="19" s="1"/>
  <c r="H357" i="19"/>
  <c r="I357" i="19" s="1"/>
  <c r="H383" i="19"/>
  <c r="I383" i="19" s="1"/>
  <c r="H415" i="19"/>
  <c r="I415" i="19" s="1"/>
  <c r="H353" i="19"/>
  <c r="I353" i="19" s="1"/>
  <c r="H435" i="19"/>
  <c r="I435" i="19" s="1"/>
  <c r="H423" i="19"/>
  <c r="I423" i="19" s="1"/>
  <c r="H427" i="19"/>
  <c r="I427" i="19" s="1"/>
  <c r="R510" i="19" l="1"/>
  <c r="R574" i="19"/>
  <c r="R511" i="19"/>
  <c r="R575" i="19"/>
  <c r="R520" i="19"/>
  <c r="R584" i="19"/>
  <c r="R521" i="19"/>
  <c r="R585" i="19"/>
  <c r="R514" i="19"/>
  <c r="R578" i="19"/>
  <c r="R531" i="19"/>
  <c r="R595" i="19"/>
  <c r="R532" i="19"/>
  <c r="R596" i="19"/>
  <c r="R533" i="19"/>
  <c r="R597" i="19"/>
  <c r="R518" i="19"/>
  <c r="R582" i="19"/>
  <c r="R519" i="19"/>
  <c r="R583" i="19"/>
  <c r="R528" i="19"/>
  <c r="R592" i="19"/>
  <c r="R529" i="19"/>
  <c r="R593" i="19"/>
  <c r="R522" i="19"/>
  <c r="R586" i="19"/>
  <c r="R539" i="19"/>
  <c r="R540" i="19"/>
  <c r="R541" i="19"/>
  <c r="R560" i="19"/>
  <c r="R561" i="19"/>
  <c r="R554" i="19"/>
  <c r="R571" i="19"/>
  <c r="R508" i="19"/>
  <c r="R572" i="19"/>
  <c r="R509" i="19"/>
  <c r="R573" i="19"/>
  <c r="O9" i="19"/>
  <c r="O14" i="19" s="1"/>
  <c r="R566" i="19"/>
  <c r="R567" i="19"/>
  <c r="R512" i="19"/>
  <c r="R576" i="19"/>
  <c r="R513" i="19"/>
  <c r="R577" i="19"/>
  <c r="R506" i="19"/>
  <c r="R570" i="19"/>
  <c r="R523" i="19"/>
  <c r="R587" i="19"/>
  <c r="R524" i="19"/>
  <c r="R588" i="19"/>
  <c r="R525" i="19"/>
  <c r="R589" i="19"/>
  <c r="R452" i="19"/>
  <c r="R238" i="19"/>
  <c r="R467" i="19"/>
  <c r="R323" i="19"/>
  <c r="R350" i="19"/>
  <c r="R166" i="19"/>
  <c r="R81" i="19"/>
  <c r="R459" i="19"/>
  <c r="R409" i="19"/>
  <c r="R363" i="19"/>
  <c r="R480" i="19"/>
  <c r="R346" i="19"/>
  <c r="R210" i="19"/>
  <c r="R161" i="19"/>
  <c r="R274" i="19"/>
  <c r="R289" i="19"/>
  <c r="R451" i="19"/>
  <c r="R401" i="19"/>
  <c r="R353" i="19"/>
  <c r="R464" i="19"/>
  <c r="R399" i="19"/>
  <c r="R198" i="19"/>
  <c r="R158" i="19"/>
  <c r="R44" i="19"/>
  <c r="R503" i="19"/>
  <c r="R504" i="19"/>
  <c r="R393" i="19"/>
  <c r="R383" i="19"/>
  <c r="R403" i="19"/>
  <c r="R476" i="19"/>
  <c r="R194" i="19"/>
  <c r="R251" i="19"/>
  <c r="R129" i="19"/>
  <c r="R141" i="19"/>
  <c r="R279" i="19"/>
  <c r="R499" i="19"/>
  <c r="R381" i="19"/>
  <c r="R407" i="19"/>
  <c r="R460" i="19"/>
  <c r="R347" i="19"/>
  <c r="R155" i="19"/>
  <c r="R491" i="19"/>
  <c r="R377" i="19"/>
  <c r="R472" i="19"/>
  <c r="R284" i="19"/>
  <c r="R319" i="19"/>
  <c r="R153" i="19"/>
  <c r="R182" i="19"/>
  <c r="R283" i="19"/>
  <c r="R231" i="19"/>
  <c r="R135" i="19"/>
  <c r="R361" i="19"/>
  <c r="R387" i="19"/>
  <c r="R315" i="19"/>
  <c r="R367" i="19"/>
  <c r="R170" i="19"/>
  <c r="R139" i="19"/>
  <c r="R413" i="19"/>
  <c r="R359" i="19"/>
  <c r="R293" i="19"/>
  <c r="R427" i="19"/>
  <c r="R345" i="19"/>
  <c r="R351" i="19"/>
  <c r="R218" i="19"/>
  <c r="R186" i="19"/>
  <c r="R6" i="19"/>
  <c r="R483" i="19"/>
  <c r="R492" i="19"/>
  <c r="R369" i="19"/>
  <c r="R375" i="19"/>
  <c r="R379" i="19"/>
  <c r="R313" i="19"/>
  <c r="R484" i="19"/>
  <c r="R261" i="19"/>
  <c r="R247" i="19"/>
  <c r="R177" i="19"/>
  <c r="R131" i="19"/>
  <c r="R471" i="19"/>
  <c r="R143" i="19"/>
  <c r="R113" i="19"/>
  <c r="R391" i="19"/>
  <c r="R339" i="19"/>
  <c r="R97" i="19"/>
  <c r="R101" i="19"/>
  <c r="R66" i="19"/>
  <c r="R39" i="19"/>
  <c r="R40" i="19"/>
  <c r="R280" i="19"/>
  <c r="R71" i="19"/>
  <c r="R52" i="19"/>
  <c r="R11" i="19"/>
  <c r="R337" i="19"/>
  <c r="R87" i="19"/>
  <c r="R19" i="19"/>
  <c r="R137" i="19"/>
  <c r="R26" i="19"/>
  <c r="R80" i="19"/>
  <c r="R230" i="19"/>
  <c r="R174" i="19"/>
  <c r="R214" i="19"/>
  <c r="R145" i="19"/>
  <c r="R147" i="19"/>
  <c r="R30" i="19"/>
  <c r="R505" i="19"/>
  <c r="R501" i="19"/>
  <c r="R497" i="19"/>
  <c r="R493" i="19"/>
  <c r="R489" i="19"/>
  <c r="R485" i="19"/>
  <c r="R481" i="19"/>
  <c r="R477" i="19"/>
  <c r="R473" i="19"/>
  <c r="R469" i="19"/>
  <c r="R465" i="19"/>
  <c r="R461" i="19"/>
  <c r="R457" i="19"/>
  <c r="R453" i="19"/>
  <c r="R449" i="19"/>
  <c r="R445" i="19"/>
  <c r="R441" i="19"/>
  <c r="R437" i="19"/>
  <c r="R444" i="19"/>
  <c r="R502" i="19"/>
  <c r="R498" i="19"/>
  <c r="R494" i="19"/>
  <c r="R490" i="19"/>
  <c r="R486" i="19"/>
  <c r="R482" i="19"/>
  <c r="R478" i="19"/>
  <c r="R474" i="19"/>
  <c r="R470" i="19"/>
  <c r="R466" i="19"/>
  <c r="R462" i="19"/>
  <c r="R458" i="19"/>
  <c r="R454" i="19"/>
  <c r="R450" i="19"/>
  <c r="R446" i="19"/>
  <c r="R442" i="19"/>
  <c r="R438" i="19"/>
  <c r="R434" i="19"/>
  <c r="R430" i="19"/>
  <c r="R418" i="19"/>
  <c r="R414" i="19"/>
  <c r="R410" i="19"/>
  <c r="R406" i="19"/>
  <c r="R402" i="19"/>
  <c r="R398" i="19"/>
  <c r="R394" i="19"/>
  <c r="R390" i="19"/>
  <c r="R386" i="19"/>
  <c r="R382" i="19"/>
  <c r="R378" i="19"/>
  <c r="R374" i="19"/>
  <c r="R370" i="19"/>
  <c r="R366" i="19"/>
  <c r="R362" i="19"/>
  <c r="R358" i="19"/>
  <c r="R432" i="19"/>
  <c r="R426" i="19"/>
  <c r="R429" i="19"/>
  <c r="R428" i="19"/>
  <c r="R422" i="19"/>
  <c r="R436" i="19"/>
  <c r="R425" i="19"/>
  <c r="R412" i="19"/>
  <c r="R380" i="19"/>
  <c r="R421" i="19"/>
  <c r="R408" i="19"/>
  <c r="R376" i="19"/>
  <c r="R360" i="19"/>
  <c r="R404" i="19"/>
  <c r="R372" i="19"/>
  <c r="R396" i="19"/>
  <c r="R356" i="19"/>
  <c r="R392" i="19"/>
  <c r="R354" i="19"/>
  <c r="R416" i="19"/>
  <c r="R318" i="19"/>
  <c r="R308" i="19"/>
  <c r="R268" i="19"/>
  <c r="R262" i="19"/>
  <c r="R384" i="19"/>
  <c r="R364" i="19"/>
  <c r="R342" i="19"/>
  <c r="R338" i="19"/>
  <c r="R330" i="19"/>
  <c r="R320" i="19"/>
  <c r="R298" i="19"/>
  <c r="R288" i="19"/>
  <c r="R420" i="19"/>
  <c r="R352" i="19"/>
  <c r="R332" i="19"/>
  <c r="R310" i="19"/>
  <c r="R300" i="19"/>
  <c r="R344" i="19"/>
  <c r="R340" i="19"/>
  <c r="R334" i="19"/>
  <c r="R324" i="19"/>
  <c r="R302" i="19"/>
  <c r="R292" i="19"/>
  <c r="R271" i="19"/>
  <c r="R265" i="19"/>
  <c r="R253" i="19"/>
  <c r="R249" i="19"/>
  <c r="R245" i="19"/>
  <c r="R241" i="19"/>
  <c r="R237" i="19"/>
  <c r="R233" i="19"/>
  <c r="R229" i="19"/>
  <c r="R225" i="19"/>
  <c r="R221" i="19"/>
  <c r="R217" i="19"/>
  <c r="R213" i="19"/>
  <c r="R209" i="19"/>
  <c r="R205" i="19"/>
  <c r="R201" i="19"/>
  <c r="R197" i="19"/>
  <c r="R193" i="19"/>
  <c r="R189" i="19"/>
  <c r="R440" i="19"/>
  <c r="R400" i="19"/>
  <c r="R336" i="19"/>
  <c r="R314" i="19"/>
  <c r="R304" i="19"/>
  <c r="R264" i="19"/>
  <c r="R258" i="19"/>
  <c r="R368" i="19"/>
  <c r="R348" i="19"/>
  <c r="R285" i="19"/>
  <c r="R272" i="19"/>
  <c r="R263" i="19"/>
  <c r="R257" i="19"/>
  <c r="R224" i="19"/>
  <c r="R211" i="19"/>
  <c r="R207" i="19"/>
  <c r="R203" i="19"/>
  <c r="R199" i="19"/>
  <c r="R195" i="19"/>
  <c r="R191" i="19"/>
  <c r="R187" i="19"/>
  <c r="R183" i="19"/>
  <c r="R179" i="19"/>
  <c r="R175" i="19"/>
  <c r="R171" i="19"/>
  <c r="R167" i="19"/>
  <c r="R163" i="19"/>
  <c r="R159" i="19"/>
  <c r="R328" i="19"/>
  <c r="R322" i="19"/>
  <c r="R316" i="19"/>
  <c r="R312" i="19"/>
  <c r="R269" i="19"/>
  <c r="R326" i="19"/>
  <c r="R306" i="19"/>
  <c r="R259" i="19"/>
  <c r="R240" i="19"/>
  <c r="R216" i="19"/>
  <c r="R275" i="19"/>
  <c r="R248" i="19"/>
  <c r="R232" i="19"/>
  <c r="R296" i="19"/>
  <c r="R290" i="19"/>
  <c r="R252" i="19"/>
  <c r="R228" i="19"/>
  <c r="R220" i="19"/>
  <c r="R276" i="19"/>
  <c r="R212" i="19"/>
  <c r="R204" i="19"/>
  <c r="R188" i="19"/>
  <c r="R172" i="19"/>
  <c r="R156" i="19"/>
  <c r="R146" i="19"/>
  <c r="R136" i="19"/>
  <c r="R114" i="19"/>
  <c r="R104" i="19"/>
  <c r="R77" i="19"/>
  <c r="R76" i="19"/>
  <c r="R10" i="19"/>
  <c r="R134" i="19"/>
  <c r="R102" i="19"/>
  <c r="R72" i="19"/>
  <c r="R53" i="19"/>
  <c r="R45" i="19"/>
  <c r="R208" i="19"/>
  <c r="R142" i="19"/>
  <c r="R132" i="19"/>
  <c r="R110" i="19"/>
  <c r="R100" i="19"/>
  <c r="R90" i="19"/>
  <c r="R89" i="19"/>
  <c r="R82" i="19"/>
  <c r="R20" i="19"/>
  <c r="R152" i="19"/>
  <c r="R124" i="19"/>
  <c r="R73" i="19"/>
  <c r="R57" i="19"/>
  <c r="R25" i="19"/>
  <c r="R21" i="19"/>
  <c r="R424" i="19"/>
  <c r="R294" i="19"/>
  <c r="R282" i="19"/>
  <c r="R270" i="19"/>
  <c r="R256" i="19"/>
  <c r="R192" i="19"/>
  <c r="R176" i="19"/>
  <c r="R160" i="19"/>
  <c r="R138" i="19"/>
  <c r="R128" i="19"/>
  <c r="R106" i="19"/>
  <c r="R96" i="19"/>
  <c r="R16" i="19"/>
  <c r="R112" i="19"/>
  <c r="R65" i="19"/>
  <c r="R150" i="19"/>
  <c r="R140" i="19"/>
  <c r="R118" i="19"/>
  <c r="R108" i="19"/>
  <c r="R13" i="19"/>
  <c r="R7" i="19"/>
  <c r="R37" i="19"/>
  <c r="R78" i="19"/>
  <c r="R236" i="19"/>
  <c r="R196" i="19"/>
  <c r="R180" i="19"/>
  <c r="R164" i="19"/>
  <c r="R130" i="19"/>
  <c r="R120" i="19"/>
  <c r="R98" i="19"/>
  <c r="R86" i="19"/>
  <c r="R9" i="19"/>
  <c r="R388" i="19"/>
  <c r="R244" i="19"/>
  <c r="R144" i="19"/>
  <c r="R122" i="19"/>
  <c r="R94" i="19"/>
  <c r="R93" i="19"/>
  <c r="R69" i="19"/>
  <c r="R61" i="19"/>
  <c r="R29" i="19"/>
  <c r="R12" i="19"/>
  <c r="R266" i="19"/>
  <c r="R18" i="19"/>
  <c r="R148" i="19"/>
  <c r="R126" i="19"/>
  <c r="R116" i="19"/>
  <c r="R74" i="19"/>
  <c r="R15" i="19"/>
  <c r="R200" i="19"/>
  <c r="R184" i="19"/>
  <c r="R168" i="19"/>
  <c r="R49" i="19"/>
  <c r="R41" i="19"/>
  <c r="R33" i="19"/>
  <c r="R105" i="19"/>
  <c r="R70" i="19"/>
  <c r="R60" i="19"/>
  <c r="R64" i="19"/>
  <c r="R51" i="19"/>
  <c r="R38" i="19"/>
  <c r="R67" i="19"/>
  <c r="R495" i="19"/>
  <c r="R463" i="19"/>
  <c r="R405" i="19"/>
  <c r="R373" i="19"/>
  <c r="R448" i="19"/>
  <c r="R333" i="19"/>
  <c r="R431" i="19"/>
  <c r="R395" i="19"/>
  <c r="R278" i="19"/>
  <c r="R321" i="19"/>
  <c r="R331" i="19"/>
  <c r="R235" i="19"/>
  <c r="R190" i="19"/>
  <c r="R173" i="19"/>
  <c r="R157" i="19"/>
  <c r="R277" i="19"/>
  <c r="R125" i="19"/>
  <c r="R121" i="19"/>
  <c r="R305" i="19"/>
  <c r="R117" i="19"/>
  <c r="R91" i="19"/>
  <c r="R246" i="19"/>
  <c r="R123" i="19"/>
  <c r="R260" i="19"/>
  <c r="R226" i="19"/>
  <c r="R85" i="19"/>
  <c r="R58" i="19"/>
  <c r="R62" i="19"/>
  <c r="R36" i="19"/>
  <c r="R23" i="19"/>
  <c r="R50" i="19"/>
  <c r="R103" i="19"/>
  <c r="R99" i="19"/>
  <c r="R151" i="19"/>
  <c r="R92" i="19"/>
  <c r="R223" i="19"/>
  <c r="R56" i="19"/>
  <c r="R43" i="19"/>
  <c r="R47" i="19"/>
  <c r="R34" i="19"/>
  <c r="R42" i="19"/>
  <c r="R35" i="19"/>
  <c r="R487" i="19"/>
  <c r="R455" i="19"/>
  <c r="R423" i="19"/>
  <c r="R397" i="19"/>
  <c r="R365" i="19"/>
  <c r="R488" i="19"/>
  <c r="R357" i="19"/>
  <c r="R371" i="19"/>
  <c r="R335" i="19"/>
  <c r="R468" i="19"/>
  <c r="R329" i="19"/>
  <c r="R327" i="19"/>
  <c r="R242" i="19"/>
  <c r="R295" i="19"/>
  <c r="R185" i="19"/>
  <c r="R169" i="19"/>
  <c r="R433" i="19"/>
  <c r="R219" i="19"/>
  <c r="R107" i="19"/>
  <c r="R287" i="19"/>
  <c r="R281" i="19"/>
  <c r="R255" i="19"/>
  <c r="R500" i="19"/>
  <c r="R239" i="19"/>
  <c r="R109" i="19"/>
  <c r="R54" i="19"/>
  <c r="R28" i="19"/>
  <c r="R32" i="19"/>
  <c r="R14" i="19"/>
  <c r="R27" i="19"/>
  <c r="R17" i="19"/>
  <c r="R48" i="19"/>
  <c r="R46" i="19"/>
  <c r="R59" i="19"/>
  <c r="R479" i="19"/>
  <c r="R447" i="19"/>
  <c r="R496" i="19"/>
  <c r="R389" i="19"/>
  <c r="R435" i="19"/>
  <c r="R456" i="19"/>
  <c r="R355" i="19"/>
  <c r="R349" i="19"/>
  <c r="R343" i="19"/>
  <c r="R301" i="19"/>
  <c r="R303" i="19"/>
  <c r="R317" i="19"/>
  <c r="R439" i="19"/>
  <c r="R297" i="19"/>
  <c r="R299" i="19"/>
  <c r="R215" i="19"/>
  <c r="R250" i="19"/>
  <c r="R206" i="19"/>
  <c r="R181" i="19"/>
  <c r="R165" i="19"/>
  <c r="R309" i="19"/>
  <c r="R273" i="19"/>
  <c r="R234" i="19"/>
  <c r="R88" i="19"/>
  <c r="R227" i="19"/>
  <c r="R115" i="19"/>
  <c r="R222" i="19"/>
  <c r="R311" i="19"/>
  <c r="R95" i="19"/>
  <c r="R111" i="19"/>
  <c r="R79" i="19"/>
  <c r="R24" i="19"/>
  <c r="R8" i="19"/>
  <c r="R475" i="19"/>
  <c r="R443" i="19"/>
  <c r="R417" i="19"/>
  <c r="R385" i="19"/>
  <c r="R419" i="19"/>
  <c r="R415" i="19"/>
  <c r="R341" i="19"/>
  <c r="R291" i="19"/>
  <c r="R325" i="19"/>
  <c r="R307" i="19"/>
  <c r="R267" i="19"/>
  <c r="R202" i="19"/>
  <c r="R178" i="19"/>
  <c r="R162" i="19"/>
  <c r="R286" i="19"/>
  <c r="R254" i="19"/>
  <c r="R83" i="19"/>
  <c r="R154" i="19"/>
  <c r="R149" i="19"/>
  <c r="R127" i="19"/>
  <c r="R75" i="19"/>
  <c r="R243" i="19"/>
  <c r="R411" i="19"/>
  <c r="R119" i="19"/>
  <c r="R133" i="19"/>
  <c r="R22" i="19"/>
  <c r="R68" i="19"/>
  <c r="R55" i="19"/>
  <c r="R31" i="19"/>
  <c r="R84" i="19"/>
  <c r="U2" i="19" l="1"/>
  <c r="U3" i="19" s="1"/>
  <c r="U4" i="19" s="1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F13" i="15"/>
  <c r="G13" i="15" s="1"/>
  <c r="E13" i="15"/>
  <c r="G12" i="15"/>
  <c r="H12" i="15" s="1"/>
  <c r="I12" i="15" s="1"/>
  <c r="E12" i="15"/>
  <c r="F13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G13" i="14"/>
  <c r="E13" i="14"/>
  <c r="G12" i="14"/>
  <c r="E12" i="14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G13" i="13"/>
  <c r="H13" i="13" s="1"/>
  <c r="I13" i="13" s="1"/>
  <c r="K13" i="13" s="1"/>
  <c r="L13" i="13" s="1"/>
  <c r="F13" i="13"/>
  <c r="F14" i="13" s="1"/>
  <c r="E13" i="13"/>
  <c r="G12" i="13"/>
  <c r="E12" i="13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F13" i="12"/>
  <c r="G13" i="12" s="1"/>
  <c r="E13" i="12"/>
  <c r="G12" i="12"/>
  <c r="E12" i="12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12" i="1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13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H12" i="11" s="1"/>
  <c r="I12" i="11" s="1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G45" i="9"/>
  <c r="E45" i="9"/>
  <c r="G44" i="9"/>
  <c r="E44" i="9"/>
  <c r="E43" i="9"/>
  <c r="E42" i="9"/>
  <c r="G41" i="9"/>
  <c r="E41" i="9"/>
  <c r="G40" i="9"/>
  <c r="E40" i="9"/>
  <c r="E39" i="9"/>
  <c r="E38" i="9"/>
  <c r="E37" i="9"/>
  <c r="G36" i="9"/>
  <c r="E36" i="9"/>
  <c r="E35" i="9"/>
  <c r="E34" i="9"/>
  <c r="G33" i="9"/>
  <c r="E33" i="9"/>
  <c r="E32" i="9"/>
  <c r="E31" i="9"/>
  <c r="E30" i="9"/>
  <c r="G29" i="9"/>
  <c r="E29" i="9"/>
  <c r="G28" i="9"/>
  <c r="E28" i="9"/>
  <c r="E27" i="9"/>
  <c r="E26" i="9"/>
  <c r="G25" i="9"/>
  <c r="E25" i="9"/>
  <c r="G24" i="9"/>
  <c r="E24" i="9"/>
  <c r="E23" i="9"/>
  <c r="E22" i="9"/>
  <c r="E21" i="9"/>
  <c r="G20" i="9"/>
  <c r="E20" i="9"/>
  <c r="E19" i="9"/>
  <c r="E18" i="9"/>
  <c r="G17" i="9"/>
  <c r="E17" i="9"/>
  <c r="G16" i="9"/>
  <c r="E16" i="9"/>
  <c r="E15" i="9"/>
  <c r="E14" i="9"/>
  <c r="G13" i="9"/>
  <c r="F13" i="9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E13" i="9"/>
  <c r="G12" i="9"/>
  <c r="E12" i="9"/>
  <c r="F14" i="8"/>
  <c r="F15" i="8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G12" i="8"/>
  <c r="H12" i="8" s="1"/>
  <c r="E12" i="8"/>
  <c r="F13" i="7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G12" i="7"/>
  <c r="E12" i="7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F13" i="6"/>
  <c r="G13" i="6" s="1"/>
  <c r="E13" i="6"/>
  <c r="G12" i="6"/>
  <c r="E12" i="6"/>
  <c r="F14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13" i="5"/>
  <c r="F14" i="4"/>
  <c r="F15" i="4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13" i="4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G13" i="5"/>
  <c r="E13" i="5"/>
  <c r="G12" i="5"/>
  <c r="E12" i="5"/>
  <c r="G12" i="4"/>
  <c r="H12" i="4" s="1"/>
  <c r="I12" i="4" s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12" i="4"/>
  <c r="G13" i="4"/>
  <c r="H13" i="4" s="1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G6" i="3"/>
  <c r="H6" i="3"/>
  <c r="I6" i="3"/>
  <c r="F6" i="3"/>
  <c r="G5" i="3"/>
  <c r="H5" i="3"/>
  <c r="I5" i="3"/>
  <c r="F5" i="3"/>
  <c r="I4" i="3"/>
  <c r="H4" i="3"/>
  <c r="G4" i="3"/>
  <c r="F4" i="3"/>
  <c r="I2" i="3"/>
  <c r="H2" i="3"/>
  <c r="G2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11" i="3"/>
  <c r="I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11" i="3"/>
  <c r="F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11" i="3"/>
  <c r="E2" i="3"/>
  <c r="D2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H12" i="13" l="1"/>
  <c r="O41" i="19"/>
  <c r="O35" i="19"/>
  <c r="K12" i="15"/>
  <c r="L12" i="15" s="1"/>
  <c r="J12" i="15"/>
  <c r="F14" i="15"/>
  <c r="H13" i="15"/>
  <c r="F14" i="14"/>
  <c r="H12" i="14"/>
  <c r="H13" i="14"/>
  <c r="H12" i="12"/>
  <c r="H13" i="12"/>
  <c r="G14" i="13"/>
  <c r="H14" i="13" s="1"/>
  <c r="F15" i="13"/>
  <c r="J13" i="13"/>
  <c r="I13" i="12"/>
  <c r="F14" i="12"/>
  <c r="H13" i="11"/>
  <c r="K12" i="11"/>
  <c r="L12" i="11" s="1"/>
  <c r="J12" i="11"/>
  <c r="H14" i="11"/>
  <c r="G21" i="9"/>
  <c r="H21" i="9" s="1"/>
  <c r="G32" i="9"/>
  <c r="H32" i="9" s="1"/>
  <c r="G37" i="9"/>
  <c r="H37" i="9" s="1"/>
  <c r="G14" i="9"/>
  <c r="H14" i="9" s="1"/>
  <c r="G18" i="9"/>
  <c r="H18" i="9" s="1"/>
  <c r="G22" i="9"/>
  <c r="H22" i="9" s="1"/>
  <c r="G26" i="9"/>
  <c r="H26" i="9" s="1"/>
  <c r="G30" i="9"/>
  <c r="H30" i="9" s="1"/>
  <c r="G34" i="9"/>
  <c r="H34" i="9" s="1"/>
  <c r="G38" i="9"/>
  <c r="H38" i="9" s="1"/>
  <c r="G42" i="9"/>
  <c r="H42" i="9" s="1"/>
  <c r="G15" i="9"/>
  <c r="H15" i="9" s="1"/>
  <c r="G19" i="9"/>
  <c r="H19" i="9" s="1"/>
  <c r="G23" i="9"/>
  <c r="G27" i="9"/>
  <c r="H27" i="9" s="1"/>
  <c r="G31" i="9"/>
  <c r="H31" i="9" s="1"/>
  <c r="G35" i="9"/>
  <c r="H35" i="9" s="1"/>
  <c r="G39" i="9"/>
  <c r="H39" i="9" s="1"/>
  <c r="G43" i="9"/>
  <c r="H43" i="9" s="1"/>
  <c r="F47" i="9"/>
  <c r="G46" i="9"/>
  <c r="H46" i="9" s="1"/>
  <c r="H12" i="9"/>
  <c r="H13" i="9"/>
  <c r="H16" i="9"/>
  <c r="H17" i="9"/>
  <c r="H20" i="9"/>
  <c r="H23" i="9"/>
  <c r="H24" i="9"/>
  <c r="H25" i="9"/>
  <c r="H28" i="9"/>
  <c r="H29" i="9"/>
  <c r="H33" i="9"/>
  <c r="H36" i="9"/>
  <c r="H40" i="9"/>
  <c r="H41" i="9"/>
  <c r="H44" i="9"/>
  <c r="H45" i="9"/>
  <c r="G13" i="8"/>
  <c r="H13" i="8" s="1"/>
  <c r="I13" i="8" s="1"/>
  <c r="G14" i="8"/>
  <c r="H14" i="8" s="1"/>
  <c r="I12" i="8"/>
  <c r="G14" i="7"/>
  <c r="H14" i="7" s="1"/>
  <c r="G13" i="7"/>
  <c r="H13" i="7" s="1"/>
  <c r="H12" i="7"/>
  <c r="H12" i="6"/>
  <c r="I12" i="6" s="1"/>
  <c r="F14" i="6"/>
  <c r="H13" i="6"/>
  <c r="H12" i="5"/>
  <c r="H13" i="5"/>
  <c r="G15" i="5"/>
  <c r="H15" i="5" s="1"/>
  <c r="G14" i="5"/>
  <c r="H14" i="5" s="1"/>
  <c r="I13" i="4"/>
  <c r="J12" i="4"/>
  <c r="K12" i="4"/>
  <c r="L12" i="4" s="1"/>
  <c r="I12" i="13" l="1"/>
  <c r="I13" i="15"/>
  <c r="G14" i="15"/>
  <c r="H14" i="15" s="1"/>
  <c r="F15" i="15"/>
  <c r="I13" i="14"/>
  <c r="I12" i="14"/>
  <c r="G14" i="14"/>
  <c r="H14" i="14" s="1"/>
  <c r="I14" i="14" s="1"/>
  <c r="F15" i="14"/>
  <c r="I12" i="12"/>
  <c r="I14" i="13"/>
  <c r="G15" i="13"/>
  <c r="H15" i="13" s="1"/>
  <c r="F16" i="13"/>
  <c r="G14" i="12"/>
  <c r="H14" i="12" s="1"/>
  <c r="F15" i="12"/>
  <c r="J13" i="12"/>
  <c r="K13" i="12"/>
  <c r="L13" i="12" s="1"/>
  <c r="I14" i="11"/>
  <c r="I13" i="11"/>
  <c r="H15" i="11"/>
  <c r="I15" i="11" s="1"/>
  <c r="F48" i="9"/>
  <c r="G47" i="9"/>
  <c r="H47" i="9" s="1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46" i="9"/>
  <c r="K13" i="8"/>
  <c r="L13" i="8" s="1"/>
  <c r="J13" i="8"/>
  <c r="K12" i="8"/>
  <c r="L12" i="8" s="1"/>
  <c r="J12" i="8"/>
  <c r="G15" i="8"/>
  <c r="H15" i="8" s="1"/>
  <c r="I15" i="8" s="1"/>
  <c r="I14" i="8"/>
  <c r="G15" i="7"/>
  <c r="H15" i="7" s="1"/>
  <c r="I15" i="7" s="1"/>
  <c r="I14" i="7"/>
  <c r="I13" i="7"/>
  <c r="I12" i="7"/>
  <c r="G14" i="6"/>
  <c r="H14" i="6" s="1"/>
  <c r="F15" i="6"/>
  <c r="K12" i="6"/>
  <c r="L12" i="6" s="1"/>
  <c r="J12" i="6"/>
  <c r="I13" i="6"/>
  <c r="I12" i="5"/>
  <c r="J12" i="5" s="1"/>
  <c r="G14" i="4"/>
  <c r="H14" i="4" s="1"/>
  <c r="I13" i="5"/>
  <c r="J13" i="5" s="1"/>
  <c r="I14" i="5"/>
  <c r="J14" i="5" s="1"/>
  <c r="I15" i="5"/>
  <c r="G16" i="5"/>
  <c r="H16" i="5" s="1"/>
  <c r="K13" i="4"/>
  <c r="L13" i="4" s="1"/>
  <c r="J13" i="4"/>
  <c r="K12" i="13" l="1"/>
  <c r="L12" i="13" s="1"/>
  <c r="J12" i="13"/>
  <c r="I14" i="15"/>
  <c r="K13" i="15"/>
  <c r="L13" i="15" s="1"/>
  <c r="J13" i="15"/>
  <c r="G15" i="15"/>
  <c r="H15" i="15" s="1"/>
  <c r="F16" i="15"/>
  <c r="K12" i="14"/>
  <c r="L12" i="14" s="1"/>
  <c r="J12" i="14"/>
  <c r="K13" i="14"/>
  <c r="L13" i="14" s="1"/>
  <c r="J13" i="14"/>
  <c r="K14" i="14"/>
  <c r="L14" i="14" s="1"/>
  <c r="J14" i="14"/>
  <c r="G15" i="14"/>
  <c r="H15" i="14" s="1"/>
  <c r="F16" i="14"/>
  <c r="J12" i="12"/>
  <c r="K12" i="12"/>
  <c r="L12" i="12" s="1"/>
  <c r="I15" i="13"/>
  <c r="K14" i="13"/>
  <c r="L14" i="13" s="1"/>
  <c r="J14" i="13"/>
  <c r="G16" i="13"/>
  <c r="H16" i="13" s="1"/>
  <c r="F17" i="13"/>
  <c r="G15" i="12"/>
  <c r="H15" i="12" s="1"/>
  <c r="F16" i="12"/>
  <c r="I14" i="12"/>
  <c r="K15" i="11"/>
  <c r="L15" i="11" s="1"/>
  <c r="J15" i="11"/>
  <c r="K14" i="11"/>
  <c r="L14" i="11" s="1"/>
  <c r="J14" i="11"/>
  <c r="H16" i="11"/>
  <c r="K13" i="11"/>
  <c r="L13" i="11" s="1"/>
  <c r="J13" i="11"/>
  <c r="K16" i="9"/>
  <c r="L16" i="9" s="1"/>
  <c r="J16" i="9"/>
  <c r="K25" i="9"/>
  <c r="L25" i="9" s="1"/>
  <c r="J25" i="9"/>
  <c r="K26" i="9"/>
  <c r="L26" i="9" s="1"/>
  <c r="J26" i="9"/>
  <c r="K42" i="9"/>
  <c r="L42" i="9" s="1"/>
  <c r="J42" i="9"/>
  <c r="K27" i="9"/>
  <c r="L27" i="9" s="1"/>
  <c r="J27" i="9"/>
  <c r="K43" i="9"/>
  <c r="L43" i="9" s="1"/>
  <c r="J43" i="9"/>
  <c r="K12" i="9"/>
  <c r="L12" i="9" s="1"/>
  <c r="J12" i="9"/>
  <c r="K20" i="9"/>
  <c r="L20" i="9" s="1"/>
  <c r="J20" i="9"/>
  <c r="K28" i="9"/>
  <c r="L28" i="9" s="1"/>
  <c r="J28" i="9"/>
  <c r="K36" i="9"/>
  <c r="L36" i="9" s="1"/>
  <c r="J36" i="9"/>
  <c r="K44" i="9"/>
  <c r="L44" i="9" s="1"/>
  <c r="J44" i="9"/>
  <c r="K32" i="9"/>
  <c r="L32" i="9" s="1"/>
  <c r="J32" i="9"/>
  <c r="K33" i="9"/>
  <c r="L33" i="9" s="1"/>
  <c r="J33" i="9"/>
  <c r="K18" i="9"/>
  <c r="L18" i="9" s="1"/>
  <c r="J18" i="9"/>
  <c r="F49" i="9"/>
  <c r="G48" i="9"/>
  <c r="H48" i="9" s="1"/>
  <c r="K19" i="9"/>
  <c r="L19" i="9" s="1"/>
  <c r="J19" i="9"/>
  <c r="K35" i="9"/>
  <c r="L35" i="9" s="1"/>
  <c r="J35" i="9"/>
  <c r="K13" i="9"/>
  <c r="L13" i="9" s="1"/>
  <c r="J13" i="9"/>
  <c r="K21" i="9"/>
  <c r="L21" i="9" s="1"/>
  <c r="J21" i="9"/>
  <c r="K29" i="9"/>
  <c r="L29" i="9" s="1"/>
  <c r="J29" i="9"/>
  <c r="K37" i="9"/>
  <c r="L37" i="9" s="1"/>
  <c r="J37" i="9"/>
  <c r="K45" i="9"/>
  <c r="L45" i="9" s="1"/>
  <c r="J45" i="9"/>
  <c r="I47" i="9"/>
  <c r="K24" i="9"/>
  <c r="L24" i="9" s="1"/>
  <c r="J24" i="9"/>
  <c r="K40" i="9"/>
  <c r="L40" i="9" s="1"/>
  <c r="J40" i="9"/>
  <c r="K17" i="9"/>
  <c r="L17" i="9" s="1"/>
  <c r="J17" i="9"/>
  <c r="K41" i="9"/>
  <c r="L41" i="9" s="1"/>
  <c r="J41" i="9"/>
  <c r="K34" i="9"/>
  <c r="L34" i="9" s="1"/>
  <c r="J34" i="9"/>
  <c r="J46" i="9"/>
  <c r="K46" i="9"/>
  <c r="L46" i="9" s="1"/>
  <c r="K14" i="9"/>
  <c r="L14" i="9" s="1"/>
  <c r="J14" i="9"/>
  <c r="K22" i="9"/>
  <c r="L22" i="9" s="1"/>
  <c r="J22" i="9"/>
  <c r="K30" i="9"/>
  <c r="L30" i="9" s="1"/>
  <c r="J30" i="9"/>
  <c r="K38" i="9"/>
  <c r="L38" i="9" s="1"/>
  <c r="J38" i="9"/>
  <c r="K15" i="9"/>
  <c r="L15" i="9" s="1"/>
  <c r="J15" i="9"/>
  <c r="K23" i="9"/>
  <c r="L23" i="9" s="1"/>
  <c r="J23" i="9"/>
  <c r="K31" i="9"/>
  <c r="L31" i="9" s="1"/>
  <c r="J31" i="9"/>
  <c r="K39" i="9"/>
  <c r="L39" i="9" s="1"/>
  <c r="J39" i="9"/>
  <c r="G16" i="8"/>
  <c r="H16" i="8" s="1"/>
  <c r="I16" i="8" s="1"/>
  <c r="K15" i="8"/>
  <c r="L15" i="8" s="1"/>
  <c r="J15" i="8"/>
  <c r="K14" i="8"/>
  <c r="L14" i="8" s="1"/>
  <c r="J14" i="8"/>
  <c r="G16" i="7"/>
  <c r="H16" i="7" s="1"/>
  <c r="K13" i="7"/>
  <c r="L13" i="7" s="1"/>
  <c r="J13" i="7"/>
  <c r="K14" i="7"/>
  <c r="L14" i="7" s="1"/>
  <c r="J14" i="7"/>
  <c r="K12" i="7"/>
  <c r="L12" i="7" s="1"/>
  <c r="J12" i="7"/>
  <c r="J15" i="7"/>
  <c r="K15" i="7"/>
  <c r="L15" i="7" s="1"/>
  <c r="I14" i="6"/>
  <c r="J14" i="6" s="1"/>
  <c r="K13" i="6"/>
  <c r="L13" i="6" s="1"/>
  <c r="J13" i="6"/>
  <c r="G15" i="6"/>
  <c r="H15" i="6" s="1"/>
  <c r="F16" i="6"/>
  <c r="K12" i="5"/>
  <c r="L12" i="5" s="1"/>
  <c r="G15" i="4"/>
  <c r="H15" i="4" s="1"/>
  <c r="I15" i="4" s="1"/>
  <c r="I14" i="4"/>
  <c r="K13" i="5"/>
  <c r="L13" i="5" s="1"/>
  <c r="K14" i="5"/>
  <c r="L14" i="5" s="1"/>
  <c r="I16" i="5"/>
  <c r="K15" i="5"/>
  <c r="L15" i="5" s="1"/>
  <c r="J15" i="5"/>
  <c r="G17" i="5"/>
  <c r="H17" i="5" s="1"/>
  <c r="G16" i="15" l="1"/>
  <c r="H16" i="15" s="1"/>
  <c r="I16" i="15" s="1"/>
  <c r="F17" i="15"/>
  <c r="I15" i="15"/>
  <c r="K14" i="15"/>
  <c r="L14" i="15" s="1"/>
  <c r="J14" i="15"/>
  <c r="G16" i="14"/>
  <c r="H16" i="14" s="1"/>
  <c r="F17" i="14"/>
  <c r="I15" i="14"/>
  <c r="I15" i="12"/>
  <c r="J15" i="12" s="1"/>
  <c r="G17" i="13"/>
  <c r="H17" i="13" s="1"/>
  <c r="F18" i="13"/>
  <c r="I16" i="13"/>
  <c r="K15" i="13"/>
  <c r="L15" i="13" s="1"/>
  <c r="J15" i="13"/>
  <c r="J14" i="12"/>
  <c r="K14" i="12"/>
  <c r="L14" i="12" s="1"/>
  <c r="G16" i="12"/>
  <c r="H16" i="12" s="1"/>
  <c r="F17" i="12"/>
  <c r="H17" i="11"/>
  <c r="I16" i="11"/>
  <c r="J47" i="9"/>
  <c r="K47" i="9"/>
  <c r="L47" i="9" s="1"/>
  <c r="I48" i="9"/>
  <c r="F50" i="9"/>
  <c r="G49" i="9"/>
  <c r="H49" i="9" s="1"/>
  <c r="G17" i="8"/>
  <c r="H17" i="8" s="1"/>
  <c r="K16" i="8"/>
  <c r="L16" i="8" s="1"/>
  <c r="J16" i="8"/>
  <c r="I16" i="7"/>
  <c r="G17" i="7"/>
  <c r="H17" i="7" s="1"/>
  <c r="K14" i="6"/>
  <c r="L14" i="6" s="1"/>
  <c r="G16" i="6"/>
  <c r="H16" i="6" s="1"/>
  <c r="F17" i="6"/>
  <c r="I15" i="6"/>
  <c r="K14" i="4"/>
  <c r="L14" i="4" s="1"/>
  <c r="J14" i="4"/>
  <c r="J15" i="4"/>
  <c r="K15" i="4"/>
  <c r="L15" i="4" s="1"/>
  <c r="G16" i="4"/>
  <c r="H16" i="4" s="1"/>
  <c r="I17" i="5"/>
  <c r="K16" i="5"/>
  <c r="L16" i="5" s="1"/>
  <c r="J16" i="5"/>
  <c r="G18" i="5"/>
  <c r="H18" i="5" s="1"/>
  <c r="K15" i="12" l="1"/>
  <c r="L15" i="12" s="1"/>
  <c r="K16" i="15"/>
  <c r="L16" i="15" s="1"/>
  <c r="J16" i="15"/>
  <c r="K15" i="15"/>
  <c r="L15" i="15" s="1"/>
  <c r="J15" i="15"/>
  <c r="G17" i="15"/>
  <c r="H17" i="15" s="1"/>
  <c r="F18" i="15"/>
  <c r="G17" i="14"/>
  <c r="H17" i="14" s="1"/>
  <c r="F18" i="14"/>
  <c r="K15" i="14"/>
  <c r="L15" i="14" s="1"/>
  <c r="J15" i="14"/>
  <c r="I16" i="14"/>
  <c r="G18" i="13"/>
  <c r="H18" i="13" s="1"/>
  <c r="F19" i="13"/>
  <c r="I17" i="13"/>
  <c r="K16" i="13"/>
  <c r="L16" i="13" s="1"/>
  <c r="J16" i="13"/>
  <c r="G17" i="12"/>
  <c r="H17" i="12" s="1"/>
  <c r="I17" i="12" s="1"/>
  <c r="F18" i="12"/>
  <c r="I16" i="12"/>
  <c r="H18" i="11"/>
  <c r="I17" i="11"/>
  <c r="K16" i="11"/>
  <c r="L16" i="11" s="1"/>
  <c r="J16" i="11"/>
  <c r="I49" i="9"/>
  <c r="F51" i="9"/>
  <c r="G50" i="9"/>
  <c r="H50" i="9" s="1"/>
  <c r="J48" i="9"/>
  <c r="K48" i="9"/>
  <c r="L48" i="9" s="1"/>
  <c r="I17" i="8"/>
  <c r="G18" i="8"/>
  <c r="H18" i="8" s="1"/>
  <c r="G18" i="7"/>
  <c r="H18" i="7" s="1"/>
  <c r="I17" i="7"/>
  <c r="K16" i="7"/>
  <c r="L16" i="7" s="1"/>
  <c r="J16" i="7"/>
  <c r="G17" i="6"/>
  <c r="H17" i="6" s="1"/>
  <c r="F18" i="6"/>
  <c r="I16" i="6"/>
  <c r="K15" i="6"/>
  <c r="L15" i="6" s="1"/>
  <c r="J15" i="6"/>
  <c r="I16" i="4"/>
  <c r="G17" i="4"/>
  <c r="H17" i="4" s="1"/>
  <c r="K17" i="5"/>
  <c r="L17" i="5" s="1"/>
  <c r="J17" i="5"/>
  <c r="I18" i="5"/>
  <c r="G19" i="5"/>
  <c r="H19" i="5" s="1"/>
  <c r="I17" i="15" l="1"/>
  <c r="G18" i="15"/>
  <c r="H18" i="15" s="1"/>
  <c r="F19" i="15"/>
  <c r="K16" i="14"/>
  <c r="L16" i="14" s="1"/>
  <c r="J16" i="14"/>
  <c r="I17" i="14"/>
  <c r="G18" i="14"/>
  <c r="H18" i="14" s="1"/>
  <c r="F19" i="14"/>
  <c r="G19" i="13"/>
  <c r="H19" i="13" s="1"/>
  <c r="F20" i="13"/>
  <c r="K17" i="13"/>
  <c r="L17" i="13" s="1"/>
  <c r="J17" i="13"/>
  <c r="I18" i="13"/>
  <c r="J16" i="12"/>
  <c r="K16" i="12"/>
  <c r="L16" i="12" s="1"/>
  <c r="J17" i="12"/>
  <c r="K17" i="12"/>
  <c r="L17" i="12" s="1"/>
  <c r="G18" i="12"/>
  <c r="H18" i="12" s="1"/>
  <c r="F19" i="12"/>
  <c r="H19" i="11"/>
  <c r="I18" i="11"/>
  <c r="K17" i="11"/>
  <c r="L17" i="11" s="1"/>
  <c r="J17" i="11"/>
  <c r="F52" i="9"/>
  <c r="G51" i="9"/>
  <c r="H51" i="9" s="1"/>
  <c r="J49" i="9"/>
  <c r="K49" i="9"/>
  <c r="L49" i="9" s="1"/>
  <c r="I50" i="9"/>
  <c r="I18" i="8"/>
  <c r="G19" i="8"/>
  <c r="H19" i="8" s="1"/>
  <c r="I19" i="8" s="1"/>
  <c r="K17" i="8"/>
  <c r="L17" i="8" s="1"/>
  <c r="J17" i="8"/>
  <c r="K17" i="7"/>
  <c r="L17" i="7" s="1"/>
  <c r="J17" i="7"/>
  <c r="G19" i="7"/>
  <c r="H19" i="7" s="1"/>
  <c r="I18" i="7"/>
  <c r="I17" i="6"/>
  <c r="K16" i="6"/>
  <c r="L16" i="6" s="1"/>
  <c r="J16" i="6"/>
  <c r="G18" i="6"/>
  <c r="H18" i="6" s="1"/>
  <c r="F19" i="6"/>
  <c r="I17" i="4"/>
  <c r="G18" i="4"/>
  <c r="H18" i="4" s="1"/>
  <c r="I18" i="4" s="1"/>
  <c r="J16" i="4"/>
  <c r="K16" i="4"/>
  <c r="L16" i="4" s="1"/>
  <c r="J18" i="5"/>
  <c r="K18" i="5"/>
  <c r="L18" i="5" s="1"/>
  <c r="I19" i="5"/>
  <c r="G20" i="5"/>
  <c r="H20" i="5" s="1"/>
  <c r="I20" i="5" s="1"/>
  <c r="I18" i="15" l="1"/>
  <c r="K17" i="15"/>
  <c r="L17" i="15" s="1"/>
  <c r="J17" i="15"/>
  <c r="G19" i="15"/>
  <c r="H19" i="15" s="1"/>
  <c r="F20" i="15"/>
  <c r="G19" i="14"/>
  <c r="H19" i="14" s="1"/>
  <c r="I19" i="14" s="1"/>
  <c r="F20" i="14"/>
  <c r="I18" i="14"/>
  <c r="K17" i="14"/>
  <c r="L17" i="14" s="1"/>
  <c r="J17" i="14"/>
  <c r="K18" i="13"/>
  <c r="L18" i="13" s="1"/>
  <c r="J18" i="13"/>
  <c r="G20" i="13"/>
  <c r="H20" i="13" s="1"/>
  <c r="F21" i="13"/>
  <c r="I19" i="13"/>
  <c r="I18" i="12"/>
  <c r="G19" i="12"/>
  <c r="H19" i="12" s="1"/>
  <c r="F20" i="12"/>
  <c r="H20" i="11"/>
  <c r="I19" i="11"/>
  <c r="K18" i="11"/>
  <c r="L18" i="11" s="1"/>
  <c r="J18" i="11"/>
  <c r="F53" i="9"/>
  <c r="G52" i="9"/>
  <c r="H52" i="9" s="1"/>
  <c r="J50" i="9"/>
  <c r="K50" i="9"/>
  <c r="L50" i="9" s="1"/>
  <c r="I51" i="9"/>
  <c r="K18" i="8"/>
  <c r="L18" i="8" s="1"/>
  <c r="J18" i="8"/>
  <c r="K19" i="8"/>
  <c r="L19" i="8" s="1"/>
  <c r="J19" i="8"/>
  <c r="G20" i="8"/>
  <c r="H20" i="8" s="1"/>
  <c r="K18" i="7"/>
  <c r="L18" i="7" s="1"/>
  <c r="J18" i="7"/>
  <c r="I19" i="7"/>
  <c r="G20" i="7"/>
  <c r="H20" i="7" s="1"/>
  <c r="G19" i="6"/>
  <c r="H19" i="6" s="1"/>
  <c r="F20" i="6"/>
  <c r="K17" i="6"/>
  <c r="L17" i="6" s="1"/>
  <c r="J17" i="6"/>
  <c r="I18" i="6"/>
  <c r="K18" i="4"/>
  <c r="L18" i="4" s="1"/>
  <c r="J18" i="4"/>
  <c r="G19" i="4"/>
  <c r="H19" i="4" s="1"/>
  <c r="I19" i="4" s="1"/>
  <c r="K17" i="4"/>
  <c r="L17" i="4" s="1"/>
  <c r="J17" i="4"/>
  <c r="J20" i="5"/>
  <c r="K20" i="5"/>
  <c r="L20" i="5" s="1"/>
  <c r="K19" i="5"/>
  <c r="L19" i="5" s="1"/>
  <c r="J19" i="5"/>
  <c r="G21" i="5"/>
  <c r="H21" i="5" s="1"/>
  <c r="I4" i="2"/>
  <c r="F10" i="2"/>
  <c r="E10" i="2"/>
  <c r="F9" i="2"/>
  <c r="E9" i="2"/>
  <c r="K18" i="15" l="1"/>
  <c r="L18" i="15" s="1"/>
  <c r="J18" i="15"/>
  <c r="G20" i="15"/>
  <c r="H20" i="15" s="1"/>
  <c r="F21" i="15"/>
  <c r="I19" i="15"/>
  <c r="K18" i="14"/>
  <c r="L18" i="14" s="1"/>
  <c r="J18" i="14"/>
  <c r="K19" i="14"/>
  <c r="L19" i="14" s="1"/>
  <c r="J19" i="14"/>
  <c r="G20" i="14"/>
  <c r="H20" i="14" s="1"/>
  <c r="I20" i="14" s="1"/>
  <c r="F21" i="14"/>
  <c r="G21" i="13"/>
  <c r="H21" i="13" s="1"/>
  <c r="F22" i="13"/>
  <c r="K19" i="13"/>
  <c r="L19" i="13" s="1"/>
  <c r="J19" i="13"/>
  <c r="I20" i="13"/>
  <c r="G20" i="12"/>
  <c r="H20" i="12" s="1"/>
  <c r="I20" i="12" s="1"/>
  <c r="F21" i="12"/>
  <c r="I19" i="12"/>
  <c r="J18" i="12"/>
  <c r="K18" i="12"/>
  <c r="L18" i="12" s="1"/>
  <c r="I20" i="11"/>
  <c r="K19" i="11"/>
  <c r="L19" i="11" s="1"/>
  <c r="J19" i="11"/>
  <c r="H21" i="11"/>
  <c r="I52" i="9"/>
  <c r="F54" i="9"/>
  <c r="G53" i="9"/>
  <c r="H53" i="9" s="1"/>
  <c r="J51" i="9"/>
  <c r="K51" i="9"/>
  <c r="L51" i="9" s="1"/>
  <c r="G21" i="8"/>
  <c r="H21" i="8" s="1"/>
  <c r="I21" i="8" s="1"/>
  <c r="I20" i="8"/>
  <c r="I20" i="7"/>
  <c r="K19" i="7"/>
  <c r="L19" i="7" s="1"/>
  <c r="J19" i="7"/>
  <c r="G21" i="7"/>
  <c r="H21" i="7" s="1"/>
  <c r="I21" i="7" s="1"/>
  <c r="G20" i="6"/>
  <c r="H20" i="6" s="1"/>
  <c r="F21" i="6"/>
  <c r="I19" i="6"/>
  <c r="K18" i="6"/>
  <c r="L18" i="6" s="1"/>
  <c r="J18" i="6"/>
  <c r="K19" i="4"/>
  <c r="L19" i="4" s="1"/>
  <c r="J19" i="4"/>
  <c r="G20" i="4"/>
  <c r="H20" i="4" s="1"/>
  <c r="I21" i="5"/>
  <c r="G22" i="5"/>
  <c r="H22" i="5" s="1"/>
  <c r="I22" i="5" s="1"/>
  <c r="K19" i="15" l="1"/>
  <c r="L19" i="15" s="1"/>
  <c r="J19" i="15"/>
  <c r="G21" i="15"/>
  <c r="H21" i="15" s="1"/>
  <c r="I21" i="15" s="1"/>
  <c r="F22" i="15"/>
  <c r="I20" i="15"/>
  <c r="K20" i="14"/>
  <c r="L20" i="14" s="1"/>
  <c r="J20" i="14"/>
  <c r="G21" i="14"/>
  <c r="H21" i="14" s="1"/>
  <c r="F22" i="14"/>
  <c r="K20" i="13"/>
  <c r="L20" i="13" s="1"/>
  <c r="J20" i="13"/>
  <c r="G22" i="13"/>
  <c r="H22" i="13" s="1"/>
  <c r="I22" i="13" s="1"/>
  <c r="F23" i="13"/>
  <c r="I21" i="13"/>
  <c r="J19" i="12"/>
  <c r="K19" i="12"/>
  <c r="L19" i="12" s="1"/>
  <c r="G21" i="12"/>
  <c r="H21" i="12" s="1"/>
  <c r="I21" i="12" s="1"/>
  <c r="F22" i="12"/>
  <c r="J20" i="12"/>
  <c r="K20" i="12"/>
  <c r="L20" i="12" s="1"/>
  <c r="I21" i="11"/>
  <c r="H22" i="11"/>
  <c r="I22" i="11" s="1"/>
  <c r="K20" i="11"/>
  <c r="L20" i="11" s="1"/>
  <c r="J20" i="11"/>
  <c r="F55" i="9"/>
  <c r="G54" i="9"/>
  <c r="H54" i="9" s="1"/>
  <c r="J52" i="9"/>
  <c r="K52" i="9"/>
  <c r="L52" i="9" s="1"/>
  <c r="I54" i="9"/>
  <c r="I53" i="9"/>
  <c r="K20" i="8"/>
  <c r="L20" i="8" s="1"/>
  <c r="J20" i="8"/>
  <c r="G22" i="8"/>
  <c r="H22" i="8" s="1"/>
  <c r="I22" i="8" s="1"/>
  <c r="K21" i="8"/>
  <c r="L21" i="8" s="1"/>
  <c r="J21" i="8"/>
  <c r="K20" i="7"/>
  <c r="L20" i="7" s="1"/>
  <c r="J20" i="7"/>
  <c r="G22" i="7"/>
  <c r="H22" i="7" s="1"/>
  <c r="I22" i="7" s="1"/>
  <c r="K21" i="7"/>
  <c r="L21" i="7" s="1"/>
  <c r="J21" i="7"/>
  <c r="K19" i="6"/>
  <c r="L19" i="6" s="1"/>
  <c r="J19" i="6"/>
  <c r="G21" i="6"/>
  <c r="H21" i="6" s="1"/>
  <c r="I21" i="6" s="1"/>
  <c r="F22" i="6"/>
  <c r="I20" i="6"/>
  <c r="I20" i="4"/>
  <c r="G21" i="4"/>
  <c r="H21" i="4" s="1"/>
  <c r="I21" i="4" s="1"/>
  <c r="K22" i="5"/>
  <c r="L22" i="5" s="1"/>
  <c r="J22" i="5"/>
  <c r="J21" i="5"/>
  <c r="K21" i="5"/>
  <c r="L21" i="5" s="1"/>
  <c r="G23" i="5"/>
  <c r="H23" i="5" s="1"/>
  <c r="I23" i="5" s="1"/>
  <c r="K20" i="15" l="1"/>
  <c r="L20" i="15" s="1"/>
  <c r="J20" i="15"/>
  <c r="G22" i="15"/>
  <c r="H22" i="15" s="1"/>
  <c r="I22" i="15" s="1"/>
  <c r="F23" i="15"/>
  <c r="K21" i="15"/>
  <c r="L21" i="15" s="1"/>
  <c r="J21" i="15"/>
  <c r="I21" i="14"/>
  <c r="G22" i="14"/>
  <c r="H22" i="14" s="1"/>
  <c r="I22" i="14" s="1"/>
  <c r="F23" i="14"/>
  <c r="K21" i="13"/>
  <c r="L21" i="13" s="1"/>
  <c r="J21" i="13"/>
  <c r="G23" i="13"/>
  <c r="H23" i="13" s="1"/>
  <c r="I23" i="13" s="1"/>
  <c r="F24" i="13"/>
  <c r="K22" i="13"/>
  <c r="L22" i="13" s="1"/>
  <c r="J22" i="13"/>
  <c r="J21" i="12"/>
  <c r="K21" i="12"/>
  <c r="L21" i="12" s="1"/>
  <c r="G22" i="12"/>
  <c r="H22" i="12" s="1"/>
  <c r="I22" i="12" s="1"/>
  <c r="F23" i="12"/>
  <c r="K22" i="11"/>
  <c r="L22" i="11" s="1"/>
  <c r="J22" i="11"/>
  <c r="H23" i="11"/>
  <c r="I23" i="11" s="1"/>
  <c r="K21" i="11"/>
  <c r="L21" i="11" s="1"/>
  <c r="J21" i="11"/>
  <c r="J53" i="9"/>
  <c r="K53" i="9"/>
  <c r="L53" i="9" s="1"/>
  <c r="J54" i="9"/>
  <c r="K54" i="9"/>
  <c r="L54" i="9" s="1"/>
  <c r="F56" i="9"/>
  <c r="G55" i="9"/>
  <c r="H55" i="9" s="1"/>
  <c r="I55" i="9" s="1"/>
  <c r="K22" i="8"/>
  <c r="L22" i="8" s="1"/>
  <c r="J22" i="8"/>
  <c r="G23" i="8"/>
  <c r="H23" i="8" s="1"/>
  <c r="I23" i="8" s="1"/>
  <c r="G23" i="7"/>
  <c r="H23" i="7" s="1"/>
  <c r="I23" i="7" s="1"/>
  <c r="K22" i="7"/>
  <c r="L22" i="7" s="1"/>
  <c r="J22" i="7"/>
  <c r="K20" i="6"/>
  <c r="L20" i="6" s="1"/>
  <c r="J20" i="6"/>
  <c r="G22" i="6"/>
  <c r="H22" i="6" s="1"/>
  <c r="I22" i="6" s="1"/>
  <c r="F23" i="6"/>
  <c r="K21" i="6"/>
  <c r="L21" i="6" s="1"/>
  <c r="J21" i="6"/>
  <c r="J20" i="4"/>
  <c r="K20" i="4"/>
  <c r="L20" i="4" s="1"/>
  <c r="G22" i="4"/>
  <c r="H22" i="4" s="1"/>
  <c r="K21" i="4"/>
  <c r="L21" i="4" s="1"/>
  <c r="J21" i="4"/>
  <c r="K23" i="5"/>
  <c r="L23" i="5" s="1"/>
  <c r="J23" i="5"/>
  <c r="G24" i="5"/>
  <c r="H24" i="5" s="1"/>
  <c r="I24" i="5" s="1"/>
  <c r="G23" i="15" l="1"/>
  <c r="H23" i="15" s="1"/>
  <c r="I23" i="15" s="1"/>
  <c r="F24" i="15"/>
  <c r="K22" i="15"/>
  <c r="L22" i="15" s="1"/>
  <c r="J22" i="15"/>
  <c r="K22" i="14"/>
  <c r="L22" i="14" s="1"/>
  <c r="J22" i="14"/>
  <c r="G23" i="14"/>
  <c r="H23" i="14" s="1"/>
  <c r="I23" i="14" s="1"/>
  <c r="F24" i="14"/>
  <c r="K21" i="14"/>
  <c r="L21" i="14" s="1"/>
  <c r="J21" i="14"/>
  <c r="G24" i="13"/>
  <c r="H24" i="13" s="1"/>
  <c r="I24" i="13" s="1"/>
  <c r="F25" i="13"/>
  <c r="K23" i="13"/>
  <c r="L23" i="13" s="1"/>
  <c r="J23" i="13"/>
  <c r="G23" i="12"/>
  <c r="H23" i="12" s="1"/>
  <c r="I23" i="12" s="1"/>
  <c r="F24" i="12"/>
  <c r="J22" i="12"/>
  <c r="K22" i="12"/>
  <c r="L22" i="12" s="1"/>
  <c r="H24" i="11"/>
  <c r="I24" i="11" s="1"/>
  <c r="K23" i="11"/>
  <c r="L23" i="11" s="1"/>
  <c r="J23" i="11"/>
  <c r="F57" i="9"/>
  <c r="G56" i="9"/>
  <c r="H56" i="9" s="1"/>
  <c r="I56" i="9" s="1"/>
  <c r="J55" i="9"/>
  <c r="K55" i="9"/>
  <c r="L55" i="9" s="1"/>
  <c r="G24" i="8"/>
  <c r="H24" i="8" s="1"/>
  <c r="I24" i="8" s="1"/>
  <c r="K23" i="8"/>
  <c r="L23" i="8" s="1"/>
  <c r="J23" i="8"/>
  <c r="G24" i="7"/>
  <c r="H24" i="7" s="1"/>
  <c r="I24" i="7" s="1"/>
  <c r="K23" i="7"/>
  <c r="L23" i="7" s="1"/>
  <c r="J23" i="7"/>
  <c r="K22" i="6"/>
  <c r="L22" i="6" s="1"/>
  <c r="J22" i="6"/>
  <c r="G23" i="6"/>
  <c r="H23" i="6" s="1"/>
  <c r="I23" i="6" s="1"/>
  <c r="F24" i="6"/>
  <c r="I22" i="4"/>
  <c r="G23" i="4"/>
  <c r="H23" i="4" s="1"/>
  <c r="I23" i="4" s="1"/>
  <c r="K24" i="5"/>
  <c r="L24" i="5" s="1"/>
  <c r="J24" i="5"/>
  <c r="G25" i="5"/>
  <c r="H25" i="5" s="1"/>
  <c r="I25" i="5" s="1"/>
  <c r="G24" i="15" l="1"/>
  <c r="H24" i="15" s="1"/>
  <c r="I24" i="15" s="1"/>
  <c r="F25" i="15"/>
  <c r="K23" i="15"/>
  <c r="L23" i="15" s="1"/>
  <c r="J23" i="15"/>
  <c r="G24" i="14"/>
  <c r="H24" i="14" s="1"/>
  <c r="I24" i="14" s="1"/>
  <c r="F25" i="14"/>
  <c r="K23" i="14"/>
  <c r="L23" i="14" s="1"/>
  <c r="J23" i="14"/>
  <c r="G25" i="13"/>
  <c r="H25" i="13" s="1"/>
  <c r="I25" i="13" s="1"/>
  <c r="F26" i="13"/>
  <c r="K24" i="13"/>
  <c r="L24" i="13" s="1"/>
  <c r="J24" i="13"/>
  <c r="G24" i="12"/>
  <c r="H24" i="12" s="1"/>
  <c r="I24" i="12" s="1"/>
  <c r="F25" i="12"/>
  <c r="J23" i="12"/>
  <c r="K23" i="12"/>
  <c r="L23" i="12" s="1"/>
  <c r="H25" i="11"/>
  <c r="I25" i="11" s="1"/>
  <c r="K24" i="11"/>
  <c r="L24" i="11" s="1"/>
  <c r="J24" i="11"/>
  <c r="F58" i="9"/>
  <c r="G57" i="9"/>
  <c r="H57" i="9" s="1"/>
  <c r="I57" i="9" s="1"/>
  <c r="J56" i="9"/>
  <c r="K56" i="9"/>
  <c r="L56" i="9" s="1"/>
  <c r="G25" i="8"/>
  <c r="H25" i="8" s="1"/>
  <c r="I25" i="8" s="1"/>
  <c r="K24" i="8"/>
  <c r="L24" i="8" s="1"/>
  <c r="J24" i="8"/>
  <c r="G25" i="7"/>
  <c r="H25" i="7" s="1"/>
  <c r="I25" i="7" s="1"/>
  <c r="K24" i="7"/>
  <c r="L24" i="7" s="1"/>
  <c r="J24" i="7"/>
  <c r="G24" i="6"/>
  <c r="H24" i="6" s="1"/>
  <c r="I24" i="6" s="1"/>
  <c r="F25" i="6"/>
  <c r="K23" i="6"/>
  <c r="L23" i="6" s="1"/>
  <c r="J23" i="6"/>
  <c r="G24" i="4"/>
  <c r="H24" i="4" s="1"/>
  <c r="I24" i="4" s="1"/>
  <c r="J23" i="4"/>
  <c r="K23" i="4"/>
  <c r="L23" i="4" s="1"/>
  <c r="K22" i="4"/>
  <c r="L22" i="4" s="1"/>
  <c r="J22" i="4"/>
  <c r="K25" i="5"/>
  <c r="L25" i="5" s="1"/>
  <c r="J25" i="5"/>
  <c r="G26" i="5"/>
  <c r="H26" i="5" s="1"/>
  <c r="I26" i="5" s="1"/>
  <c r="G25" i="15" l="1"/>
  <c r="H25" i="15" s="1"/>
  <c r="I25" i="15" s="1"/>
  <c r="F26" i="15"/>
  <c r="K24" i="15"/>
  <c r="L24" i="15" s="1"/>
  <c r="J24" i="15"/>
  <c r="G25" i="14"/>
  <c r="H25" i="14" s="1"/>
  <c r="I25" i="14" s="1"/>
  <c r="F26" i="14"/>
  <c r="K24" i="14"/>
  <c r="L24" i="14" s="1"/>
  <c r="J24" i="14"/>
  <c r="G26" i="13"/>
  <c r="H26" i="13" s="1"/>
  <c r="I26" i="13" s="1"/>
  <c r="F27" i="13"/>
  <c r="K25" i="13"/>
  <c r="L25" i="13" s="1"/>
  <c r="J25" i="13"/>
  <c r="G25" i="12"/>
  <c r="H25" i="12" s="1"/>
  <c r="I25" i="12" s="1"/>
  <c r="F26" i="12"/>
  <c r="J24" i="12"/>
  <c r="K24" i="12"/>
  <c r="L24" i="12" s="1"/>
  <c r="K25" i="11"/>
  <c r="L25" i="11" s="1"/>
  <c r="J25" i="11"/>
  <c r="H26" i="11"/>
  <c r="I26" i="11" s="1"/>
  <c r="J57" i="9"/>
  <c r="K57" i="9"/>
  <c r="L57" i="9" s="1"/>
  <c r="F59" i="9"/>
  <c r="G58" i="9"/>
  <c r="H58" i="9" s="1"/>
  <c r="I58" i="9" s="1"/>
  <c r="G26" i="8"/>
  <c r="H26" i="8" s="1"/>
  <c r="I26" i="8" s="1"/>
  <c r="K25" i="8"/>
  <c r="L25" i="8" s="1"/>
  <c r="J25" i="8"/>
  <c r="G26" i="7"/>
  <c r="H26" i="7" s="1"/>
  <c r="I26" i="7" s="1"/>
  <c r="K25" i="7"/>
  <c r="L25" i="7" s="1"/>
  <c r="J25" i="7"/>
  <c r="G25" i="6"/>
  <c r="H25" i="6" s="1"/>
  <c r="I25" i="6" s="1"/>
  <c r="F26" i="6"/>
  <c r="K24" i="6"/>
  <c r="L24" i="6" s="1"/>
  <c r="J24" i="6"/>
  <c r="G25" i="4"/>
  <c r="H25" i="4" s="1"/>
  <c r="I25" i="4" s="1"/>
  <c r="K24" i="4"/>
  <c r="L24" i="4" s="1"/>
  <c r="J24" i="4"/>
  <c r="K26" i="5"/>
  <c r="L26" i="5" s="1"/>
  <c r="J26" i="5"/>
  <c r="G27" i="5"/>
  <c r="H27" i="5" s="1"/>
  <c r="I27" i="5" s="1"/>
  <c r="G26" i="15" l="1"/>
  <c r="H26" i="15" s="1"/>
  <c r="I26" i="15" s="1"/>
  <c r="F27" i="15"/>
  <c r="K25" i="15"/>
  <c r="L25" i="15" s="1"/>
  <c r="J25" i="15"/>
  <c r="G26" i="14"/>
  <c r="H26" i="14" s="1"/>
  <c r="I26" i="14" s="1"/>
  <c r="F27" i="14"/>
  <c r="K25" i="14"/>
  <c r="L25" i="14" s="1"/>
  <c r="J25" i="14"/>
  <c r="K26" i="13"/>
  <c r="L26" i="13" s="1"/>
  <c r="J26" i="13"/>
  <c r="G27" i="13"/>
  <c r="H27" i="13" s="1"/>
  <c r="I27" i="13" s="1"/>
  <c r="F28" i="13"/>
  <c r="G26" i="12"/>
  <c r="H26" i="12" s="1"/>
  <c r="I26" i="12" s="1"/>
  <c r="F27" i="12"/>
  <c r="J25" i="12"/>
  <c r="K25" i="12"/>
  <c r="L25" i="12" s="1"/>
  <c r="H27" i="11"/>
  <c r="I27" i="11" s="1"/>
  <c r="K26" i="11"/>
  <c r="L26" i="11" s="1"/>
  <c r="J26" i="11"/>
  <c r="J58" i="9"/>
  <c r="K58" i="9"/>
  <c r="L58" i="9" s="1"/>
  <c r="F60" i="9"/>
  <c r="G59" i="9"/>
  <c r="H59" i="9" s="1"/>
  <c r="I59" i="9" s="1"/>
  <c r="G27" i="8"/>
  <c r="H27" i="8" s="1"/>
  <c r="I27" i="8" s="1"/>
  <c r="K26" i="8"/>
  <c r="L26" i="8" s="1"/>
  <c r="J26" i="8"/>
  <c r="G27" i="7"/>
  <c r="H27" i="7" s="1"/>
  <c r="I27" i="7" s="1"/>
  <c r="K26" i="7"/>
  <c r="L26" i="7" s="1"/>
  <c r="J26" i="7"/>
  <c r="G26" i="6"/>
  <c r="H26" i="6" s="1"/>
  <c r="I26" i="6" s="1"/>
  <c r="F27" i="6"/>
  <c r="K25" i="6"/>
  <c r="L25" i="6" s="1"/>
  <c r="J25" i="6"/>
  <c r="J25" i="4"/>
  <c r="K25" i="4"/>
  <c r="L25" i="4" s="1"/>
  <c r="G26" i="4"/>
  <c r="H26" i="4" s="1"/>
  <c r="I26" i="4" s="1"/>
  <c r="J27" i="5"/>
  <c r="K27" i="5"/>
  <c r="L27" i="5" s="1"/>
  <c r="G28" i="5"/>
  <c r="H28" i="5" s="1"/>
  <c r="I28" i="5" s="1"/>
  <c r="G27" i="15" l="1"/>
  <c r="H27" i="15" s="1"/>
  <c r="I27" i="15" s="1"/>
  <c r="F28" i="15"/>
  <c r="K26" i="15"/>
  <c r="L26" i="15" s="1"/>
  <c r="J26" i="15"/>
  <c r="G27" i="14"/>
  <c r="H27" i="14" s="1"/>
  <c r="I27" i="14" s="1"/>
  <c r="F28" i="14"/>
  <c r="K26" i="14"/>
  <c r="L26" i="14" s="1"/>
  <c r="J26" i="14"/>
  <c r="K27" i="13"/>
  <c r="L27" i="13" s="1"/>
  <c r="J27" i="13"/>
  <c r="G28" i="13"/>
  <c r="H28" i="13" s="1"/>
  <c r="I28" i="13" s="1"/>
  <c r="F29" i="13"/>
  <c r="G27" i="12"/>
  <c r="H27" i="12" s="1"/>
  <c r="I27" i="12" s="1"/>
  <c r="F28" i="12"/>
  <c r="J26" i="12"/>
  <c r="K26" i="12"/>
  <c r="L26" i="12" s="1"/>
  <c r="H28" i="11"/>
  <c r="I28" i="11" s="1"/>
  <c r="K27" i="11"/>
  <c r="L27" i="11" s="1"/>
  <c r="J27" i="11"/>
  <c r="J59" i="9"/>
  <c r="K59" i="9"/>
  <c r="L59" i="9" s="1"/>
  <c r="F61" i="9"/>
  <c r="G60" i="9"/>
  <c r="H60" i="9" s="1"/>
  <c r="I60" i="9" s="1"/>
  <c r="G28" i="8"/>
  <c r="H28" i="8" s="1"/>
  <c r="I28" i="8" s="1"/>
  <c r="K27" i="8"/>
  <c r="L27" i="8" s="1"/>
  <c r="J27" i="8"/>
  <c r="G28" i="7"/>
  <c r="H28" i="7" s="1"/>
  <c r="I28" i="7" s="1"/>
  <c r="K27" i="7"/>
  <c r="L27" i="7" s="1"/>
  <c r="J27" i="7"/>
  <c r="G27" i="6"/>
  <c r="H27" i="6" s="1"/>
  <c r="I27" i="6" s="1"/>
  <c r="F28" i="6"/>
  <c r="K26" i="6"/>
  <c r="L26" i="6" s="1"/>
  <c r="J26" i="6"/>
  <c r="K26" i="4"/>
  <c r="L26" i="4" s="1"/>
  <c r="J26" i="4"/>
  <c r="G27" i="4"/>
  <c r="H27" i="4" s="1"/>
  <c r="I27" i="4" s="1"/>
  <c r="J28" i="5"/>
  <c r="K28" i="5"/>
  <c r="L28" i="5" s="1"/>
  <c r="G29" i="5"/>
  <c r="H29" i="5" s="1"/>
  <c r="I29" i="5" s="1"/>
  <c r="G28" i="15" l="1"/>
  <c r="H28" i="15" s="1"/>
  <c r="I28" i="15" s="1"/>
  <c r="F29" i="15"/>
  <c r="K27" i="15"/>
  <c r="L27" i="15" s="1"/>
  <c r="J27" i="15"/>
  <c r="G28" i="14"/>
  <c r="H28" i="14" s="1"/>
  <c r="I28" i="14" s="1"/>
  <c r="F29" i="14"/>
  <c r="K27" i="14"/>
  <c r="L27" i="14" s="1"/>
  <c r="J27" i="14"/>
  <c r="G29" i="13"/>
  <c r="H29" i="13" s="1"/>
  <c r="I29" i="13" s="1"/>
  <c r="F30" i="13"/>
  <c r="K28" i="13"/>
  <c r="L28" i="13" s="1"/>
  <c r="J28" i="13"/>
  <c r="G28" i="12"/>
  <c r="H28" i="12" s="1"/>
  <c r="I28" i="12" s="1"/>
  <c r="F29" i="12"/>
  <c r="J27" i="12"/>
  <c r="K27" i="12"/>
  <c r="L27" i="12" s="1"/>
  <c r="H29" i="11"/>
  <c r="I29" i="11" s="1"/>
  <c r="J28" i="11"/>
  <c r="K28" i="11"/>
  <c r="L28" i="11" s="1"/>
  <c r="J60" i="9"/>
  <c r="K60" i="9"/>
  <c r="L60" i="9" s="1"/>
  <c r="F62" i="9"/>
  <c r="G61" i="9"/>
  <c r="H61" i="9" s="1"/>
  <c r="I61" i="9" s="1"/>
  <c r="G29" i="8"/>
  <c r="H29" i="8" s="1"/>
  <c r="I29" i="8" s="1"/>
  <c r="K28" i="8"/>
  <c r="L28" i="8" s="1"/>
  <c r="J28" i="8"/>
  <c r="G29" i="7"/>
  <c r="H29" i="7" s="1"/>
  <c r="I29" i="7" s="1"/>
  <c r="K28" i="7"/>
  <c r="L28" i="7" s="1"/>
  <c r="J28" i="7"/>
  <c r="G28" i="6"/>
  <c r="H28" i="6" s="1"/>
  <c r="I28" i="6" s="1"/>
  <c r="F29" i="6"/>
  <c r="K27" i="6"/>
  <c r="L27" i="6" s="1"/>
  <c r="J27" i="6"/>
  <c r="J27" i="4"/>
  <c r="K27" i="4"/>
  <c r="L27" i="4" s="1"/>
  <c r="G28" i="4"/>
  <c r="H28" i="4" s="1"/>
  <c r="I28" i="4" s="1"/>
  <c r="J29" i="5"/>
  <c r="K29" i="5"/>
  <c r="L29" i="5" s="1"/>
  <c r="G30" i="5"/>
  <c r="H30" i="5" s="1"/>
  <c r="I30" i="5" s="1"/>
  <c r="G29" i="15" l="1"/>
  <c r="H29" i="15" s="1"/>
  <c r="I29" i="15" s="1"/>
  <c r="F30" i="15"/>
  <c r="K28" i="15"/>
  <c r="L28" i="15" s="1"/>
  <c r="J28" i="15"/>
  <c r="G29" i="14"/>
  <c r="H29" i="14" s="1"/>
  <c r="I29" i="14" s="1"/>
  <c r="F30" i="14"/>
  <c r="K28" i="14"/>
  <c r="L28" i="14" s="1"/>
  <c r="J28" i="14"/>
  <c r="G30" i="13"/>
  <c r="H30" i="13" s="1"/>
  <c r="I30" i="13" s="1"/>
  <c r="F31" i="13"/>
  <c r="K29" i="13"/>
  <c r="L29" i="13" s="1"/>
  <c r="J29" i="13"/>
  <c r="G29" i="12"/>
  <c r="H29" i="12" s="1"/>
  <c r="I29" i="12" s="1"/>
  <c r="F30" i="12"/>
  <c r="J28" i="12"/>
  <c r="K28" i="12"/>
  <c r="L28" i="12" s="1"/>
  <c r="H30" i="11"/>
  <c r="I30" i="11" s="1"/>
  <c r="K29" i="11"/>
  <c r="L29" i="11" s="1"/>
  <c r="J29" i="11"/>
  <c r="F63" i="9"/>
  <c r="G62" i="9"/>
  <c r="H62" i="9" s="1"/>
  <c r="I62" i="9" s="1"/>
  <c r="J61" i="9"/>
  <c r="K61" i="9"/>
  <c r="L61" i="9" s="1"/>
  <c r="G30" i="8"/>
  <c r="H30" i="8" s="1"/>
  <c r="I30" i="8" s="1"/>
  <c r="K29" i="8"/>
  <c r="L29" i="8" s="1"/>
  <c r="J29" i="8"/>
  <c r="G30" i="7"/>
  <c r="H30" i="7" s="1"/>
  <c r="I30" i="7" s="1"/>
  <c r="K29" i="7"/>
  <c r="L29" i="7" s="1"/>
  <c r="J29" i="7"/>
  <c r="G29" i="6"/>
  <c r="H29" i="6" s="1"/>
  <c r="I29" i="6" s="1"/>
  <c r="F30" i="6"/>
  <c r="K28" i="6"/>
  <c r="L28" i="6" s="1"/>
  <c r="J28" i="6"/>
  <c r="J28" i="4"/>
  <c r="K28" i="4"/>
  <c r="L28" i="4" s="1"/>
  <c r="G29" i="4"/>
  <c r="H29" i="4" s="1"/>
  <c r="I29" i="4" s="1"/>
  <c r="J30" i="5"/>
  <c r="K30" i="5"/>
  <c r="L30" i="5" s="1"/>
  <c r="G31" i="5"/>
  <c r="H31" i="5" s="1"/>
  <c r="I31" i="5" s="1"/>
  <c r="G30" i="15" l="1"/>
  <c r="H30" i="15" s="1"/>
  <c r="I30" i="15" s="1"/>
  <c r="F31" i="15"/>
  <c r="K29" i="15"/>
  <c r="L29" i="15" s="1"/>
  <c r="J29" i="15"/>
  <c r="G30" i="14"/>
  <c r="H30" i="14" s="1"/>
  <c r="I30" i="14" s="1"/>
  <c r="F31" i="14"/>
  <c r="K29" i="14"/>
  <c r="L29" i="14" s="1"/>
  <c r="J29" i="14"/>
  <c r="K30" i="13"/>
  <c r="L30" i="13" s="1"/>
  <c r="J30" i="13"/>
  <c r="G31" i="13"/>
  <c r="H31" i="13" s="1"/>
  <c r="I31" i="13" s="1"/>
  <c r="F32" i="13"/>
  <c r="G30" i="12"/>
  <c r="H30" i="12" s="1"/>
  <c r="I30" i="12" s="1"/>
  <c r="F31" i="12"/>
  <c r="J29" i="12"/>
  <c r="K29" i="12"/>
  <c r="L29" i="12" s="1"/>
  <c r="H31" i="11"/>
  <c r="I31" i="11" s="1"/>
  <c r="K30" i="11"/>
  <c r="L30" i="11" s="1"/>
  <c r="J30" i="11"/>
  <c r="J62" i="9"/>
  <c r="K62" i="9"/>
  <c r="L62" i="9" s="1"/>
  <c r="G63" i="9"/>
  <c r="H63" i="9" s="1"/>
  <c r="I63" i="9" s="1"/>
  <c r="F64" i="9"/>
  <c r="G31" i="8"/>
  <c r="H31" i="8" s="1"/>
  <c r="I31" i="8" s="1"/>
  <c r="K30" i="8"/>
  <c r="L30" i="8" s="1"/>
  <c r="J30" i="8"/>
  <c r="G31" i="7"/>
  <c r="H31" i="7" s="1"/>
  <c r="I31" i="7" s="1"/>
  <c r="K30" i="7"/>
  <c r="L30" i="7" s="1"/>
  <c r="J30" i="7"/>
  <c r="G30" i="6"/>
  <c r="H30" i="6" s="1"/>
  <c r="I30" i="6" s="1"/>
  <c r="F31" i="6"/>
  <c r="K29" i="6"/>
  <c r="L29" i="6" s="1"/>
  <c r="J29" i="6"/>
  <c r="G30" i="4"/>
  <c r="H30" i="4" s="1"/>
  <c r="I30" i="4" s="1"/>
  <c r="K29" i="4"/>
  <c r="L29" i="4" s="1"/>
  <c r="J29" i="4"/>
  <c r="K31" i="5"/>
  <c r="L31" i="5" s="1"/>
  <c r="J31" i="5"/>
  <c r="G32" i="5"/>
  <c r="H32" i="5" s="1"/>
  <c r="I32" i="5" s="1"/>
  <c r="G31" i="15" l="1"/>
  <c r="H31" i="15" s="1"/>
  <c r="I31" i="15" s="1"/>
  <c r="F32" i="15"/>
  <c r="K30" i="15"/>
  <c r="L30" i="15" s="1"/>
  <c r="J30" i="15"/>
  <c r="G31" i="14"/>
  <c r="H31" i="14" s="1"/>
  <c r="I31" i="14" s="1"/>
  <c r="F32" i="14"/>
  <c r="K30" i="14"/>
  <c r="L30" i="14" s="1"/>
  <c r="J30" i="14"/>
  <c r="G32" i="13"/>
  <c r="H32" i="13" s="1"/>
  <c r="I32" i="13" s="1"/>
  <c r="F33" i="13"/>
  <c r="K31" i="13"/>
  <c r="L31" i="13" s="1"/>
  <c r="J31" i="13"/>
  <c r="G31" i="12"/>
  <c r="H31" i="12" s="1"/>
  <c r="I31" i="12" s="1"/>
  <c r="F32" i="12"/>
  <c r="J30" i="12"/>
  <c r="K30" i="12"/>
  <c r="L30" i="12" s="1"/>
  <c r="H32" i="11"/>
  <c r="I32" i="11" s="1"/>
  <c r="K31" i="11"/>
  <c r="L31" i="11" s="1"/>
  <c r="J31" i="11"/>
  <c r="G64" i="9"/>
  <c r="H64" i="9" s="1"/>
  <c r="I64" i="9" s="1"/>
  <c r="F65" i="9"/>
  <c r="J63" i="9"/>
  <c r="K63" i="9"/>
  <c r="L63" i="9" s="1"/>
  <c r="G32" i="8"/>
  <c r="H32" i="8" s="1"/>
  <c r="I32" i="8" s="1"/>
  <c r="K31" i="8"/>
  <c r="L31" i="8" s="1"/>
  <c r="J31" i="8"/>
  <c r="G32" i="7"/>
  <c r="H32" i="7" s="1"/>
  <c r="I32" i="7" s="1"/>
  <c r="K31" i="7"/>
  <c r="L31" i="7" s="1"/>
  <c r="J31" i="7"/>
  <c r="G31" i="6"/>
  <c r="H31" i="6" s="1"/>
  <c r="I31" i="6" s="1"/>
  <c r="F32" i="6"/>
  <c r="K30" i="6"/>
  <c r="L30" i="6" s="1"/>
  <c r="J30" i="6"/>
  <c r="K30" i="4"/>
  <c r="L30" i="4" s="1"/>
  <c r="J30" i="4"/>
  <c r="G31" i="4"/>
  <c r="H31" i="4" s="1"/>
  <c r="I31" i="4" s="1"/>
  <c r="J32" i="5"/>
  <c r="K32" i="5"/>
  <c r="L32" i="5" s="1"/>
  <c r="G33" i="5"/>
  <c r="H33" i="5" s="1"/>
  <c r="I33" i="5" s="1"/>
  <c r="G32" i="15" l="1"/>
  <c r="H32" i="15" s="1"/>
  <c r="I32" i="15" s="1"/>
  <c r="F33" i="15"/>
  <c r="K31" i="15"/>
  <c r="L31" i="15" s="1"/>
  <c r="J31" i="15"/>
  <c r="K31" i="14"/>
  <c r="L31" i="14" s="1"/>
  <c r="J31" i="14"/>
  <c r="G32" i="14"/>
  <c r="H32" i="14" s="1"/>
  <c r="I32" i="14" s="1"/>
  <c r="F33" i="14"/>
  <c r="G33" i="13"/>
  <c r="H33" i="13" s="1"/>
  <c r="I33" i="13" s="1"/>
  <c r="F34" i="13"/>
  <c r="K32" i="13"/>
  <c r="L32" i="13" s="1"/>
  <c r="J32" i="13"/>
  <c r="G32" i="12"/>
  <c r="H32" i="12" s="1"/>
  <c r="I32" i="12" s="1"/>
  <c r="F33" i="12"/>
  <c r="J31" i="12"/>
  <c r="K31" i="12"/>
  <c r="L31" i="12" s="1"/>
  <c r="H33" i="11"/>
  <c r="I33" i="11" s="1"/>
  <c r="J32" i="11"/>
  <c r="K32" i="11"/>
  <c r="L32" i="11" s="1"/>
  <c r="G65" i="9"/>
  <c r="H65" i="9" s="1"/>
  <c r="I65" i="9" s="1"/>
  <c r="F66" i="9"/>
  <c r="J64" i="9"/>
  <c r="K64" i="9"/>
  <c r="L64" i="9" s="1"/>
  <c r="G33" i="8"/>
  <c r="H33" i="8" s="1"/>
  <c r="I33" i="8" s="1"/>
  <c r="K32" i="8"/>
  <c r="L32" i="8" s="1"/>
  <c r="J32" i="8"/>
  <c r="G33" i="7"/>
  <c r="H33" i="7" s="1"/>
  <c r="I33" i="7" s="1"/>
  <c r="K32" i="7"/>
  <c r="L32" i="7" s="1"/>
  <c r="J32" i="7"/>
  <c r="G32" i="6"/>
  <c r="H32" i="6" s="1"/>
  <c r="I32" i="6" s="1"/>
  <c r="F33" i="6"/>
  <c r="K31" i="6"/>
  <c r="L31" i="6" s="1"/>
  <c r="J31" i="6"/>
  <c r="G32" i="4"/>
  <c r="H32" i="4" s="1"/>
  <c r="I32" i="4" s="1"/>
  <c r="K31" i="4"/>
  <c r="L31" i="4" s="1"/>
  <c r="J31" i="4"/>
  <c r="K33" i="5"/>
  <c r="L33" i="5" s="1"/>
  <c r="J33" i="5"/>
  <c r="G34" i="5"/>
  <c r="H34" i="5" s="1"/>
  <c r="I34" i="5" s="1"/>
  <c r="G33" i="15" l="1"/>
  <c r="H33" i="15" s="1"/>
  <c r="I33" i="15" s="1"/>
  <c r="F34" i="15"/>
  <c r="K32" i="15"/>
  <c r="L32" i="15" s="1"/>
  <c r="J32" i="15"/>
  <c r="G33" i="14"/>
  <c r="H33" i="14" s="1"/>
  <c r="I33" i="14" s="1"/>
  <c r="F34" i="14"/>
  <c r="K32" i="14"/>
  <c r="L32" i="14" s="1"/>
  <c r="J32" i="14"/>
  <c r="G34" i="13"/>
  <c r="H34" i="13" s="1"/>
  <c r="I34" i="13" s="1"/>
  <c r="F35" i="13"/>
  <c r="K33" i="13"/>
  <c r="L33" i="13" s="1"/>
  <c r="J33" i="13"/>
  <c r="G33" i="12"/>
  <c r="H33" i="12" s="1"/>
  <c r="I33" i="12" s="1"/>
  <c r="F34" i="12"/>
  <c r="J32" i="12"/>
  <c r="K32" i="12"/>
  <c r="L32" i="12" s="1"/>
  <c r="H34" i="11"/>
  <c r="I34" i="11" s="1"/>
  <c r="K33" i="11"/>
  <c r="L33" i="11" s="1"/>
  <c r="J33" i="11"/>
  <c r="G66" i="9"/>
  <c r="H66" i="9" s="1"/>
  <c r="I66" i="9" s="1"/>
  <c r="F67" i="9"/>
  <c r="J65" i="9"/>
  <c r="K65" i="9"/>
  <c r="L65" i="9" s="1"/>
  <c r="G34" i="8"/>
  <c r="H34" i="8" s="1"/>
  <c r="I34" i="8" s="1"/>
  <c r="K33" i="8"/>
  <c r="L33" i="8" s="1"/>
  <c r="J33" i="8"/>
  <c r="G34" i="7"/>
  <c r="H34" i="7" s="1"/>
  <c r="I34" i="7" s="1"/>
  <c r="K33" i="7"/>
  <c r="L33" i="7" s="1"/>
  <c r="J33" i="7"/>
  <c r="G33" i="6"/>
  <c r="H33" i="6" s="1"/>
  <c r="I33" i="6" s="1"/>
  <c r="F34" i="6"/>
  <c r="K32" i="6"/>
  <c r="L32" i="6" s="1"/>
  <c r="J32" i="6"/>
  <c r="K32" i="4"/>
  <c r="L32" i="4" s="1"/>
  <c r="J32" i="4"/>
  <c r="G33" i="4"/>
  <c r="H33" i="4" s="1"/>
  <c r="I33" i="4" s="1"/>
  <c r="J34" i="5"/>
  <c r="K34" i="5"/>
  <c r="L34" i="5" s="1"/>
  <c r="G35" i="5"/>
  <c r="H35" i="5" s="1"/>
  <c r="I35" i="5" s="1"/>
  <c r="G34" i="15" l="1"/>
  <c r="H34" i="15" s="1"/>
  <c r="I34" i="15" s="1"/>
  <c r="F35" i="15"/>
  <c r="K33" i="15"/>
  <c r="L33" i="15" s="1"/>
  <c r="J33" i="15"/>
  <c r="G34" i="14"/>
  <c r="H34" i="14" s="1"/>
  <c r="I34" i="14" s="1"/>
  <c r="F35" i="14"/>
  <c r="K33" i="14"/>
  <c r="L33" i="14" s="1"/>
  <c r="J33" i="14"/>
  <c r="G35" i="13"/>
  <c r="H35" i="13" s="1"/>
  <c r="I35" i="13" s="1"/>
  <c r="F36" i="13"/>
  <c r="K34" i="13"/>
  <c r="L34" i="13" s="1"/>
  <c r="J34" i="13"/>
  <c r="G34" i="12"/>
  <c r="H34" i="12" s="1"/>
  <c r="I34" i="12" s="1"/>
  <c r="F35" i="12"/>
  <c r="J33" i="12"/>
  <c r="K33" i="12"/>
  <c r="L33" i="12" s="1"/>
  <c r="H35" i="11"/>
  <c r="I35" i="11" s="1"/>
  <c r="K34" i="11"/>
  <c r="L34" i="11" s="1"/>
  <c r="J34" i="11"/>
  <c r="G67" i="9"/>
  <c r="H67" i="9" s="1"/>
  <c r="I67" i="9" s="1"/>
  <c r="F68" i="9"/>
  <c r="J66" i="9"/>
  <c r="K66" i="9"/>
  <c r="L66" i="9" s="1"/>
  <c r="G35" i="8"/>
  <c r="H35" i="8" s="1"/>
  <c r="I35" i="8" s="1"/>
  <c r="K34" i="8"/>
  <c r="L34" i="8" s="1"/>
  <c r="J34" i="8"/>
  <c r="G35" i="7"/>
  <c r="H35" i="7" s="1"/>
  <c r="I35" i="7" s="1"/>
  <c r="K34" i="7"/>
  <c r="L34" i="7" s="1"/>
  <c r="J34" i="7"/>
  <c r="G34" i="6"/>
  <c r="H34" i="6" s="1"/>
  <c r="I34" i="6" s="1"/>
  <c r="F35" i="6"/>
  <c r="K33" i="6"/>
  <c r="L33" i="6" s="1"/>
  <c r="J33" i="6"/>
  <c r="K33" i="4"/>
  <c r="L33" i="4" s="1"/>
  <c r="J33" i="4"/>
  <c r="G34" i="4"/>
  <c r="H34" i="4" s="1"/>
  <c r="I34" i="4" s="1"/>
  <c r="K35" i="5"/>
  <c r="L35" i="5" s="1"/>
  <c r="J35" i="5"/>
  <c r="G36" i="5"/>
  <c r="H36" i="5" s="1"/>
  <c r="I36" i="5" s="1"/>
  <c r="G35" i="15" l="1"/>
  <c r="H35" i="15" s="1"/>
  <c r="I35" i="15" s="1"/>
  <c r="F36" i="15"/>
  <c r="K34" i="15"/>
  <c r="L34" i="15" s="1"/>
  <c r="J34" i="15"/>
  <c r="G35" i="14"/>
  <c r="H35" i="14" s="1"/>
  <c r="I35" i="14" s="1"/>
  <c r="F36" i="14"/>
  <c r="K34" i="14"/>
  <c r="L34" i="14" s="1"/>
  <c r="J34" i="14"/>
  <c r="K35" i="13"/>
  <c r="L35" i="13" s="1"/>
  <c r="J35" i="13"/>
  <c r="G36" i="13"/>
  <c r="H36" i="13" s="1"/>
  <c r="I36" i="13" s="1"/>
  <c r="F37" i="13"/>
  <c r="G35" i="12"/>
  <c r="H35" i="12" s="1"/>
  <c r="I35" i="12" s="1"/>
  <c r="F36" i="12"/>
  <c r="J34" i="12"/>
  <c r="K34" i="12"/>
  <c r="L34" i="12" s="1"/>
  <c r="H36" i="11"/>
  <c r="I36" i="11" s="1"/>
  <c r="K35" i="11"/>
  <c r="L35" i="11" s="1"/>
  <c r="J35" i="11"/>
  <c r="G68" i="9"/>
  <c r="H68" i="9" s="1"/>
  <c r="I68" i="9" s="1"/>
  <c r="F69" i="9"/>
  <c r="J67" i="9"/>
  <c r="K67" i="9"/>
  <c r="L67" i="9" s="1"/>
  <c r="G36" i="8"/>
  <c r="H36" i="8" s="1"/>
  <c r="I36" i="8" s="1"/>
  <c r="K35" i="8"/>
  <c r="L35" i="8" s="1"/>
  <c r="J35" i="8"/>
  <c r="G36" i="7"/>
  <c r="H36" i="7" s="1"/>
  <c r="I36" i="7" s="1"/>
  <c r="K35" i="7"/>
  <c r="L35" i="7" s="1"/>
  <c r="J35" i="7"/>
  <c r="G35" i="6"/>
  <c r="H35" i="6" s="1"/>
  <c r="I35" i="6" s="1"/>
  <c r="F36" i="6"/>
  <c r="K34" i="6"/>
  <c r="L34" i="6" s="1"/>
  <c r="J34" i="6"/>
  <c r="J34" i="4"/>
  <c r="K34" i="4"/>
  <c r="L34" i="4" s="1"/>
  <c r="G35" i="4"/>
  <c r="H35" i="4" s="1"/>
  <c r="I35" i="4" s="1"/>
  <c r="J36" i="5"/>
  <c r="K36" i="5"/>
  <c r="L36" i="5" s="1"/>
  <c r="G37" i="5"/>
  <c r="H37" i="5" s="1"/>
  <c r="I37" i="5" s="1"/>
  <c r="G36" i="15" l="1"/>
  <c r="H36" i="15" s="1"/>
  <c r="I36" i="15" s="1"/>
  <c r="F37" i="15"/>
  <c r="K35" i="15"/>
  <c r="L35" i="15" s="1"/>
  <c r="J35" i="15"/>
  <c r="G36" i="14"/>
  <c r="H36" i="14" s="1"/>
  <c r="I36" i="14" s="1"/>
  <c r="F37" i="14"/>
  <c r="K35" i="14"/>
  <c r="L35" i="14" s="1"/>
  <c r="J35" i="14"/>
  <c r="G37" i="13"/>
  <c r="H37" i="13" s="1"/>
  <c r="I37" i="13" s="1"/>
  <c r="F38" i="13"/>
  <c r="K36" i="13"/>
  <c r="L36" i="13" s="1"/>
  <c r="J36" i="13"/>
  <c r="G36" i="12"/>
  <c r="H36" i="12" s="1"/>
  <c r="I36" i="12" s="1"/>
  <c r="F37" i="12"/>
  <c r="J35" i="12"/>
  <c r="K35" i="12"/>
  <c r="L35" i="12" s="1"/>
  <c r="H37" i="11"/>
  <c r="I37" i="11" s="1"/>
  <c r="J36" i="11"/>
  <c r="K36" i="11"/>
  <c r="L36" i="11" s="1"/>
  <c r="G69" i="9"/>
  <c r="H69" i="9" s="1"/>
  <c r="I69" i="9" s="1"/>
  <c r="F70" i="9"/>
  <c r="J68" i="9"/>
  <c r="K68" i="9"/>
  <c r="L68" i="9" s="1"/>
  <c r="G37" i="8"/>
  <c r="H37" i="8" s="1"/>
  <c r="I37" i="8" s="1"/>
  <c r="K36" i="8"/>
  <c r="L36" i="8" s="1"/>
  <c r="J36" i="8"/>
  <c r="G37" i="7"/>
  <c r="H37" i="7" s="1"/>
  <c r="I37" i="7" s="1"/>
  <c r="K36" i="7"/>
  <c r="L36" i="7" s="1"/>
  <c r="J36" i="7"/>
  <c r="G36" i="6"/>
  <c r="H36" i="6" s="1"/>
  <c r="I36" i="6" s="1"/>
  <c r="F37" i="6"/>
  <c r="K35" i="6"/>
  <c r="L35" i="6" s="1"/>
  <c r="J35" i="6"/>
  <c r="K35" i="4"/>
  <c r="L35" i="4" s="1"/>
  <c r="J35" i="4"/>
  <c r="G36" i="4"/>
  <c r="H36" i="4" s="1"/>
  <c r="I36" i="4" s="1"/>
  <c r="K37" i="5"/>
  <c r="L37" i="5" s="1"/>
  <c r="J37" i="5"/>
  <c r="G38" i="5"/>
  <c r="H38" i="5" s="1"/>
  <c r="I38" i="5" s="1"/>
  <c r="G37" i="15" l="1"/>
  <c r="H37" i="15" s="1"/>
  <c r="I37" i="15" s="1"/>
  <c r="F38" i="15"/>
  <c r="K36" i="15"/>
  <c r="L36" i="15" s="1"/>
  <c r="J36" i="15"/>
  <c r="G37" i="14"/>
  <c r="H37" i="14" s="1"/>
  <c r="I37" i="14" s="1"/>
  <c r="F38" i="14"/>
  <c r="K36" i="14"/>
  <c r="L36" i="14" s="1"/>
  <c r="J36" i="14"/>
  <c r="G38" i="13"/>
  <c r="H38" i="13" s="1"/>
  <c r="I38" i="13" s="1"/>
  <c r="F39" i="13"/>
  <c r="K37" i="13"/>
  <c r="L37" i="13" s="1"/>
  <c r="J37" i="13"/>
  <c r="G37" i="12"/>
  <c r="H37" i="12" s="1"/>
  <c r="I37" i="12" s="1"/>
  <c r="F38" i="12"/>
  <c r="J36" i="12"/>
  <c r="K36" i="12"/>
  <c r="L36" i="12" s="1"/>
  <c r="H38" i="11"/>
  <c r="I38" i="11" s="1"/>
  <c r="K37" i="11"/>
  <c r="L37" i="11" s="1"/>
  <c r="J37" i="11"/>
  <c r="G70" i="9"/>
  <c r="H70" i="9" s="1"/>
  <c r="I70" i="9" s="1"/>
  <c r="F71" i="9"/>
  <c r="J69" i="9"/>
  <c r="K69" i="9"/>
  <c r="L69" i="9" s="1"/>
  <c r="G38" i="8"/>
  <c r="H38" i="8" s="1"/>
  <c r="I38" i="8" s="1"/>
  <c r="K37" i="8"/>
  <c r="L37" i="8" s="1"/>
  <c r="J37" i="8"/>
  <c r="G38" i="7"/>
  <c r="H38" i="7" s="1"/>
  <c r="I38" i="7" s="1"/>
  <c r="K37" i="7"/>
  <c r="L37" i="7" s="1"/>
  <c r="J37" i="7"/>
  <c r="G37" i="6"/>
  <c r="H37" i="6" s="1"/>
  <c r="I37" i="6" s="1"/>
  <c r="F38" i="6"/>
  <c r="K36" i="6"/>
  <c r="L36" i="6" s="1"/>
  <c r="J36" i="6"/>
  <c r="K36" i="4"/>
  <c r="L36" i="4" s="1"/>
  <c r="J36" i="4"/>
  <c r="G37" i="4"/>
  <c r="H37" i="4" s="1"/>
  <c r="I37" i="4" s="1"/>
  <c r="J38" i="5"/>
  <c r="K38" i="5"/>
  <c r="L38" i="5" s="1"/>
  <c r="G39" i="5"/>
  <c r="H39" i="5" s="1"/>
  <c r="I39" i="5" s="1"/>
  <c r="G38" i="15" l="1"/>
  <c r="H38" i="15" s="1"/>
  <c r="I38" i="15" s="1"/>
  <c r="F39" i="15"/>
  <c r="K37" i="15"/>
  <c r="L37" i="15" s="1"/>
  <c r="J37" i="15"/>
  <c r="G38" i="14"/>
  <c r="H38" i="14" s="1"/>
  <c r="I38" i="14" s="1"/>
  <c r="F39" i="14"/>
  <c r="K37" i="14"/>
  <c r="L37" i="14" s="1"/>
  <c r="J37" i="14"/>
  <c r="G39" i="13"/>
  <c r="H39" i="13" s="1"/>
  <c r="I39" i="13" s="1"/>
  <c r="F40" i="13"/>
  <c r="K38" i="13"/>
  <c r="L38" i="13" s="1"/>
  <c r="J38" i="13"/>
  <c r="G38" i="12"/>
  <c r="H38" i="12" s="1"/>
  <c r="I38" i="12" s="1"/>
  <c r="F39" i="12"/>
  <c r="J37" i="12"/>
  <c r="K37" i="12"/>
  <c r="L37" i="12" s="1"/>
  <c r="H39" i="11"/>
  <c r="I39" i="11" s="1"/>
  <c r="K38" i="11"/>
  <c r="L38" i="11" s="1"/>
  <c r="J38" i="11"/>
  <c r="G71" i="9"/>
  <c r="H71" i="9" s="1"/>
  <c r="I71" i="9" s="1"/>
  <c r="F72" i="9"/>
  <c r="J70" i="9"/>
  <c r="K70" i="9"/>
  <c r="L70" i="9" s="1"/>
  <c r="G39" i="8"/>
  <c r="H39" i="8" s="1"/>
  <c r="I39" i="8" s="1"/>
  <c r="K38" i="8"/>
  <c r="L38" i="8" s="1"/>
  <c r="J38" i="8"/>
  <c r="G39" i="7"/>
  <c r="H39" i="7" s="1"/>
  <c r="I39" i="7" s="1"/>
  <c r="K38" i="7"/>
  <c r="L38" i="7" s="1"/>
  <c r="J38" i="7"/>
  <c r="G38" i="6"/>
  <c r="H38" i="6" s="1"/>
  <c r="I38" i="6" s="1"/>
  <c r="F39" i="6"/>
  <c r="K37" i="6"/>
  <c r="L37" i="6" s="1"/>
  <c r="J37" i="6"/>
  <c r="G38" i="4"/>
  <c r="H38" i="4" s="1"/>
  <c r="I38" i="4" s="1"/>
  <c r="K37" i="4"/>
  <c r="L37" i="4" s="1"/>
  <c r="J37" i="4"/>
  <c r="K39" i="5"/>
  <c r="L39" i="5" s="1"/>
  <c r="J39" i="5"/>
  <c r="G40" i="5"/>
  <c r="H40" i="5" s="1"/>
  <c r="I40" i="5" s="1"/>
  <c r="G39" i="15" l="1"/>
  <c r="H39" i="15" s="1"/>
  <c r="I39" i="15" s="1"/>
  <c r="F40" i="15"/>
  <c r="K38" i="15"/>
  <c r="L38" i="15" s="1"/>
  <c r="J38" i="15"/>
  <c r="G39" i="14"/>
  <c r="H39" i="14" s="1"/>
  <c r="I39" i="14" s="1"/>
  <c r="F40" i="14"/>
  <c r="K38" i="14"/>
  <c r="L38" i="14" s="1"/>
  <c r="J38" i="14"/>
  <c r="G40" i="13"/>
  <c r="H40" i="13" s="1"/>
  <c r="I40" i="13" s="1"/>
  <c r="F41" i="13"/>
  <c r="K39" i="13"/>
  <c r="L39" i="13" s="1"/>
  <c r="J39" i="13"/>
  <c r="G39" i="12"/>
  <c r="H39" i="12" s="1"/>
  <c r="I39" i="12" s="1"/>
  <c r="F40" i="12"/>
  <c r="J38" i="12"/>
  <c r="K38" i="12"/>
  <c r="L38" i="12" s="1"/>
  <c r="H40" i="11"/>
  <c r="I40" i="11" s="1"/>
  <c r="K39" i="11"/>
  <c r="L39" i="11" s="1"/>
  <c r="J39" i="11"/>
  <c r="G72" i="9"/>
  <c r="H72" i="9" s="1"/>
  <c r="I72" i="9" s="1"/>
  <c r="F73" i="9"/>
  <c r="J71" i="9"/>
  <c r="K71" i="9"/>
  <c r="L71" i="9" s="1"/>
  <c r="G40" i="8"/>
  <c r="H40" i="8" s="1"/>
  <c r="I40" i="8" s="1"/>
  <c r="K39" i="8"/>
  <c r="L39" i="8" s="1"/>
  <c r="J39" i="8"/>
  <c r="G40" i="7"/>
  <c r="H40" i="7" s="1"/>
  <c r="I40" i="7" s="1"/>
  <c r="K39" i="7"/>
  <c r="L39" i="7" s="1"/>
  <c r="J39" i="7"/>
  <c r="G39" i="6"/>
  <c r="H39" i="6" s="1"/>
  <c r="I39" i="6" s="1"/>
  <c r="F40" i="6"/>
  <c r="K38" i="6"/>
  <c r="L38" i="6" s="1"/>
  <c r="J38" i="6"/>
  <c r="J38" i="4"/>
  <c r="K38" i="4"/>
  <c r="L38" i="4" s="1"/>
  <c r="G39" i="4"/>
  <c r="H39" i="4" s="1"/>
  <c r="I39" i="4" s="1"/>
  <c r="J40" i="5"/>
  <c r="K40" i="5"/>
  <c r="L40" i="5" s="1"/>
  <c r="G41" i="5"/>
  <c r="H41" i="5" s="1"/>
  <c r="I41" i="5" s="1"/>
  <c r="G40" i="15" l="1"/>
  <c r="H40" i="15" s="1"/>
  <c r="I40" i="15" s="1"/>
  <c r="F41" i="15"/>
  <c r="K39" i="15"/>
  <c r="L39" i="15" s="1"/>
  <c r="J39" i="15"/>
  <c r="G40" i="14"/>
  <c r="H40" i="14" s="1"/>
  <c r="I40" i="14" s="1"/>
  <c r="F41" i="14"/>
  <c r="K39" i="14"/>
  <c r="L39" i="14" s="1"/>
  <c r="J39" i="14"/>
  <c r="G41" i="13"/>
  <c r="H41" i="13" s="1"/>
  <c r="I41" i="13" s="1"/>
  <c r="F42" i="13"/>
  <c r="K40" i="13"/>
  <c r="L40" i="13" s="1"/>
  <c r="J40" i="13"/>
  <c r="G40" i="12"/>
  <c r="H40" i="12" s="1"/>
  <c r="I40" i="12" s="1"/>
  <c r="F41" i="12"/>
  <c r="J39" i="12"/>
  <c r="K39" i="12"/>
  <c r="L39" i="12" s="1"/>
  <c r="H41" i="11"/>
  <c r="I41" i="11" s="1"/>
  <c r="J40" i="11"/>
  <c r="K40" i="11"/>
  <c r="L40" i="11" s="1"/>
  <c r="G73" i="9"/>
  <c r="H73" i="9" s="1"/>
  <c r="I73" i="9" s="1"/>
  <c r="F74" i="9"/>
  <c r="J72" i="9"/>
  <c r="K72" i="9"/>
  <c r="L72" i="9" s="1"/>
  <c r="G41" i="8"/>
  <c r="H41" i="8" s="1"/>
  <c r="I41" i="8" s="1"/>
  <c r="K40" i="8"/>
  <c r="L40" i="8" s="1"/>
  <c r="J40" i="8"/>
  <c r="G41" i="7"/>
  <c r="H41" i="7" s="1"/>
  <c r="I41" i="7" s="1"/>
  <c r="K40" i="7"/>
  <c r="L40" i="7" s="1"/>
  <c r="J40" i="7"/>
  <c r="G40" i="6"/>
  <c r="H40" i="6" s="1"/>
  <c r="I40" i="6" s="1"/>
  <c r="F41" i="6"/>
  <c r="K39" i="6"/>
  <c r="L39" i="6" s="1"/>
  <c r="J39" i="6"/>
  <c r="J39" i="4"/>
  <c r="K39" i="4"/>
  <c r="L39" i="4" s="1"/>
  <c r="G40" i="4"/>
  <c r="H40" i="4" s="1"/>
  <c r="I40" i="4" s="1"/>
  <c r="K41" i="5"/>
  <c r="L41" i="5" s="1"/>
  <c r="J41" i="5"/>
  <c r="G42" i="5"/>
  <c r="H42" i="5" s="1"/>
  <c r="I42" i="5" s="1"/>
  <c r="G41" i="15" l="1"/>
  <c r="H41" i="15" s="1"/>
  <c r="I41" i="15" s="1"/>
  <c r="F42" i="15"/>
  <c r="K40" i="15"/>
  <c r="L40" i="15" s="1"/>
  <c r="J40" i="15"/>
  <c r="G41" i="14"/>
  <c r="H41" i="14" s="1"/>
  <c r="I41" i="14" s="1"/>
  <c r="F42" i="14"/>
  <c r="K40" i="14"/>
  <c r="L40" i="14" s="1"/>
  <c r="J40" i="14"/>
  <c r="G42" i="13"/>
  <c r="H42" i="13" s="1"/>
  <c r="I42" i="13" s="1"/>
  <c r="F43" i="13"/>
  <c r="K41" i="13"/>
  <c r="L41" i="13" s="1"/>
  <c r="J41" i="13"/>
  <c r="G41" i="12"/>
  <c r="H41" i="12" s="1"/>
  <c r="I41" i="12" s="1"/>
  <c r="F42" i="12"/>
  <c r="J40" i="12"/>
  <c r="K40" i="12"/>
  <c r="L40" i="12" s="1"/>
  <c r="H42" i="11"/>
  <c r="I42" i="11" s="1"/>
  <c r="K41" i="11"/>
  <c r="L41" i="11" s="1"/>
  <c r="J41" i="11"/>
  <c r="G74" i="9"/>
  <c r="H74" i="9" s="1"/>
  <c r="I74" i="9" s="1"/>
  <c r="F75" i="9"/>
  <c r="J73" i="9"/>
  <c r="K73" i="9"/>
  <c r="L73" i="9" s="1"/>
  <c r="G42" i="8"/>
  <c r="H42" i="8" s="1"/>
  <c r="I42" i="8" s="1"/>
  <c r="K41" i="8"/>
  <c r="L41" i="8" s="1"/>
  <c r="J41" i="8"/>
  <c r="G42" i="7"/>
  <c r="H42" i="7" s="1"/>
  <c r="I42" i="7" s="1"/>
  <c r="K41" i="7"/>
  <c r="L41" i="7" s="1"/>
  <c r="J41" i="7"/>
  <c r="G41" i="6"/>
  <c r="H41" i="6" s="1"/>
  <c r="I41" i="6" s="1"/>
  <c r="F42" i="6"/>
  <c r="K40" i="6"/>
  <c r="L40" i="6" s="1"/>
  <c r="J40" i="6"/>
  <c r="G41" i="4"/>
  <c r="H41" i="4" s="1"/>
  <c r="I41" i="4" s="1"/>
  <c r="K40" i="4"/>
  <c r="L40" i="4" s="1"/>
  <c r="J40" i="4"/>
  <c r="J42" i="5"/>
  <c r="K42" i="5"/>
  <c r="L42" i="5" s="1"/>
  <c r="G43" i="5"/>
  <c r="H43" i="5" s="1"/>
  <c r="I43" i="5" s="1"/>
  <c r="G42" i="15" l="1"/>
  <c r="H42" i="15" s="1"/>
  <c r="I42" i="15" s="1"/>
  <c r="F43" i="15"/>
  <c r="K41" i="15"/>
  <c r="L41" i="15" s="1"/>
  <c r="J41" i="15"/>
  <c r="G42" i="14"/>
  <c r="H42" i="14" s="1"/>
  <c r="I42" i="14" s="1"/>
  <c r="F43" i="14"/>
  <c r="K41" i="14"/>
  <c r="L41" i="14" s="1"/>
  <c r="J41" i="14"/>
  <c r="G43" i="13"/>
  <c r="H43" i="13" s="1"/>
  <c r="I43" i="13" s="1"/>
  <c r="F44" i="13"/>
  <c r="K42" i="13"/>
  <c r="L42" i="13" s="1"/>
  <c r="J42" i="13"/>
  <c r="G42" i="12"/>
  <c r="H42" i="12" s="1"/>
  <c r="I42" i="12" s="1"/>
  <c r="F43" i="12"/>
  <c r="J41" i="12"/>
  <c r="K41" i="12"/>
  <c r="L41" i="12" s="1"/>
  <c r="H43" i="11"/>
  <c r="I43" i="11" s="1"/>
  <c r="K42" i="11"/>
  <c r="L42" i="11" s="1"/>
  <c r="J42" i="11"/>
  <c r="G75" i="9"/>
  <c r="H75" i="9" s="1"/>
  <c r="I75" i="9" s="1"/>
  <c r="F76" i="9"/>
  <c r="J74" i="9"/>
  <c r="K74" i="9"/>
  <c r="L74" i="9" s="1"/>
  <c r="G43" i="8"/>
  <c r="H43" i="8" s="1"/>
  <c r="I43" i="8" s="1"/>
  <c r="K42" i="8"/>
  <c r="L42" i="8" s="1"/>
  <c r="J42" i="8"/>
  <c r="G43" i="7"/>
  <c r="H43" i="7" s="1"/>
  <c r="I43" i="7" s="1"/>
  <c r="K42" i="7"/>
  <c r="L42" i="7" s="1"/>
  <c r="J42" i="7"/>
  <c r="G42" i="6"/>
  <c r="H42" i="6" s="1"/>
  <c r="I42" i="6" s="1"/>
  <c r="F43" i="6"/>
  <c r="K41" i="6"/>
  <c r="L41" i="6" s="1"/>
  <c r="J41" i="6"/>
  <c r="J41" i="4"/>
  <c r="K41" i="4"/>
  <c r="L41" i="4" s="1"/>
  <c r="G42" i="4"/>
  <c r="H42" i="4" s="1"/>
  <c r="I42" i="4" s="1"/>
  <c r="J43" i="5"/>
  <c r="K43" i="5"/>
  <c r="L43" i="5" s="1"/>
  <c r="G44" i="5"/>
  <c r="H44" i="5" s="1"/>
  <c r="I44" i="5" s="1"/>
  <c r="G43" i="15" l="1"/>
  <c r="H43" i="15" s="1"/>
  <c r="I43" i="15" s="1"/>
  <c r="F44" i="15"/>
  <c r="K42" i="15"/>
  <c r="L42" i="15" s="1"/>
  <c r="J42" i="15"/>
  <c r="G43" i="14"/>
  <c r="H43" i="14" s="1"/>
  <c r="I43" i="14" s="1"/>
  <c r="F44" i="14"/>
  <c r="K42" i="14"/>
  <c r="L42" i="14" s="1"/>
  <c r="J42" i="14"/>
  <c r="G44" i="13"/>
  <c r="H44" i="13" s="1"/>
  <c r="I44" i="13" s="1"/>
  <c r="F45" i="13"/>
  <c r="K43" i="13"/>
  <c r="L43" i="13" s="1"/>
  <c r="J43" i="13"/>
  <c r="G43" i="12"/>
  <c r="H43" i="12" s="1"/>
  <c r="I43" i="12" s="1"/>
  <c r="F44" i="12"/>
  <c r="J42" i="12"/>
  <c r="K42" i="12"/>
  <c r="L42" i="12" s="1"/>
  <c r="H44" i="11"/>
  <c r="I44" i="11" s="1"/>
  <c r="K43" i="11"/>
  <c r="L43" i="11" s="1"/>
  <c r="J43" i="11"/>
  <c r="G76" i="9"/>
  <c r="H76" i="9" s="1"/>
  <c r="I76" i="9" s="1"/>
  <c r="F77" i="9"/>
  <c r="J75" i="9"/>
  <c r="K75" i="9"/>
  <c r="L75" i="9" s="1"/>
  <c r="G44" i="8"/>
  <c r="H44" i="8" s="1"/>
  <c r="I44" i="8" s="1"/>
  <c r="K43" i="8"/>
  <c r="L43" i="8" s="1"/>
  <c r="J43" i="8"/>
  <c r="G44" i="7"/>
  <c r="H44" i="7" s="1"/>
  <c r="I44" i="7" s="1"/>
  <c r="K43" i="7"/>
  <c r="L43" i="7" s="1"/>
  <c r="J43" i="7"/>
  <c r="G43" i="6"/>
  <c r="H43" i="6" s="1"/>
  <c r="I43" i="6" s="1"/>
  <c r="F44" i="6"/>
  <c r="K42" i="6"/>
  <c r="L42" i="6" s="1"/>
  <c r="J42" i="6"/>
  <c r="G43" i="4"/>
  <c r="H43" i="4" s="1"/>
  <c r="I43" i="4" s="1"/>
  <c r="K42" i="4"/>
  <c r="L42" i="4" s="1"/>
  <c r="J42" i="4"/>
  <c r="K44" i="5"/>
  <c r="L44" i="5" s="1"/>
  <c r="J44" i="5"/>
  <c r="G45" i="5"/>
  <c r="H45" i="5" s="1"/>
  <c r="I45" i="5" s="1"/>
  <c r="G44" i="15" l="1"/>
  <c r="H44" i="15" s="1"/>
  <c r="I44" i="15" s="1"/>
  <c r="F45" i="15"/>
  <c r="K43" i="15"/>
  <c r="L43" i="15" s="1"/>
  <c r="J43" i="15"/>
  <c r="G44" i="14"/>
  <c r="H44" i="14" s="1"/>
  <c r="I44" i="14" s="1"/>
  <c r="F45" i="14"/>
  <c r="K43" i="14"/>
  <c r="L43" i="14" s="1"/>
  <c r="J43" i="14"/>
  <c r="G45" i="13"/>
  <c r="H45" i="13" s="1"/>
  <c r="I45" i="13" s="1"/>
  <c r="F46" i="13"/>
  <c r="K44" i="13"/>
  <c r="L44" i="13" s="1"/>
  <c r="J44" i="13"/>
  <c r="G44" i="12"/>
  <c r="H44" i="12" s="1"/>
  <c r="I44" i="12" s="1"/>
  <c r="F45" i="12"/>
  <c r="J43" i="12"/>
  <c r="K43" i="12"/>
  <c r="L43" i="12" s="1"/>
  <c r="H45" i="11"/>
  <c r="I45" i="11" s="1"/>
  <c r="J44" i="11"/>
  <c r="K44" i="11"/>
  <c r="L44" i="11" s="1"/>
  <c r="G77" i="9"/>
  <c r="H77" i="9" s="1"/>
  <c r="I77" i="9" s="1"/>
  <c r="F78" i="9"/>
  <c r="J76" i="9"/>
  <c r="K76" i="9"/>
  <c r="L76" i="9" s="1"/>
  <c r="G45" i="8"/>
  <c r="H45" i="8" s="1"/>
  <c r="I45" i="8" s="1"/>
  <c r="K44" i="8"/>
  <c r="L44" i="8" s="1"/>
  <c r="J44" i="8"/>
  <c r="G45" i="7"/>
  <c r="H45" i="7" s="1"/>
  <c r="I45" i="7" s="1"/>
  <c r="K44" i="7"/>
  <c r="L44" i="7" s="1"/>
  <c r="J44" i="7"/>
  <c r="G44" i="6"/>
  <c r="H44" i="6" s="1"/>
  <c r="I44" i="6" s="1"/>
  <c r="F45" i="6"/>
  <c r="K43" i="6"/>
  <c r="L43" i="6" s="1"/>
  <c r="J43" i="6"/>
  <c r="K43" i="4"/>
  <c r="L43" i="4" s="1"/>
  <c r="J43" i="4"/>
  <c r="G44" i="4"/>
  <c r="H44" i="4" s="1"/>
  <c r="I44" i="4" s="1"/>
  <c r="J45" i="5"/>
  <c r="K45" i="5"/>
  <c r="L45" i="5" s="1"/>
  <c r="G46" i="5"/>
  <c r="H46" i="5" s="1"/>
  <c r="I46" i="5" s="1"/>
  <c r="G45" i="15" l="1"/>
  <c r="H45" i="15" s="1"/>
  <c r="I45" i="15" s="1"/>
  <c r="F46" i="15"/>
  <c r="K44" i="15"/>
  <c r="L44" i="15" s="1"/>
  <c r="J44" i="15"/>
  <c r="G45" i="14"/>
  <c r="H45" i="14" s="1"/>
  <c r="I45" i="14" s="1"/>
  <c r="F46" i="14"/>
  <c r="K44" i="14"/>
  <c r="L44" i="14" s="1"/>
  <c r="J44" i="14"/>
  <c r="G46" i="13"/>
  <c r="H46" i="13" s="1"/>
  <c r="I46" i="13" s="1"/>
  <c r="F47" i="13"/>
  <c r="K45" i="13"/>
  <c r="L45" i="13" s="1"/>
  <c r="J45" i="13"/>
  <c r="G45" i="12"/>
  <c r="H45" i="12" s="1"/>
  <c r="I45" i="12" s="1"/>
  <c r="F46" i="12"/>
  <c r="J44" i="12"/>
  <c r="K44" i="12"/>
  <c r="L44" i="12" s="1"/>
  <c r="H46" i="11"/>
  <c r="I46" i="11" s="1"/>
  <c r="K45" i="11"/>
  <c r="L45" i="11" s="1"/>
  <c r="J45" i="11"/>
  <c r="G78" i="9"/>
  <c r="H78" i="9" s="1"/>
  <c r="I78" i="9" s="1"/>
  <c r="F79" i="9"/>
  <c r="J77" i="9"/>
  <c r="K77" i="9"/>
  <c r="L77" i="9" s="1"/>
  <c r="G46" i="8"/>
  <c r="H46" i="8" s="1"/>
  <c r="I46" i="8" s="1"/>
  <c r="K45" i="8"/>
  <c r="L45" i="8" s="1"/>
  <c r="J45" i="8"/>
  <c r="G46" i="7"/>
  <c r="H46" i="7" s="1"/>
  <c r="I46" i="7" s="1"/>
  <c r="K45" i="7"/>
  <c r="L45" i="7" s="1"/>
  <c r="J45" i="7"/>
  <c r="G45" i="6"/>
  <c r="H45" i="6" s="1"/>
  <c r="I45" i="6" s="1"/>
  <c r="F46" i="6"/>
  <c r="K44" i="6"/>
  <c r="L44" i="6" s="1"/>
  <c r="J44" i="6"/>
  <c r="J44" i="4"/>
  <c r="K44" i="4"/>
  <c r="L44" i="4" s="1"/>
  <c r="G45" i="4"/>
  <c r="H45" i="4" s="1"/>
  <c r="I45" i="4" s="1"/>
  <c r="J46" i="5"/>
  <c r="K46" i="5"/>
  <c r="L46" i="5" s="1"/>
  <c r="G47" i="5"/>
  <c r="H47" i="5" s="1"/>
  <c r="I47" i="5" s="1"/>
  <c r="G46" i="15" l="1"/>
  <c r="H46" i="15" s="1"/>
  <c r="I46" i="15" s="1"/>
  <c r="F47" i="15"/>
  <c r="K45" i="15"/>
  <c r="L45" i="15" s="1"/>
  <c r="J45" i="15"/>
  <c r="G46" i="14"/>
  <c r="H46" i="14" s="1"/>
  <c r="I46" i="14" s="1"/>
  <c r="F47" i="14"/>
  <c r="K45" i="14"/>
  <c r="L45" i="14" s="1"/>
  <c r="J45" i="14"/>
  <c r="K46" i="13"/>
  <c r="L46" i="13" s="1"/>
  <c r="J46" i="13"/>
  <c r="G47" i="13"/>
  <c r="H47" i="13" s="1"/>
  <c r="I47" i="13" s="1"/>
  <c r="F48" i="13"/>
  <c r="G46" i="12"/>
  <c r="H46" i="12" s="1"/>
  <c r="I46" i="12" s="1"/>
  <c r="F47" i="12"/>
  <c r="J45" i="12"/>
  <c r="K45" i="12"/>
  <c r="L45" i="12" s="1"/>
  <c r="H47" i="11"/>
  <c r="I47" i="11" s="1"/>
  <c r="K46" i="11"/>
  <c r="L46" i="11" s="1"/>
  <c r="J46" i="11"/>
  <c r="G79" i="9"/>
  <c r="H79" i="9" s="1"/>
  <c r="I79" i="9" s="1"/>
  <c r="F80" i="9"/>
  <c r="J78" i="9"/>
  <c r="K78" i="9"/>
  <c r="L78" i="9" s="1"/>
  <c r="G47" i="8"/>
  <c r="H47" i="8" s="1"/>
  <c r="I47" i="8" s="1"/>
  <c r="K46" i="8"/>
  <c r="L46" i="8" s="1"/>
  <c r="J46" i="8"/>
  <c r="G47" i="7"/>
  <c r="H47" i="7" s="1"/>
  <c r="I47" i="7" s="1"/>
  <c r="J46" i="7"/>
  <c r="K46" i="7"/>
  <c r="L46" i="7" s="1"/>
  <c r="G46" i="6"/>
  <c r="H46" i="6" s="1"/>
  <c r="I46" i="6" s="1"/>
  <c r="F47" i="6"/>
  <c r="K45" i="6"/>
  <c r="L45" i="6" s="1"/>
  <c r="J45" i="6"/>
  <c r="G46" i="4"/>
  <c r="H46" i="4" s="1"/>
  <c r="I46" i="4" s="1"/>
  <c r="K45" i="4"/>
  <c r="L45" i="4" s="1"/>
  <c r="J45" i="4"/>
  <c r="K47" i="5"/>
  <c r="L47" i="5" s="1"/>
  <c r="J47" i="5"/>
  <c r="G48" i="5"/>
  <c r="H48" i="5" s="1"/>
  <c r="I48" i="5" s="1"/>
  <c r="G47" i="15" l="1"/>
  <c r="H47" i="15" s="1"/>
  <c r="I47" i="15" s="1"/>
  <c r="F48" i="15"/>
  <c r="K46" i="15"/>
  <c r="L46" i="15" s="1"/>
  <c r="J46" i="15"/>
  <c r="G47" i="14"/>
  <c r="H47" i="14" s="1"/>
  <c r="I47" i="14" s="1"/>
  <c r="F48" i="14"/>
  <c r="K46" i="14"/>
  <c r="L46" i="14" s="1"/>
  <c r="J46" i="14"/>
  <c r="G48" i="13"/>
  <c r="H48" i="13" s="1"/>
  <c r="I48" i="13" s="1"/>
  <c r="F49" i="13"/>
  <c r="K47" i="13"/>
  <c r="L47" i="13" s="1"/>
  <c r="J47" i="13"/>
  <c r="G47" i="12"/>
  <c r="H47" i="12" s="1"/>
  <c r="I47" i="12" s="1"/>
  <c r="F48" i="12"/>
  <c r="J46" i="12"/>
  <c r="K46" i="12"/>
  <c r="L46" i="12" s="1"/>
  <c r="H48" i="11"/>
  <c r="I48" i="11" s="1"/>
  <c r="K47" i="11"/>
  <c r="L47" i="11" s="1"/>
  <c r="J47" i="11"/>
  <c r="G80" i="9"/>
  <c r="H80" i="9" s="1"/>
  <c r="I80" i="9" s="1"/>
  <c r="F81" i="9"/>
  <c r="J79" i="9"/>
  <c r="K79" i="9"/>
  <c r="L79" i="9" s="1"/>
  <c r="G48" i="8"/>
  <c r="H48" i="8" s="1"/>
  <c r="I48" i="8" s="1"/>
  <c r="K47" i="8"/>
  <c r="L47" i="8" s="1"/>
  <c r="J47" i="8"/>
  <c r="G48" i="7"/>
  <c r="H48" i="7" s="1"/>
  <c r="I48" i="7" s="1"/>
  <c r="J47" i="7"/>
  <c r="K47" i="7"/>
  <c r="L47" i="7" s="1"/>
  <c r="G47" i="6"/>
  <c r="H47" i="6" s="1"/>
  <c r="I47" i="6" s="1"/>
  <c r="F48" i="6"/>
  <c r="K46" i="6"/>
  <c r="L46" i="6" s="1"/>
  <c r="J46" i="6"/>
  <c r="J46" i="4"/>
  <c r="K46" i="4"/>
  <c r="L46" i="4" s="1"/>
  <c r="G47" i="4"/>
  <c r="H47" i="4" s="1"/>
  <c r="I47" i="4" s="1"/>
  <c r="J48" i="5"/>
  <c r="K48" i="5"/>
  <c r="L48" i="5" s="1"/>
  <c r="G49" i="5"/>
  <c r="H49" i="5" s="1"/>
  <c r="I49" i="5" s="1"/>
  <c r="G48" i="15" l="1"/>
  <c r="H48" i="15" s="1"/>
  <c r="I48" i="15" s="1"/>
  <c r="F49" i="15"/>
  <c r="K47" i="15"/>
  <c r="L47" i="15" s="1"/>
  <c r="J47" i="15"/>
  <c r="K47" i="14"/>
  <c r="L47" i="14" s="1"/>
  <c r="J47" i="14"/>
  <c r="G48" i="14"/>
  <c r="H48" i="14" s="1"/>
  <c r="I48" i="14" s="1"/>
  <c r="F49" i="14"/>
  <c r="G49" i="13"/>
  <c r="H49" i="13" s="1"/>
  <c r="I49" i="13" s="1"/>
  <c r="F50" i="13"/>
  <c r="K48" i="13"/>
  <c r="L48" i="13" s="1"/>
  <c r="J48" i="13"/>
  <c r="J47" i="12"/>
  <c r="K47" i="12"/>
  <c r="L47" i="12" s="1"/>
  <c r="G48" i="12"/>
  <c r="H48" i="12" s="1"/>
  <c r="I48" i="12" s="1"/>
  <c r="F49" i="12"/>
  <c r="H49" i="11"/>
  <c r="I49" i="11" s="1"/>
  <c r="J48" i="11"/>
  <c r="K48" i="11"/>
  <c r="L48" i="11" s="1"/>
  <c r="G81" i="9"/>
  <c r="H81" i="9" s="1"/>
  <c r="I81" i="9" s="1"/>
  <c r="F82" i="9"/>
  <c r="J80" i="9"/>
  <c r="K80" i="9"/>
  <c r="L80" i="9" s="1"/>
  <c r="G49" i="8"/>
  <c r="H49" i="8" s="1"/>
  <c r="I49" i="8" s="1"/>
  <c r="K48" i="8"/>
  <c r="L48" i="8" s="1"/>
  <c r="J48" i="8"/>
  <c r="G49" i="7"/>
  <c r="H49" i="7" s="1"/>
  <c r="I49" i="7" s="1"/>
  <c r="J48" i="7"/>
  <c r="K48" i="7"/>
  <c r="L48" i="7" s="1"/>
  <c r="G48" i="6"/>
  <c r="H48" i="6" s="1"/>
  <c r="I48" i="6" s="1"/>
  <c r="F49" i="6"/>
  <c r="K47" i="6"/>
  <c r="L47" i="6" s="1"/>
  <c r="J47" i="6"/>
  <c r="K47" i="4"/>
  <c r="L47" i="4" s="1"/>
  <c r="J47" i="4"/>
  <c r="G48" i="4"/>
  <c r="H48" i="4" s="1"/>
  <c r="I48" i="4" s="1"/>
  <c r="K49" i="5"/>
  <c r="L49" i="5" s="1"/>
  <c r="J49" i="5"/>
  <c r="G50" i="5"/>
  <c r="H50" i="5" s="1"/>
  <c r="I50" i="5" s="1"/>
  <c r="G49" i="15" l="1"/>
  <c r="H49" i="15" s="1"/>
  <c r="I49" i="15" s="1"/>
  <c r="F50" i="15"/>
  <c r="K48" i="15"/>
  <c r="L48" i="15" s="1"/>
  <c r="J48" i="15"/>
  <c r="G49" i="14"/>
  <c r="H49" i="14" s="1"/>
  <c r="I49" i="14" s="1"/>
  <c r="F50" i="14"/>
  <c r="K48" i="14"/>
  <c r="L48" i="14" s="1"/>
  <c r="J48" i="14"/>
  <c r="G50" i="13"/>
  <c r="H50" i="13" s="1"/>
  <c r="I50" i="13" s="1"/>
  <c r="F51" i="13"/>
  <c r="K49" i="13"/>
  <c r="L49" i="13" s="1"/>
  <c r="J49" i="13"/>
  <c r="G49" i="12"/>
  <c r="H49" i="12" s="1"/>
  <c r="I49" i="12" s="1"/>
  <c r="F50" i="12"/>
  <c r="J48" i="12"/>
  <c r="K48" i="12"/>
  <c r="L48" i="12" s="1"/>
  <c r="H50" i="11"/>
  <c r="I50" i="11" s="1"/>
  <c r="K49" i="11"/>
  <c r="L49" i="11" s="1"/>
  <c r="J49" i="11"/>
  <c r="G82" i="9"/>
  <c r="H82" i="9" s="1"/>
  <c r="I82" i="9" s="1"/>
  <c r="F83" i="9"/>
  <c r="J81" i="9"/>
  <c r="K81" i="9"/>
  <c r="L81" i="9" s="1"/>
  <c r="G50" i="8"/>
  <c r="H50" i="8" s="1"/>
  <c r="I50" i="8" s="1"/>
  <c r="K49" i="8"/>
  <c r="L49" i="8" s="1"/>
  <c r="J49" i="8"/>
  <c r="G50" i="7"/>
  <c r="H50" i="7" s="1"/>
  <c r="I50" i="7" s="1"/>
  <c r="K49" i="7"/>
  <c r="L49" i="7" s="1"/>
  <c r="J49" i="7"/>
  <c r="G49" i="6"/>
  <c r="H49" i="6" s="1"/>
  <c r="I49" i="6" s="1"/>
  <c r="F50" i="6"/>
  <c r="K48" i="6"/>
  <c r="L48" i="6" s="1"/>
  <c r="J48" i="6"/>
  <c r="K48" i="4"/>
  <c r="L48" i="4" s="1"/>
  <c r="J48" i="4"/>
  <c r="G49" i="4"/>
  <c r="H49" i="4" s="1"/>
  <c r="I49" i="4" s="1"/>
  <c r="J50" i="5"/>
  <c r="K50" i="5"/>
  <c r="L50" i="5" s="1"/>
  <c r="G51" i="5"/>
  <c r="H51" i="5" s="1"/>
  <c r="I51" i="5" s="1"/>
  <c r="G50" i="15" l="1"/>
  <c r="H50" i="15" s="1"/>
  <c r="I50" i="15" s="1"/>
  <c r="F51" i="15"/>
  <c r="K49" i="15"/>
  <c r="L49" i="15" s="1"/>
  <c r="J49" i="15"/>
  <c r="G50" i="14"/>
  <c r="H50" i="14" s="1"/>
  <c r="I50" i="14" s="1"/>
  <c r="F51" i="14"/>
  <c r="K49" i="14"/>
  <c r="L49" i="14" s="1"/>
  <c r="J49" i="14"/>
  <c r="G51" i="13"/>
  <c r="H51" i="13" s="1"/>
  <c r="I51" i="13" s="1"/>
  <c r="F52" i="13"/>
  <c r="K50" i="13"/>
  <c r="L50" i="13" s="1"/>
  <c r="J50" i="13"/>
  <c r="G50" i="12"/>
  <c r="H50" i="12" s="1"/>
  <c r="I50" i="12" s="1"/>
  <c r="F51" i="12"/>
  <c r="J49" i="12"/>
  <c r="K49" i="12"/>
  <c r="L49" i="12" s="1"/>
  <c r="H51" i="11"/>
  <c r="I51" i="11" s="1"/>
  <c r="K50" i="11"/>
  <c r="L50" i="11" s="1"/>
  <c r="J50" i="11"/>
  <c r="G83" i="9"/>
  <c r="H83" i="9" s="1"/>
  <c r="I83" i="9" s="1"/>
  <c r="F84" i="9"/>
  <c r="J82" i="9"/>
  <c r="K82" i="9"/>
  <c r="L82" i="9" s="1"/>
  <c r="G51" i="8"/>
  <c r="H51" i="8" s="1"/>
  <c r="I51" i="8" s="1"/>
  <c r="K50" i="8"/>
  <c r="L50" i="8" s="1"/>
  <c r="J50" i="8"/>
  <c r="G51" i="7"/>
  <c r="H51" i="7" s="1"/>
  <c r="I51" i="7" s="1"/>
  <c r="J50" i="7"/>
  <c r="K50" i="7"/>
  <c r="L50" i="7" s="1"/>
  <c r="G50" i="6"/>
  <c r="H50" i="6" s="1"/>
  <c r="I50" i="6" s="1"/>
  <c r="F51" i="6"/>
  <c r="K49" i="6"/>
  <c r="L49" i="6" s="1"/>
  <c r="J49" i="6"/>
  <c r="J49" i="4"/>
  <c r="K49" i="4"/>
  <c r="L49" i="4" s="1"/>
  <c r="G50" i="4"/>
  <c r="H50" i="4" s="1"/>
  <c r="I50" i="4" s="1"/>
  <c r="J51" i="5"/>
  <c r="K51" i="5"/>
  <c r="L51" i="5" s="1"/>
  <c r="G52" i="5"/>
  <c r="H52" i="5" s="1"/>
  <c r="I52" i="5" s="1"/>
  <c r="G51" i="15" l="1"/>
  <c r="H51" i="15" s="1"/>
  <c r="I51" i="15" s="1"/>
  <c r="F52" i="15"/>
  <c r="K50" i="15"/>
  <c r="L50" i="15" s="1"/>
  <c r="J50" i="15"/>
  <c r="G51" i="14"/>
  <c r="H51" i="14" s="1"/>
  <c r="I51" i="14" s="1"/>
  <c r="F52" i="14"/>
  <c r="K50" i="14"/>
  <c r="L50" i="14" s="1"/>
  <c r="J50" i="14"/>
  <c r="G52" i="13"/>
  <c r="H52" i="13" s="1"/>
  <c r="I52" i="13" s="1"/>
  <c r="F53" i="13"/>
  <c r="K51" i="13"/>
  <c r="L51" i="13" s="1"/>
  <c r="J51" i="13"/>
  <c r="G51" i="12"/>
  <c r="H51" i="12" s="1"/>
  <c r="I51" i="12" s="1"/>
  <c r="F52" i="12"/>
  <c r="J50" i="12"/>
  <c r="K50" i="12"/>
  <c r="L50" i="12" s="1"/>
  <c r="H52" i="11"/>
  <c r="I52" i="11" s="1"/>
  <c r="K51" i="11"/>
  <c r="L51" i="11" s="1"/>
  <c r="J51" i="11"/>
  <c r="G84" i="9"/>
  <c r="H84" i="9" s="1"/>
  <c r="I84" i="9" s="1"/>
  <c r="F85" i="9"/>
  <c r="J83" i="9"/>
  <c r="K83" i="9"/>
  <c r="L83" i="9" s="1"/>
  <c r="G52" i="8"/>
  <c r="H52" i="8" s="1"/>
  <c r="I52" i="8" s="1"/>
  <c r="K51" i="8"/>
  <c r="L51" i="8" s="1"/>
  <c r="J51" i="8"/>
  <c r="G52" i="7"/>
  <c r="H52" i="7" s="1"/>
  <c r="I52" i="7" s="1"/>
  <c r="J51" i="7"/>
  <c r="K51" i="7"/>
  <c r="L51" i="7" s="1"/>
  <c r="G51" i="6"/>
  <c r="H51" i="6" s="1"/>
  <c r="I51" i="6" s="1"/>
  <c r="F52" i="6"/>
  <c r="K50" i="6"/>
  <c r="L50" i="6" s="1"/>
  <c r="J50" i="6"/>
  <c r="J50" i="4"/>
  <c r="K50" i="4"/>
  <c r="L50" i="4" s="1"/>
  <c r="G51" i="4"/>
  <c r="H51" i="4" s="1"/>
  <c r="I51" i="4" s="1"/>
  <c r="K52" i="5"/>
  <c r="L52" i="5" s="1"/>
  <c r="J52" i="5"/>
  <c r="G53" i="5"/>
  <c r="H53" i="5" s="1"/>
  <c r="I53" i="5" s="1"/>
  <c r="G52" i="15" l="1"/>
  <c r="H52" i="15" s="1"/>
  <c r="I52" i="15" s="1"/>
  <c r="F53" i="15"/>
  <c r="K51" i="15"/>
  <c r="L51" i="15" s="1"/>
  <c r="J51" i="15"/>
  <c r="G52" i="14"/>
  <c r="H52" i="14" s="1"/>
  <c r="I52" i="14" s="1"/>
  <c r="F53" i="14"/>
  <c r="K51" i="14"/>
  <c r="L51" i="14" s="1"/>
  <c r="J51" i="14"/>
  <c r="G53" i="13"/>
  <c r="H53" i="13" s="1"/>
  <c r="I53" i="13" s="1"/>
  <c r="F54" i="13"/>
  <c r="K52" i="13"/>
  <c r="L52" i="13" s="1"/>
  <c r="J52" i="13"/>
  <c r="G52" i="12"/>
  <c r="H52" i="12" s="1"/>
  <c r="I52" i="12" s="1"/>
  <c r="F53" i="12"/>
  <c r="J51" i="12"/>
  <c r="K51" i="12"/>
  <c r="L51" i="12" s="1"/>
  <c r="H53" i="11"/>
  <c r="I53" i="11" s="1"/>
  <c r="J52" i="11"/>
  <c r="K52" i="11"/>
  <c r="L52" i="11" s="1"/>
  <c r="G85" i="9"/>
  <c r="H85" i="9" s="1"/>
  <c r="I85" i="9" s="1"/>
  <c r="F86" i="9"/>
  <c r="J84" i="9"/>
  <c r="K84" i="9"/>
  <c r="L84" i="9" s="1"/>
  <c r="G53" i="8"/>
  <c r="H53" i="8" s="1"/>
  <c r="I53" i="8" s="1"/>
  <c r="K52" i="8"/>
  <c r="L52" i="8" s="1"/>
  <c r="J52" i="8"/>
  <c r="G53" i="7"/>
  <c r="H53" i="7" s="1"/>
  <c r="I53" i="7" s="1"/>
  <c r="J52" i="7"/>
  <c r="K52" i="7"/>
  <c r="L52" i="7" s="1"/>
  <c r="G52" i="6"/>
  <c r="H52" i="6" s="1"/>
  <c r="I52" i="6" s="1"/>
  <c r="F53" i="6"/>
  <c r="K51" i="6"/>
  <c r="L51" i="6" s="1"/>
  <c r="J51" i="6"/>
  <c r="K51" i="4"/>
  <c r="L51" i="4" s="1"/>
  <c r="J51" i="4"/>
  <c r="G52" i="4"/>
  <c r="H52" i="4" s="1"/>
  <c r="I52" i="4" s="1"/>
  <c r="K53" i="5"/>
  <c r="L53" i="5" s="1"/>
  <c r="J53" i="5"/>
  <c r="G54" i="5"/>
  <c r="H54" i="5" s="1"/>
  <c r="I54" i="5" s="1"/>
  <c r="G53" i="15" l="1"/>
  <c r="H53" i="15" s="1"/>
  <c r="I53" i="15" s="1"/>
  <c r="F54" i="15"/>
  <c r="K52" i="15"/>
  <c r="L52" i="15" s="1"/>
  <c r="J52" i="15"/>
  <c r="G53" i="14"/>
  <c r="H53" i="14" s="1"/>
  <c r="I53" i="14" s="1"/>
  <c r="F54" i="14"/>
  <c r="K52" i="14"/>
  <c r="L52" i="14" s="1"/>
  <c r="J52" i="14"/>
  <c r="G54" i="13"/>
  <c r="H54" i="13" s="1"/>
  <c r="I54" i="13" s="1"/>
  <c r="F55" i="13"/>
  <c r="K53" i="13"/>
  <c r="L53" i="13" s="1"/>
  <c r="J53" i="13"/>
  <c r="G53" i="12"/>
  <c r="H53" i="12" s="1"/>
  <c r="I53" i="12" s="1"/>
  <c r="F54" i="12"/>
  <c r="J52" i="12"/>
  <c r="K52" i="12"/>
  <c r="L52" i="12" s="1"/>
  <c r="H54" i="11"/>
  <c r="I54" i="11" s="1"/>
  <c r="K53" i="11"/>
  <c r="L53" i="11" s="1"/>
  <c r="J53" i="11"/>
  <c r="G86" i="9"/>
  <c r="H86" i="9" s="1"/>
  <c r="I86" i="9" s="1"/>
  <c r="F87" i="9"/>
  <c r="J85" i="9"/>
  <c r="K85" i="9"/>
  <c r="L85" i="9" s="1"/>
  <c r="G54" i="8"/>
  <c r="H54" i="8" s="1"/>
  <c r="I54" i="8" s="1"/>
  <c r="K53" i="8"/>
  <c r="L53" i="8" s="1"/>
  <c r="J53" i="8"/>
  <c r="G54" i="7"/>
  <c r="H54" i="7" s="1"/>
  <c r="I54" i="7" s="1"/>
  <c r="K53" i="7"/>
  <c r="L53" i="7" s="1"/>
  <c r="J53" i="7"/>
  <c r="G53" i="6"/>
  <c r="H53" i="6" s="1"/>
  <c r="I53" i="6" s="1"/>
  <c r="F54" i="6"/>
  <c r="K52" i="6"/>
  <c r="L52" i="6" s="1"/>
  <c r="J52" i="6"/>
  <c r="K52" i="4"/>
  <c r="L52" i="4" s="1"/>
  <c r="J52" i="4"/>
  <c r="G53" i="4"/>
  <c r="H53" i="4" s="1"/>
  <c r="I53" i="4" s="1"/>
  <c r="K54" i="5"/>
  <c r="L54" i="5" s="1"/>
  <c r="J54" i="5"/>
  <c r="G55" i="5"/>
  <c r="H55" i="5" s="1"/>
  <c r="I55" i="5" s="1"/>
  <c r="G54" i="15" l="1"/>
  <c r="H54" i="15" s="1"/>
  <c r="I54" i="15" s="1"/>
  <c r="F55" i="15"/>
  <c r="K53" i="15"/>
  <c r="L53" i="15" s="1"/>
  <c r="J53" i="15"/>
  <c r="G54" i="14"/>
  <c r="H54" i="14" s="1"/>
  <c r="I54" i="14" s="1"/>
  <c r="F55" i="14"/>
  <c r="K53" i="14"/>
  <c r="L53" i="14" s="1"/>
  <c r="J53" i="14"/>
  <c r="G55" i="13"/>
  <c r="H55" i="13" s="1"/>
  <c r="I55" i="13" s="1"/>
  <c r="F56" i="13"/>
  <c r="K54" i="13"/>
  <c r="L54" i="13" s="1"/>
  <c r="J54" i="13"/>
  <c r="G54" i="12"/>
  <c r="H54" i="12" s="1"/>
  <c r="I54" i="12" s="1"/>
  <c r="F55" i="12"/>
  <c r="J53" i="12"/>
  <c r="K53" i="12"/>
  <c r="L53" i="12" s="1"/>
  <c r="H55" i="11"/>
  <c r="I55" i="11" s="1"/>
  <c r="K54" i="11"/>
  <c r="L54" i="11" s="1"/>
  <c r="J54" i="11"/>
  <c r="G87" i="9"/>
  <c r="H87" i="9" s="1"/>
  <c r="I87" i="9" s="1"/>
  <c r="F88" i="9"/>
  <c r="J86" i="9"/>
  <c r="K86" i="9"/>
  <c r="L86" i="9" s="1"/>
  <c r="G55" i="8"/>
  <c r="H55" i="8" s="1"/>
  <c r="I55" i="8" s="1"/>
  <c r="K54" i="8"/>
  <c r="L54" i="8" s="1"/>
  <c r="J54" i="8"/>
  <c r="G55" i="7"/>
  <c r="H55" i="7" s="1"/>
  <c r="I55" i="7" s="1"/>
  <c r="J54" i="7"/>
  <c r="K54" i="7"/>
  <c r="L54" i="7" s="1"/>
  <c r="G54" i="6"/>
  <c r="H54" i="6" s="1"/>
  <c r="I54" i="6" s="1"/>
  <c r="F55" i="6"/>
  <c r="K53" i="6"/>
  <c r="L53" i="6" s="1"/>
  <c r="J53" i="6"/>
  <c r="K53" i="4"/>
  <c r="L53" i="4" s="1"/>
  <c r="J53" i="4"/>
  <c r="G54" i="4"/>
  <c r="H54" i="4" s="1"/>
  <c r="I54" i="4" s="1"/>
  <c r="K55" i="5"/>
  <c r="L55" i="5" s="1"/>
  <c r="J55" i="5"/>
  <c r="G56" i="5"/>
  <c r="H56" i="5" s="1"/>
  <c r="I56" i="5" s="1"/>
  <c r="G55" i="15" l="1"/>
  <c r="H55" i="15" s="1"/>
  <c r="I55" i="15" s="1"/>
  <c r="F56" i="15"/>
  <c r="K54" i="15"/>
  <c r="L54" i="15" s="1"/>
  <c r="J54" i="15"/>
  <c r="G55" i="14"/>
  <c r="H55" i="14" s="1"/>
  <c r="I55" i="14" s="1"/>
  <c r="F56" i="14"/>
  <c r="K54" i="14"/>
  <c r="L54" i="14" s="1"/>
  <c r="J54" i="14"/>
  <c r="G56" i="13"/>
  <c r="H56" i="13" s="1"/>
  <c r="I56" i="13" s="1"/>
  <c r="F57" i="13"/>
  <c r="K55" i="13"/>
  <c r="L55" i="13" s="1"/>
  <c r="J55" i="13"/>
  <c r="G55" i="12"/>
  <c r="H55" i="12" s="1"/>
  <c r="I55" i="12" s="1"/>
  <c r="F56" i="12"/>
  <c r="J54" i="12"/>
  <c r="K54" i="12"/>
  <c r="L54" i="12" s="1"/>
  <c r="H56" i="11"/>
  <c r="I56" i="11" s="1"/>
  <c r="K55" i="11"/>
  <c r="L55" i="11" s="1"/>
  <c r="J55" i="11"/>
  <c r="G88" i="9"/>
  <c r="H88" i="9" s="1"/>
  <c r="I88" i="9" s="1"/>
  <c r="F89" i="9"/>
  <c r="J87" i="9"/>
  <c r="K87" i="9"/>
  <c r="L87" i="9" s="1"/>
  <c r="G56" i="8"/>
  <c r="H56" i="8" s="1"/>
  <c r="I56" i="8" s="1"/>
  <c r="K55" i="8"/>
  <c r="L55" i="8" s="1"/>
  <c r="J55" i="8"/>
  <c r="G56" i="7"/>
  <c r="H56" i="7" s="1"/>
  <c r="I56" i="7" s="1"/>
  <c r="J55" i="7"/>
  <c r="K55" i="7"/>
  <c r="L55" i="7" s="1"/>
  <c r="G55" i="6"/>
  <c r="H55" i="6" s="1"/>
  <c r="I55" i="6" s="1"/>
  <c r="F56" i="6"/>
  <c r="K54" i="6"/>
  <c r="L54" i="6" s="1"/>
  <c r="J54" i="6"/>
  <c r="K54" i="4"/>
  <c r="L54" i="4" s="1"/>
  <c r="J54" i="4"/>
  <c r="G55" i="4"/>
  <c r="H55" i="4" s="1"/>
  <c r="I55" i="4" s="1"/>
  <c r="J56" i="5"/>
  <c r="K56" i="5"/>
  <c r="L56" i="5" s="1"/>
  <c r="G57" i="5"/>
  <c r="H57" i="5" s="1"/>
  <c r="I57" i="5" s="1"/>
  <c r="G56" i="15" l="1"/>
  <c r="H56" i="15" s="1"/>
  <c r="I56" i="15" s="1"/>
  <c r="F57" i="15"/>
  <c r="K55" i="15"/>
  <c r="L55" i="15" s="1"/>
  <c r="J55" i="15"/>
  <c r="G56" i="14"/>
  <c r="H56" i="14" s="1"/>
  <c r="I56" i="14" s="1"/>
  <c r="F57" i="14"/>
  <c r="K55" i="14"/>
  <c r="L55" i="14" s="1"/>
  <c r="J55" i="14"/>
  <c r="G57" i="13"/>
  <c r="H57" i="13" s="1"/>
  <c r="I57" i="13" s="1"/>
  <c r="F58" i="13"/>
  <c r="K56" i="13"/>
  <c r="L56" i="13" s="1"/>
  <c r="J56" i="13"/>
  <c r="G56" i="12"/>
  <c r="H56" i="12" s="1"/>
  <c r="I56" i="12" s="1"/>
  <c r="F57" i="12"/>
  <c r="J55" i="12"/>
  <c r="K55" i="12"/>
  <c r="L55" i="12" s="1"/>
  <c r="H57" i="11"/>
  <c r="I57" i="11" s="1"/>
  <c r="J56" i="11"/>
  <c r="K56" i="11"/>
  <c r="L56" i="11" s="1"/>
  <c r="G89" i="9"/>
  <c r="H89" i="9" s="1"/>
  <c r="I89" i="9" s="1"/>
  <c r="F90" i="9"/>
  <c r="J88" i="9"/>
  <c r="K88" i="9"/>
  <c r="L88" i="9" s="1"/>
  <c r="G57" i="8"/>
  <c r="H57" i="8" s="1"/>
  <c r="I57" i="8" s="1"/>
  <c r="K56" i="8"/>
  <c r="L56" i="8" s="1"/>
  <c r="J56" i="8"/>
  <c r="G57" i="7"/>
  <c r="H57" i="7" s="1"/>
  <c r="I57" i="7" s="1"/>
  <c r="K56" i="7"/>
  <c r="L56" i="7" s="1"/>
  <c r="J56" i="7"/>
  <c r="G56" i="6"/>
  <c r="H56" i="6" s="1"/>
  <c r="I56" i="6" s="1"/>
  <c r="F57" i="6"/>
  <c r="K55" i="6"/>
  <c r="L55" i="6" s="1"/>
  <c r="J55" i="6"/>
  <c r="G56" i="4"/>
  <c r="H56" i="4" s="1"/>
  <c r="I56" i="4" s="1"/>
  <c r="K55" i="4"/>
  <c r="L55" i="4" s="1"/>
  <c r="J55" i="4"/>
  <c r="K57" i="5"/>
  <c r="L57" i="5" s="1"/>
  <c r="J57" i="5"/>
  <c r="G58" i="5"/>
  <c r="H58" i="5" s="1"/>
  <c r="I58" i="5" s="1"/>
  <c r="G57" i="15" l="1"/>
  <c r="H57" i="15" s="1"/>
  <c r="I57" i="15" s="1"/>
  <c r="F58" i="15"/>
  <c r="K56" i="15"/>
  <c r="L56" i="15" s="1"/>
  <c r="J56" i="15"/>
  <c r="G57" i="14"/>
  <c r="H57" i="14" s="1"/>
  <c r="I57" i="14" s="1"/>
  <c r="F58" i="14"/>
  <c r="K56" i="14"/>
  <c r="L56" i="14" s="1"/>
  <c r="J56" i="14"/>
  <c r="G58" i="13"/>
  <c r="H58" i="13" s="1"/>
  <c r="I58" i="13" s="1"/>
  <c r="F59" i="13"/>
  <c r="K57" i="13"/>
  <c r="L57" i="13" s="1"/>
  <c r="J57" i="13"/>
  <c r="G57" i="12"/>
  <c r="H57" i="12" s="1"/>
  <c r="I57" i="12" s="1"/>
  <c r="F58" i="12"/>
  <c r="J56" i="12"/>
  <c r="K56" i="12"/>
  <c r="L56" i="12" s="1"/>
  <c r="H58" i="11"/>
  <c r="I58" i="11" s="1"/>
  <c r="K57" i="11"/>
  <c r="L57" i="11" s="1"/>
  <c r="J57" i="11"/>
  <c r="G90" i="9"/>
  <c r="H90" i="9" s="1"/>
  <c r="I90" i="9" s="1"/>
  <c r="F91" i="9"/>
  <c r="J89" i="9"/>
  <c r="K89" i="9"/>
  <c r="L89" i="9" s="1"/>
  <c r="G58" i="8"/>
  <c r="H58" i="8" s="1"/>
  <c r="I58" i="8" s="1"/>
  <c r="K57" i="8"/>
  <c r="L57" i="8" s="1"/>
  <c r="J57" i="8"/>
  <c r="G58" i="7"/>
  <c r="H58" i="7" s="1"/>
  <c r="I58" i="7" s="1"/>
  <c r="J57" i="7"/>
  <c r="K57" i="7"/>
  <c r="L57" i="7" s="1"/>
  <c r="G57" i="6"/>
  <c r="H57" i="6" s="1"/>
  <c r="I57" i="6" s="1"/>
  <c r="F58" i="6"/>
  <c r="K56" i="6"/>
  <c r="L56" i="6" s="1"/>
  <c r="J56" i="6"/>
  <c r="J56" i="4"/>
  <c r="K56" i="4"/>
  <c r="L56" i="4" s="1"/>
  <c r="G57" i="4"/>
  <c r="H57" i="4" s="1"/>
  <c r="I57" i="4" s="1"/>
  <c r="K58" i="5"/>
  <c r="L58" i="5" s="1"/>
  <c r="J58" i="5"/>
  <c r="G59" i="5"/>
  <c r="H59" i="5" s="1"/>
  <c r="I59" i="5" s="1"/>
  <c r="G58" i="15" l="1"/>
  <c r="H58" i="15" s="1"/>
  <c r="I58" i="15" s="1"/>
  <c r="F59" i="15"/>
  <c r="K57" i="15"/>
  <c r="L57" i="15" s="1"/>
  <c r="J57" i="15"/>
  <c r="G58" i="14"/>
  <c r="H58" i="14" s="1"/>
  <c r="I58" i="14" s="1"/>
  <c r="F59" i="14"/>
  <c r="K57" i="14"/>
  <c r="L57" i="14" s="1"/>
  <c r="J57" i="14"/>
  <c r="G59" i="13"/>
  <c r="H59" i="13" s="1"/>
  <c r="I59" i="13" s="1"/>
  <c r="F60" i="13"/>
  <c r="K58" i="13"/>
  <c r="L58" i="13" s="1"/>
  <c r="J58" i="13"/>
  <c r="G58" i="12"/>
  <c r="H58" i="12" s="1"/>
  <c r="I58" i="12" s="1"/>
  <c r="F59" i="12"/>
  <c r="J57" i="12"/>
  <c r="K57" i="12"/>
  <c r="L57" i="12" s="1"/>
  <c r="H59" i="11"/>
  <c r="I59" i="11" s="1"/>
  <c r="K58" i="11"/>
  <c r="L58" i="11" s="1"/>
  <c r="J58" i="11"/>
  <c r="G91" i="9"/>
  <c r="H91" i="9" s="1"/>
  <c r="I91" i="9" s="1"/>
  <c r="F92" i="9"/>
  <c r="J90" i="9"/>
  <c r="K90" i="9"/>
  <c r="L90" i="9" s="1"/>
  <c r="G59" i="8"/>
  <c r="H59" i="8" s="1"/>
  <c r="I59" i="8" s="1"/>
  <c r="K58" i="8"/>
  <c r="L58" i="8" s="1"/>
  <c r="J58" i="8"/>
  <c r="G59" i="7"/>
  <c r="H59" i="7" s="1"/>
  <c r="I59" i="7" s="1"/>
  <c r="K58" i="7"/>
  <c r="L58" i="7" s="1"/>
  <c r="J58" i="7"/>
  <c r="G58" i="6"/>
  <c r="H58" i="6" s="1"/>
  <c r="I58" i="6" s="1"/>
  <c r="F59" i="6"/>
  <c r="K57" i="6"/>
  <c r="L57" i="6" s="1"/>
  <c r="J57" i="6"/>
  <c r="J57" i="4"/>
  <c r="K57" i="4"/>
  <c r="L57" i="4" s="1"/>
  <c r="G58" i="4"/>
  <c r="H58" i="4" s="1"/>
  <c r="I58" i="4" s="1"/>
  <c r="J59" i="5"/>
  <c r="K59" i="5"/>
  <c r="L59" i="5" s="1"/>
  <c r="G60" i="5"/>
  <c r="H60" i="5" s="1"/>
  <c r="I60" i="5" s="1"/>
  <c r="G59" i="15" l="1"/>
  <c r="H59" i="15" s="1"/>
  <c r="I59" i="15" s="1"/>
  <c r="F60" i="15"/>
  <c r="K58" i="15"/>
  <c r="L58" i="15" s="1"/>
  <c r="J58" i="15"/>
  <c r="G59" i="14"/>
  <c r="H59" i="14" s="1"/>
  <c r="I59" i="14" s="1"/>
  <c r="F60" i="14"/>
  <c r="K58" i="14"/>
  <c r="L58" i="14" s="1"/>
  <c r="J58" i="14"/>
  <c r="K59" i="13"/>
  <c r="L59" i="13" s="1"/>
  <c r="J59" i="13"/>
  <c r="G60" i="13"/>
  <c r="H60" i="13" s="1"/>
  <c r="I60" i="13" s="1"/>
  <c r="F61" i="13"/>
  <c r="G59" i="12"/>
  <c r="H59" i="12" s="1"/>
  <c r="I59" i="12" s="1"/>
  <c r="F60" i="12"/>
  <c r="J58" i="12"/>
  <c r="K58" i="12"/>
  <c r="L58" i="12" s="1"/>
  <c r="H60" i="11"/>
  <c r="I60" i="11" s="1"/>
  <c r="K59" i="11"/>
  <c r="L59" i="11" s="1"/>
  <c r="J59" i="11"/>
  <c r="G92" i="9"/>
  <c r="H92" i="9" s="1"/>
  <c r="I92" i="9" s="1"/>
  <c r="F93" i="9"/>
  <c r="J91" i="9"/>
  <c r="K91" i="9"/>
  <c r="L91" i="9" s="1"/>
  <c r="G60" i="8"/>
  <c r="H60" i="8" s="1"/>
  <c r="I60" i="8" s="1"/>
  <c r="K59" i="8"/>
  <c r="L59" i="8" s="1"/>
  <c r="J59" i="8"/>
  <c r="G60" i="7"/>
  <c r="H60" i="7" s="1"/>
  <c r="I60" i="7" s="1"/>
  <c r="K59" i="7"/>
  <c r="L59" i="7" s="1"/>
  <c r="J59" i="7"/>
  <c r="G59" i="6"/>
  <c r="H59" i="6" s="1"/>
  <c r="I59" i="6" s="1"/>
  <c r="F60" i="6"/>
  <c r="K58" i="6"/>
  <c r="L58" i="6" s="1"/>
  <c r="J58" i="6"/>
  <c r="G59" i="4"/>
  <c r="H59" i="4" s="1"/>
  <c r="I59" i="4" s="1"/>
  <c r="K58" i="4"/>
  <c r="L58" i="4" s="1"/>
  <c r="J58" i="4"/>
  <c r="K60" i="5"/>
  <c r="L60" i="5" s="1"/>
  <c r="J60" i="5"/>
  <c r="G61" i="5"/>
  <c r="H61" i="5" s="1"/>
  <c r="I61" i="5" s="1"/>
  <c r="G60" i="15" l="1"/>
  <c r="H60" i="15" s="1"/>
  <c r="I60" i="15" s="1"/>
  <c r="F61" i="15"/>
  <c r="K59" i="15"/>
  <c r="L59" i="15" s="1"/>
  <c r="J59" i="15"/>
  <c r="K59" i="14"/>
  <c r="L59" i="14" s="1"/>
  <c r="J59" i="14"/>
  <c r="G60" i="14"/>
  <c r="H60" i="14" s="1"/>
  <c r="I60" i="14" s="1"/>
  <c r="F61" i="14"/>
  <c r="G61" i="13"/>
  <c r="H61" i="13" s="1"/>
  <c r="I61" i="13" s="1"/>
  <c r="F62" i="13"/>
  <c r="K60" i="13"/>
  <c r="L60" i="13" s="1"/>
  <c r="J60" i="13"/>
  <c r="G60" i="12"/>
  <c r="H60" i="12" s="1"/>
  <c r="I60" i="12" s="1"/>
  <c r="F61" i="12"/>
  <c r="J59" i="12"/>
  <c r="K59" i="12"/>
  <c r="L59" i="12" s="1"/>
  <c r="H61" i="11"/>
  <c r="I61" i="11" s="1"/>
  <c r="J60" i="11"/>
  <c r="K60" i="11"/>
  <c r="L60" i="11" s="1"/>
  <c r="G93" i="9"/>
  <c r="H93" i="9" s="1"/>
  <c r="I93" i="9" s="1"/>
  <c r="F94" i="9"/>
  <c r="J92" i="9"/>
  <c r="K92" i="9"/>
  <c r="L92" i="9" s="1"/>
  <c r="G61" i="8"/>
  <c r="H61" i="8" s="1"/>
  <c r="I61" i="8" s="1"/>
  <c r="K60" i="8"/>
  <c r="L60" i="8" s="1"/>
  <c r="J60" i="8"/>
  <c r="G61" i="7"/>
  <c r="H61" i="7" s="1"/>
  <c r="I61" i="7" s="1"/>
  <c r="K60" i="7"/>
  <c r="L60" i="7" s="1"/>
  <c r="J60" i="7"/>
  <c r="F61" i="6"/>
  <c r="G60" i="6"/>
  <c r="H60" i="6" s="1"/>
  <c r="I60" i="6" s="1"/>
  <c r="K59" i="6"/>
  <c r="L59" i="6" s="1"/>
  <c r="J59" i="6"/>
  <c r="K59" i="4"/>
  <c r="L59" i="4" s="1"/>
  <c r="J59" i="4"/>
  <c r="G60" i="4"/>
  <c r="H60" i="4" s="1"/>
  <c r="I60" i="4" s="1"/>
  <c r="K61" i="5"/>
  <c r="L61" i="5" s="1"/>
  <c r="J61" i="5"/>
  <c r="G62" i="5"/>
  <c r="H62" i="5" s="1"/>
  <c r="I62" i="5" s="1"/>
  <c r="G61" i="15" l="1"/>
  <c r="H61" i="15" s="1"/>
  <c r="I61" i="15" s="1"/>
  <c r="F62" i="15"/>
  <c r="K60" i="15"/>
  <c r="L60" i="15" s="1"/>
  <c r="J60" i="15"/>
  <c r="G61" i="14"/>
  <c r="H61" i="14" s="1"/>
  <c r="I61" i="14" s="1"/>
  <c r="F62" i="14"/>
  <c r="K60" i="14"/>
  <c r="L60" i="14" s="1"/>
  <c r="J60" i="14"/>
  <c r="G62" i="13"/>
  <c r="H62" i="13" s="1"/>
  <c r="I62" i="13" s="1"/>
  <c r="F63" i="13"/>
  <c r="K61" i="13"/>
  <c r="L61" i="13" s="1"/>
  <c r="J61" i="13"/>
  <c r="G61" i="12"/>
  <c r="H61" i="12" s="1"/>
  <c r="I61" i="12" s="1"/>
  <c r="F62" i="12"/>
  <c r="J60" i="12"/>
  <c r="K60" i="12"/>
  <c r="L60" i="12" s="1"/>
  <c r="H62" i="11"/>
  <c r="I62" i="11" s="1"/>
  <c r="K61" i="11"/>
  <c r="L61" i="11" s="1"/>
  <c r="J61" i="11"/>
  <c r="G94" i="9"/>
  <c r="H94" i="9" s="1"/>
  <c r="I94" i="9" s="1"/>
  <c r="F95" i="9"/>
  <c r="J93" i="9"/>
  <c r="K93" i="9"/>
  <c r="L93" i="9" s="1"/>
  <c r="G62" i="8"/>
  <c r="H62" i="8" s="1"/>
  <c r="I62" i="8" s="1"/>
  <c r="K61" i="8"/>
  <c r="L61" i="8" s="1"/>
  <c r="J61" i="8"/>
  <c r="G62" i="7"/>
  <c r="H62" i="7" s="1"/>
  <c r="I62" i="7" s="1"/>
  <c r="J61" i="7"/>
  <c r="K61" i="7"/>
  <c r="L61" i="7" s="1"/>
  <c r="J60" i="6"/>
  <c r="K60" i="6"/>
  <c r="L60" i="6" s="1"/>
  <c r="F62" i="6"/>
  <c r="G61" i="6"/>
  <c r="H61" i="6" s="1"/>
  <c r="I61" i="6" s="1"/>
  <c r="G61" i="4"/>
  <c r="H61" i="4" s="1"/>
  <c r="I61" i="4" s="1"/>
  <c r="J60" i="4"/>
  <c r="K60" i="4"/>
  <c r="L60" i="4" s="1"/>
  <c r="J62" i="5"/>
  <c r="K62" i="5"/>
  <c r="L62" i="5" s="1"/>
  <c r="G63" i="5"/>
  <c r="H63" i="5" s="1"/>
  <c r="I63" i="5" s="1"/>
  <c r="G62" i="15" l="1"/>
  <c r="H62" i="15" s="1"/>
  <c r="I62" i="15" s="1"/>
  <c r="F63" i="15"/>
  <c r="K61" i="15"/>
  <c r="L61" i="15" s="1"/>
  <c r="J61" i="15"/>
  <c r="G62" i="14"/>
  <c r="H62" i="14" s="1"/>
  <c r="I62" i="14" s="1"/>
  <c r="F63" i="14"/>
  <c r="K61" i="14"/>
  <c r="L61" i="14" s="1"/>
  <c r="J61" i="14"/>
  <c r="G63" i="13"/>
  <c r="H63" i="13" s="1"/>
  <c r="I63" i="13" s="1"/>
  <c r="F64" i="13"/>
  <c r="K62" i="13"/>
  <c r="L62" i="13" s="1"/>
  <c r="J62" i="13"/>
  <c r="G62" i="12"/>
  <c r="H62" i="12" s="1"/>
  <c r="I62" i="12" s="1"/>
  <c r="F63" i="12"/>
  <c r="J61" i="12"/>
  <c r="K61" i="12"/>
  <c r="L61" i="12" s="1"/>
  <c r="H63" i="11"/>
  <c r="I63" i="11" s="1"/>
  <c r="K62" i="11"/>
  <c r="L62" i="11" s="1"/>
  <c r="J62" i="11"/>
  <c r="G95" i="9"/>
  <c r="H95" i="9" s="1"/>
  <c r="I95" i="9" s="1"/>
  <c r="F96" i="9"/>
  <c r="J94" i="9"/>
  <c r="K94" i="9"/>
  <c r="L94" i="9" s="1"/>
  <c r="G63" i="8"/>
  <c r="H63" i="8" s="1"/>
  <c r="I63" i="8" s="1"/>
  <c r="K62" i="8"/>
  <c r="L62" i="8" s="1"/>
  <c r="J62" i="8"/>
  <c r="G63" i="7"/>
  <c r="H63" i="7" s="1"/>
  <c r="I63" i="7" s="1"/>
  <c r="K62" i="7"/>
  <c r="L62" i="7" s="1"/>
  <c r="J62" i="7"/>
  <c r="J61" i="6"/>
  <c r="K61" i="6"/>
  <c r="L61" i="6" s="1"/>
  <c r="F63" i="6"/>
  <c r="G62" i="6"/>
  <c r="H62" i="6" s="1"/>
  <c r="I62" i="6" s="1"/>
  <c r="K61" i="4"/>
  <c r="L61" i="4" s="1"/>
  <c r="J61" i="4"/>
  <c r="G62" i="4"/>
  <c r="H62" i="4" s="1"/>
  <c r="I62" i="4" s="1"/>
  <c r="J63" i="5"/>
  <c r="K63" i="5"/>
  <c r="L63" i="5" s="1"/>
  <c r="G64" i="5"/>
  <c r="H64" i="5" s="1"/>
  <c r="I64" i="5" s="1"/>
  <c r="G63" i="15" l="1"/>
  <c r="H63" i="15" s="1"/>
  <c r="I63" i="15" s="1"/>
  <c r="F64" i="15"/>
  <c r="K62" i="15"/>
  <c r="L62" i="15" s="1"/>
  <c r="J62" i="15"/>
  <c r="G63" i="14"/>
  <c r="H63" i="14" s="1"/>
  <c r="I63" i="14" s="1"/>
  <c r="F64" i="14"/>
  <c r="K62" i="14"/>
  <c r="L62" i="14" s="1"/>
  <c r="J62" i="14"/>
  <c r="G64" i="13"/>
  <c r="H64" i="13" s="1"/>
  <c r="I64" i="13" s="1"/>
  <c r="F65" i="13"/>
  <c r="K63" i="13"/>
  <c r="L63" i="13" s="1"/>
  <c r="J63" i="13"/>
  <c r="G63" i="12"/>
  <c r="H63" i="12" s="1"/>
  <c r="I63" i="12" s="1"/>
  <c r="F64" i="12"/>
  <c r="J62" i="12"/>
  <c r="K62" i="12"/>
  <c r="L62" i="12" s="1"/>
  <c r="H64" i="11"/>
  <c r="I64" i="11" s="1"/>
  <c r="K63" i="11"/>
  <c r="L63" i="11" s="1"/>
  <c r="J63" i="11"/>
  <c r="G96" i="9"/>
  <c r="H96" i="9" s="1"/>
  <c r="I96" i="9" s="1"/>
  <c r="F97" i="9"/>
  <c r="J95" i="9"/>
  <c r="K95" i="9"/>
  <c r="L95" i="9" s="1"/>
  <c r="G64" i="8"/>
  <c r="H64" i="8" s="1"/>
  <c r="I64" i="8" s="1"/>
  <c r="K63" i="8"/>
  <c r="L63" i="8" s="1"/>
  <c r="J63" i="8"/>
  <c r="G64" i="7"/>
  <c r="H64" i="7" s="1"/>
  <c r="I64" i="7" s="1"/>
  <c r="J63" i="7"/>
  <c r="K63" i="7"/>
  <c r="L63" i="7" s="1"/>
  <c r="J62" i="6"/>
  <c r="K62" i="6"/>
  <c r="L62" i="6" s="1"/>
  <c r="F64" i="6"/>
  <c r="G63" i="6"/>
  <c r="H63" i="6" s="1"/>
  <c r="I63" i="6" s="1"/>
  <c r="J62" i="4"/>
  <c r="K62" i="4"/>
  <c r="L62" i="4" s="1"/>
  <c r="G63" i="4"/>
  <c r="H63" i="4" s="1"/>
  <c r="I63" i="4" s="1"/>
  <c r="J64" i="5"/>
  <c r="K64" i="5"/>
  <c r="L64" i="5" s="1"/>
  <c r="G65" i="5"/>
  <c r="H65" i="5" s="1"/>
  <c r="I65" i="5" s="1"/>
  <c r="G64" i="15" l="1"/>
  <c r="H64" i="15" s="1"/>
  <c r="I64" i="15" s="1"/>
  <c r="F65" i="15"/>
  <c r="K63" i="15"/>
  <c r="L63" i="15" s="1"/>
  <c r="J63" i="15"/>
  <c r="G64" i="14"/>
  <c r="H64" i="14" s="1"/>
  <c r="I64" i="14" s="1"/>
  <c r="F65" i="14"/>
  <c r="K63" i="14"/>
  <c r="L63" i="14" s="1"/>
  <c r="J63" i="14"/>
  <c r="G65" i="13"/>
  <c r="H65" i="13" s="1"/>
  <c r="I65" i="13" s="1"/>
  <c r="F66" i="13"/>
  <c r="K64" i="13"/>
  <c r="L64" i="13" s="1"/>
  <c r="J64" i="13"/>
  <c r="G64" i="12"/>
  <c r="H64" i="12" s="1"/>
  <c r="I64" i="12" s="1"/>
  <c r="F65" i="12"/>
  <c r="J63" i="12"/>
  <c r="K63" i="12"/>
  <c r="L63" i="12" s="1"/>
  <c r="H65" i="11"/>
  <c r="I65" i="11" s="1"/>
  <c r="J64" i="11"/>
  <c r="K64" i="11"/>
  <c r="L64" i="11" s="1"/>
  <c r="G97" i="9"/>
  <c r="H97" i="9" s="1"/>
  <c r="I97" i="9" s="1"/>
  <c r="F98" i="9"/>
  <c r="J96" i="9"/>
  <c r="K96" i="9"/>
  <c r="L96" i="9" s="1"/>
  <c r="G65" i="8"/>
  <c r="H65" i="8" s="1"/>
  <c r="I65" i="8" s="1"/>
  <c r="K64" i="8"/>
  <c r="L64" i="8" s="1"/>
  <c r="J64" i="8"/>
  <c r="G65" i="7"/>
  <c r="H65" i="7" s="1"/>
  <c r="I65" i="7" s="1"/>
  <c r="K64" i="7"/>
  <c r="L64" i="7" s="1"/>
  <c r="J64" i="7"/>
  <c r="F65" i="6"/>
  <c r="G64" i="6"/>
  <c r="H64" i="6" s="1"/>
  <c r="I64" i="6" s="1"/>
  <c r="J63" i="6"/>
  <c r="K63" i="6"/>
  <c r="L63" i="6" s="1"/>
  <c r="G64" i="4"/>
  <c r="H64" i="4" s="1"/>
  <c r="I64" i="4" s="1"/>
  <c r="K63" i="4"/>
  <c r="L63" i="4" s="1"/>
  <c r="J63" i="4"/>
  <c r="K65" i="5"/>
  <c r="L65" i="5" s="1"/>
  <c r="J65" i="5"/>
  <c r="G66" i="5"/>
  <c r="H66" i="5" s="1"/>
  <c r="I66" i="5" s="1"/>
  <c r="G65" i="15" l="1"/>
  <c r="H65" i="15" s="1"/>
  <c r="K64" i="15"/>
  <c r="L64" i="15" s="1"/>
  <c r="J64" i="15"/>
  <c r="G65" i="14"/>
  <c r="H65" i="14" s="1"/>
  <c r="I65" i="14" s="1"/>
  <c r="F66" i="14"/>
  <c r="K64" i="14"/>
  <c r="L64" i="14" s="1"/>
  <c r="J64" i="14"/>
  <c r="G66" i="13"/>
  <c r="H66" i="13" s="1"/>
  <c r="I66" i="13" s="1"/>
  <c r="F67" i="13"/>
  <c r="K65" i="13"/>
  <c r="L65" i="13" s="1"/>
  <c r="J65" i="13"/>
  <c r="J64" i="12"/>
  <c r="K64" i="12"/>
  <c r="L64" i="12" s="1"/>
  <c r="G65" i="12"/>
  <c r="H65" i="12" s="1"/>
  <c r="I65" i="12" s="1"/>
  <c r="F66" i="12"/>
  <c r="H66" i="11"/>
  <c r="I66" i="11" s="1"/>
  <c r="K65" i="11"/>
  <c r="L65" i="11" s="1"/>
  <c r="J65" i="11"/>
  <c r="J97" i="9"/>
  <c r="K97" i="9"/>
  <c r="L97" i="9" s="1"/>
  <c r="G98" i="9"/>
  <c r="H98" i="9" s="1"/>
  <c r="I98" i="9" s="1"/>
  <c r="F99" i="9"/>
  <c r="G66" i="8"/>
  <c r="H66" i="8" s="1"/>
  <c r="I66" i="8" s="1"/>
  <c r="K65" i="8"/>
  <c r="L65" i="8" s="1"/>
  <c r="J65" i="8"/>
  <c r="G66" i="7"/>
  <c r="H66" i="7" s="1"/>
  <c r="I66" i="7" s="1"/>
  <c r="J65" i="7"/>
  <c r="K65" i="7"/>
  <c r="L65" i="7" s="1"/>
  <c r="J64" i="6"/>
  <c r="K64" i="6"/>
  <c r="L64" i="6" s="1"/>
  <c r="F66" i="6"/>
  <c r="G65" i="6"/>
  <c r="H65" i="6" s="1"/>
  <c r="I65" i="6" s="1"/>
  <c r="J64" i="4"/>
  <c r="K64" i="4"/>
  <c r="L64" i="4" s="1"/>
  <c r="G65" i="4"/>
  <c r="H65" i="4" s="1"/>
  <c r="I65" i="4" s="1"/>
  <c r="J66" i="5"/>
  <c r="K66" i="5"/>
  <c r="L66" i="5" s="1"/>
  <c r="G67" i="5"/>
  <c r="H67" i="5" s="1"/>
  <c r="I67" i="5" s="1"/>
  <c r="I65" i="15" l="1"/>
  <c r="K65" i="15" s="1"/>
  <c r="L65" i="15" s="1"/>
  <c r="J3" i="15" s="1"/>
  <c r="J5" i="15" s="1"/>
  <c r="G3" i="15"/>
  <c r="J65" i="15"/>
  <c r="G66" i="14"/>
  <c r="H66" i="14" s="1"/>
  <c r="I66" i="14" s="1"/>
  <c r="F67" i="14"/>
  <c r="K65" i="14"/>
  <c r="L65" i="14" s="1"/>
  <c r="J65" i="14"/>
  <c r="G67" i="13"/>
  <c r="H67" i="13" s="1"/>
  <c r="I67" i="13" s="1"/>
  <c r="F68" i="13"/>
  <c r="K66" i="13"/>
  <c r="L66" i="13" s="1"/>
  <c r="J66" i="13"/>
  <c r="G66" i="12"/>
  <c r="H66" i="12" s="1"/>
  <c r="I66" i="12" s="1"/>
  <c r="F67" i="12"/>
  <c r="J65" i="12"/>
  <c r="K65" i="12"/>
  <c r="L65" i="12" s="1"/>
  <c r="H67" i="11"/>
  <c r="I67" i="11" s="1"/>
  <c r="K66" i="11"/>
  <c r="L66" i="11" s="1"/>
  <c r="J66" i="11"/>
  <c r="J98" i="9"/>
  <c r="K98" i="9"/>
  <c r="L98" i="9" s="1"/>
  <c r="G99" i="9"/>
  <c r="H99" i="9" s="1"/>
  <c r="I99" i="9" s="1"/>
  <c r="F100" i="9"/>
  <c r="G67" i="8"/>
  <c r="H67" i="8" s="1"/>
  <c r="I67" i="8" s="1"/>
  <c r="K66" i="8"/>
  <c r="L66" i="8" s="1"/>
  <c r="J66" i="8"/>
  <c r="G67" i="7"/>
  <c r="H67" i="7" s="1"/>
  <c r="I67" i="7" s="1"/>
  <c r="K66" i="7"/>
  <c r="L66" i="7" s="1"/>
  <c r="J66" i="7"/>
  <c r="J65" i="6"/>
  <c r="K65" i="6"/>
  <c r="L65" i="6" s="1"/>
  <c r="F67" i="6"/>
  <c r="G66" i="6"/>
  <c r="H66" i="6" s="1"/>
  <c r="I66" i="6" s="1"/>
  <c r="J65" i="4"/>
  <c r="K65" i="4"/>
  <c r="L65" i="4" s="1"/>
  <c r="G66" i="4"/>
  <c r="H66" i="4" s="1"/>
  <c r="I66" i="4" s="1"/>
  <c r="J67" i="5"/>
  <c r="K67" i="5"/>
  <c r="L67" i="5" s="1"/>
  <c r="G68" i="5"/>
  <c r="H68" i="5" s="1"/>
  <c r="I68" i="5" s="1"/>
  <c r="G67" i="14" l="1"/>
  <c r="H67" i="14" s="1"/>
  <c r="I67" i="14" s="1"/>
  <c r="F68" i="14"/>
  <c r="K66" i="14"/>
  <c r="L66" i="14" s="1"/>
  <c r="J66" i="14"/>
  <c r="K67" i="13"/>
  <c r="L67" i="13" s="1"/>
  <c r="J67" i="13"/>
  <c r="G68" i="13"/>
  <c r="H68" i="13" s="1"/>
  <c r="I68" i="13" s="1"/>
  <c r="F69" i="13"/>
  <c r="G67" i="12"/>
  <c r="H67" i="12" s="1"/>
  <c r="I67" i="12" s="1"/>
  <c r="F68" i="12"/>
  <c r="J66" i="12"/>
  <c r="K66" i="12"/>
  <c r="L66" i="12" s="1"/>
  <c r="H68" i="11"/>
  <c r="I68" i="11" s="1"/>
  <c r="K67" i="11"/>
  <c r="L67" i="11" s="1"/>
  <c r="J67" i="11"/>
  <c r="G100" i="9"/>
  <c r="H100" i="9" s="1"/>
  <c r="I100" i="9" s="1"/>
  <c r="F101" i="9"/>
  <c r="J99" i="9"/>
  <c r="K99" i="9"/>
  <c r="L99" i="9" s="1"/>
  <c r="G68" i="8"/>
  <c r="H68" i="8" s="1"/>
  <c r="I68" i="8" s="1"/>
  <c r="K67" i="8"/>
  <c r="L67" i="8" s="1"/>
  <c r="J67" i="8"/>
  <c r="G68" i="7"/>
  <c r="H68" i="7" s="1"/>
  <c r="I68" i="7" s="1"/>
  <c r="K67" i="7"/>
  <c r="L67" i="7" s="1"/>
  <c r="J67" i="7"/>
  <c r="J66" i="6"/>
  <c r="K66" i="6"/>
  <c r="L66" i="6" s="1"/>
  <c r="F68" i="6"/>
  <c r="G67" i="6"/>
  <c r="H67" i="6" s="1"/>
  <c r="I67" i="6" s="1"/>
  <c r="G67" i="4"/>
  <c r="H67" i="4" s="1"/>
  <c r="I67" i="4" s="1"/>
  <c r="J66" i="4"/>
  <c r="K66" i="4"/>
  <c r="L66" i="4" s="1"/>
  <c r="J68" i="5"/>
  <c r="K68" i="5"/>
  <c r="L68" i="5" s="1"/>
  <c r="G69" i="5"/>
  <c r="H69" i="5" s="1"/>
  <c r="I69" i="5" s="1"/>
  <c r="G68" i="14" l="1"/>
  <c r="H68" i="14" s="1"/>
  <c r="I68" i="14" s="1"/>
  <c r="F69" i="14"/>
  <c r="K67" i="14"/>
  <c r="L67" i="14" s="1"/>
  <c r="J67" i="14"/>
  <c r="G69" i="13"/>
  <c r="H69" i="13" s="1"/>
  <c r="I69" i="13" s="1"/>
  <c r="F70" i="13"/>
  <c r="K68" i="13"/>
  <c r="L68" i="13" s="1"/>
  <c r="J68" i="13"/>
  <c r="G68" i="12"/>
  <c r="H68" i="12" s="1"/>
  <c r="I68" i="12" s="1"/>
  <c r="F69" i="12"/>
  <c r="J67" i="12"/>
  <c r="K67" i="12"/>
  <c r="L67" i="12" s="1"/>
  <c r="H69" i="11"/>
  <c r="I69" i="11" s="1"/>
  <c r="J68" i="11"/>
  <c r="K68" i="11"/>
  <c r="L68" i="11" s="1"/>
  <c r="G101" i="9"/>
  <c r="H101" i="9" s="1"/>
  <c r="I101" i="9" s="1"/>
  <c r="F102" i="9"/>
  <c r="J100" i="9"/>
  <c r="K100" i="9"/>
  <c r="L100" i="9" s="1"/>
  <c r="G69" i="8"/>
  <c r="H69" i="8" s="1"/>
  <c r="I69" i="8" s="1"/>
  <c r="K68" i="8"/>
  <c r="L68" i="8" s="1"/>
  <c r="J68" i="8"/>
  <c r="G69" i="7"/>
  <c r="H69" i="7" s="1"/>
  <c r="I69" i="7" s="1"/>
  <c r="K68" i="7"/>
  <c r="L68" i="7" s="1"/>
  <c r="J68" i="7"/>
  <c r="J67" i="6"/>
  <c r="K67" i="6"/>
  <c r="L67" i="6" s="1"/>
  <c r="F69" i="6"/>
  <c r="G68" i="6"/>
  <c r="H68" i="6" s="1"/>
  <c r="I68" i="6" s="1"/>
  <c r="K67" i="4"/>
  <c r="L67" i="4" s="1"/>
  <c r="J67" i="4"/>
  <c r="G68" i="4"/>
  <c r="H68" i="4" s="1"/>
  <c r="I68" i="4" s="1"/>
  <c r="K69" i="5"/>
  <c r="L69" i="5" s="1"/>
  <c r="J69" i="5"/>
  <c r="G70" i="5"/>
  <c r="H70" i="5" s="1"/>
  <c r="I70" i="5" s="1"/>
  <c r="G69" i="14" l="1"/>
  <c r="H69" i="14" s="1"/>
  <c r="I69" i="14" s="1"/>
  <c r="F70" i="14"/>
  <c r="K68" i="14"/>
  <c r="L68" i="14" s="1"/>
  <c r="J68" i="14"/>
  <c r="G70" i="13"/>
  <c r="H70" i="13" s="1"/>
  <c r="I70" i="13" s="1"/>
  <c r="F71" i="13"/>
  <c r="K69" i="13"/>
  <c r="L69" i="13" s="1"/>
  <c r="J69" i="13"/>
  <c r="G69" i="12"/>
  <c r="H69" i="12" s="1"/>
  <c r="I69" i="12" s="1"/>
  <c r="F70" i="12"/>
  <c r="J68" i="12"/>
  <c r="K68" i="12"/>
  <c r="L68" i="12" s="1"/>
  <c r="H70" i="11"/>
  <c r="I70" i="11" s="1"/>
  <c r="K69" i="11"/>
  <c r="L69" i="11" s="1"/>
  <c r="J69" i="11"/>
  <c r="G102" i="9"/>
  <c r="H102" i="9" s="1"/>
  <c r="I102" i="9" s="1"/>
  <c r="F103" i="9"/>
  <c r="J101" i="9"/>
  <c r="K101" i="9"/>
  <c r="L101" i="9" s="1"/>
  <c r="G70" i="8"/>
  <c r="H70" i="8" s="1"/>
  <c r="I70" i="8" s="1"/>
  <c r="K69" i="8"/>
  <c r="L69" i="8" s="1"/>
  <c r="J69" i="8"/>
  <c r="G70" i="7"/>
  <c r="H70" i="7" s="1"/>
  <c r="I70" i="7" s="1"/>
  <c r="J69" i="7"/>
  <c r="K69" i="7"/>
  <c r="L69" i="7" s="1"/>
  <c r="J68" i="6"/>
  <c r="K68" i="6"/>
  <c r="L68" i="6" s="1"/>
  <c r="F70" i="6"/>
  <c r="G69" i="6"/>
  <c r="H69" i="6" s="1"/>
  <c r="I69" i="6" s="1"/>
  <c r="J68" i="4"/>
  <c r="K68" i="4"/>
  <c r="L68" i="4" s="1"/>
  <c r="G69" i="4"/>
  <c r="H69" i="4" s="1"/>
  <c r="I69" i="4" s="1"/>
  <c r="J70" i="5"/>
  <c r="K70" i="5"/>
  <c r="L70" i="5" s="1"/>
  <c r="G71" i="5"/>
  <c r="H71" i="5" s="1"/>
  <c r="I71" i="5" s="1"/>
  <c r="G5" i="15" l="1"/>
  <c r="G7" i="15" s="1"/>
  <c r="G70" i="14"/>
  <c r="H70" i="14" s="1"/>
  <c r="K69" i="14"/>
  <c r="L69" i="14" s="1"/>
  <c r="J69" i="14"/>
  <c r="G71" i="13"/>
  <c r="H71" i="13" s="1"/>
  <c r="I71" i="13" s="1"/>
  <c r="F72" i="13"/>
  <c r="K70" i="13"/>
  <c r="L70" i="13" s="1"/>
  <c r="J70" i="13"/>
  <c r="G70" i="12"/>
  <c r="H70" i="12" s="1"/>
  <c r="I70" i="12" s="1"/>
  <c r="F71" i="12"/>
  <c r="J69" i="12"/>
  <c r="K69" i="12"/>
  <c r="L69" i="12" s="1"/>
  <c r="H71" i="11"/>
  <c r="I71" i="11" s="1"/>
  <c r="K70" i="11"/>
  <c r="L70" i="11" s="1"/>
  <c r="J70" i="11"/>
  <c r="G103" i="9"/>
  <c r="H103" i="9" s="1"/>
  <c r="I103" i="9" s="1"/>
  <c r="F104" i="9"/>
  <c r="J102" i="9"/>
  <c r="K102" i="9"/>
  <c r="L102" i="9" s="1"/>
  <c r="G71" i="8"/>
  <c r="H71" i="8" s="1"/>
  <c r="I71" i="8" s="1"/>
  <c r="K70" i="8"/>
  <c r="L70" i="8" s="1"/>
  <c r="J70" i="8"/>
  <c r="K70" i="7"/>
  <c r="L70" i="7" s="1"/>
  <c r="J70" i="7"/>
  <c r="G71" i="7"/>
  <c r="H71" i="7" s="1"/>
  <c r="I71" i="7" s="1"/>
  <c r="F71" i="6"/>
  <c r="G70" i="6"/>
  <c r="H70" i="6" s="1"/>
  <c r="I70" i="6" s="1"/>
  <c r="J69" i="6"/>
  <c r="K69" i="6"/>
  <c r="L69" i="6" s="1"/>
  <c r="G70" i="4"/>
  <c r="H70" i="4" s="1"/>
  <c r="I70" i="4" s="1"/>
  <c r="K69" i="4"/>
  <c r="L69" i="4" s="1"/>
  <c r="J69" i="4"/>
  <c r="K71" i="5"/>
  <c r="L71" i="5" s="1"/>
  <c r="J71" i="5"/>
  <c r="G72" i="5"/>
  <c r="H72" i="5" s="1"/>
  <c r="I72" i="5" s="1"/>
  <c r="I70" i="14" l="1"/>
  <c r="G3" i="14"/>
  <c r="K70" i="14"/>
  <c r="L70" i="14" s="1"/>
  <c r="J3" i="14" s="1"/>
  <c r="J5" i="14" s="1"/>
  <c r="J70" i="14"/>
  <c r="G72" i="13"/>
  <c r="H72" i="13" s="1"/>
  <c r="I72" i="13" s="1"/>
  <c r="F73" i="13"/>
  <c r="K71" i="13"/>
  <c r="L71" i="13" s="1"/>
  <c r="J71" i="13"/>
  <c r="G71" i="12"/>
  <c r="H71" i="12" s="1"/>
  <c r="I71" i="12" s="1"/>
  <c r="F72" i="12"/>
  <c r="J70" i="12"/>
  <c r="K70" i="12"/>
  <c r="L70" i="12" s="1"/>
  <c r="H72" i="11"/>
  <c r="I72" i="11" s="1"/>
  <c r="K71" i="11"/>
  <c r="L71" i="11" s="1"/>
  <c r="J71" i="11"/>
  <c r="G104" i="9"/>
  <c r="H104" i="9" s="1"/>
  <c r="I104" i="9" s="1"/>
  <c r="F105" i="9"/>
  <c r="J103" i="9"/>
  <c r="K103" i="9"/>
  <c r="L103" i="9" s="1"/>
  <c r="G72" i="8"/>
  <c r="H72" i="8" s="1"/>
  <c r="I72" i="8" s="1"/>
  <c r="K71" i="8"/>
  <c r="L71" i="8" s="1"/>
  <c r="J71" i="8"/>
  <c r="J71" i="7"/>
  <c r="K71" i="7"/>
  <c r="L71" i="7" s="1"/>
  <c r="G72" i="7"/>
  <c r="H72" i="7" s="1"/>
  <c r="I72" i="7" s="1"/>
  <c r="J70" i="6"/>
  <c r="K70" i="6"/>
  <c r="L70" i="6" s="1"/>
  <c r="F72" i="6"/>
  <c r="G71" i="6"/>
  <c r="H71" i="6" s="1"/>
  <c r="I71" i="6" s="1"/>
  <c r="J70" i="4"/>
  <c r="K70" i="4"/>
  <c r="L70" i="4" s="1"/>
  <c r="G71" i="4"/>
  <c r="H71" i="4" s="1"/>
  <c r="I71" i="4" s="1"/>
  <c r="J72" i="5"/>
  <c r="K72" i="5"/>
  <c r="L72" i="5" s="1"/>
  <c r="G73" i="5"/>
  <c r="H73" i="5" s="1"/>
  <c r="I73" i="5" s="1"/>
  <c r="G73" i="13" l="1"/>
  <c r="H73" i="13" s="1"/>
  <c r="I73" i="13" s="1"/>
  <c r="F74" i="13"/>
  <c r="K72" i="13"/>
  <c r="L72" i="13" s="1"/>
  <c r="J72" i="13"/>
  <c r="G72" i="12"/>
  <c r="H72" i="12" s="1"/>
  <c r="I72" i="12" s="1"/>
  <c r="F73" i="12"/>
  <c r="J71" i="12"/>
  <c r="K71" i="12"/>
  <c r="L71" i="12" s="1"/>
  <c r="H73" i="11"/>
  <c r="I73" i="11" s="1"/>
  <c r="J72" i="11"/>
  <c r="K72" i="11"/>
  <c r="L72" i="11" s="1"/>
  <c r="G105" i="9"/>
  <c r="H105" i="9" s="1"/>
  <c r="I105" i="9" s="1"/>
  <c r="F106" i="9"/>
  <c r="J104" i="9"/>
  <c r="K104" i="9"/>
  <c r="L104" i="9" s="1"/>
  <c r="G73" i="8"/>
  <c r="H73" i="8" s="1"/>
  <c r="I73" i="8" s="1"/>
  <c r="K72" i="8"/>
  <c r="L72" i="8" s="1"/>
  <c r="J72" i="8"/>
  <c r="K72" i="7"/>
  <c r="L72" i="7" s="1"/>
  <c r="J72" i="7"/>
  <c r="G73" i="7"/>
  <c r="H73" i="7" s="1"/>
  <c r="I73" i="7" s="1"/>
  <c r="J71" i="6"/>
  <c r="K71" i="6"/>
  <c r="L71" i="6" s="1"/>
  <c r="F73" i="6"/>
  <c r="G72" i="6"/>
  <c r="H72" i="6" s="1"/>
  <c r="I72" i="6" s="1"/>
  <c r="J71" i="4"/>
  <c r="K71" i="4"/>
  <c r="L71" i="4" s="1"/>
  <c r="G72" i="4"/>
  <c r="H72" i="4" s="1"/>
  <c r="I72" i="4" s="1"/>
  <c r="J73" i="5"/>
  <c r="K73" i="5"/>
  <c r="L73" i="5" s="1"/>
  <c r="G74" i="5"/>
  <c r="H74" i="5" s="1"/>
  <c r="I74" i="5" s="1"/>
  <c r="G74" i="13" l="1"/>
  <c r="H74" i="13" s="1"/>
  <c r="I74" i="13" s="1"/>
  <c r="F75" i="13"/>
  <c r="K73" i="13"/>
  <c r="L73" i="13" s="1"/>
  <c r="J73" i="13"/>
  <c r="G73" i="12"/>
  <c r="H73" i="12" s="1"/>
  <c r="I73" i="12" s="1"/>
  <c r="F74" i="12"/>
  <c r="J72" i="12"/>
  <c r="K72" i="12"/>
  <c r="L72" i="12" s="1"/>
  <c r="H74" i="11"/>
  <c r="I74" i="11" s="1"/>
  <c r="K73" i="11"/>
  <c r="L73" i="11" s="1"/>
  <c r="J73" i="11"/>
  <c r="G106" i="9"/>
  <c r="H106" i="9" s="1"/>
  <c r="I106" i="9" s="1"/>
  <c r="F107" i="9"/>
  <c r="J105" i="9"/>
  <c r="K105" i="9"/>
  <c r="L105" i="9" s="1"/>
  <c r="G74" i="8"/>
  <c r="H74" i="8" s="1"/>
  <c r="I74" i="8" s="1"/>
  <c r="K73" i="8"/>
  <c r="L73" i="8" s="1"/>
  <c r="J73" i="8"/>
  <c r="G74" i="7"/>
  <c r="H74" i="7" s="1"/>
  <c r="I74" i="7" s="1"/>
  <c r="K73" i="7"/>
  <c r="L73" i="7" s="1"/>
  <c r="J73" i="7"/>
  <c r="F74" i="6"/>
  <c r="G73" i="6"/>
  <c r="H73" i="6" s="1"/>
  <c r="I73" i="6" s="1"/>
  <c r="J72" i="6"/>
  <c r="K72" i="6"/>
  <c r="L72" i="6" s="1"/>
  <c r="G73" i="4"/>
  <c r="H73" i="4" s="1"/>
  <c r="I73" i="4" s="1"/>
  <c r="K72" i="4"/>
  <c r="L72" i="4" s="1"/>
  <c r="J72" i="4"/>
  <c r="J74" i="5"/>
  <c r="K74" i="5"/>
  <c r="L74" i="5" s="1"/>
  <c r="G75" i="5"/>
  <c r="H75" i="5" s="1"/>
  <c r="I75" i="5" s="1"/>
  <c r="G75" i="13" l="1"/>
  <c r="H75" i="13" s="1"/>
  <c r="I75" i="13" s="1"/>
  <c r="F76" i="13"/>
  <c r="K74" i="13"/>
  <c r="L74" i="13" s="1"/>
  <c r="J74" i="13"/>
  <c r="J73" i="12"/>
  <c r="K73" i="12"/>
  <c r="L73" i="12" s="1"/>
  <c r="G74" i="12"/>
  <c r="H74" i="12" s="1"/>
  <c r="I74" i="12" s="1"/>
  <c r="F75" i="12"/>
  <c r="H75" i="11"/>
  <c r="I75" i="11" s="1"/>
  <c r="K74" i="11"/>
  <c r="L74" i="11" s="1"/>
  <c r="J74" i="11"/>
  <c r="G107" i="9"/>
  <c r="H107" i="9" s="1"/>
  <c r="I107" i="9" s="1"/>
  <c r="F108" i="9"/>
  <c r="J106" i="9"/>
  <c r="K106" i="9"/>
  <c r="L106" i="9" s="1"/>
  <c r="G75" i="8"/>
  <c r="H75" i="8" s="1"/>
  <c r="I75" i="8" s="1"/>
  <c r="K74" i="8"/>
  <c r="L74" i="8" s="1"/>
  <c r="J74" i="8"/>
  <c r="J74" i="7"/>
  <c r="K74" i="7"/>
  <c r="L74" i="7" s="1"/>
  <c r="G75" i="7"/>
  <c r="H75" i="7" s="1"/>
  <c r="I75" i="7" s="1"/>
  <c r="J73" i="6"/>
  <c r="K73" i="6"/>
  <c r="L73" i="6" s="1"/>
  <c r="F75" i="6"/>
  <c r="G74" i="6"/>
  <c r="H74" i="6" s="1"/>
  <c r="I74" i="6" s="1"/>
  <c r="K73" i="4"/>
  <c r="L73" i="4" s="1"/>
  <c r="J73" i="4"/>
  <c r="G74" i="4"/>
  <c r="H74" i="4" s="1"/>
  <c r="I74" i="4" s="1"/>
  <c r="J75" i="5"/>
  <c r="K75" i="5"/>
  <c r="L75" i="5" s="1"/>
  <c r="G76" i="5"/>
  <c r="H76" i="5" s="1"/>
  <c r="I76" i="5" s="1"/>
  <c r="G76" i="13" l="1"/>
  <c r="H76" i="13" s="1"/>
  <c r="F77" i="13"/>
  <c r="K75" i="13"/>
  <c r="L75" i="13" s="1"/>
  <c r="J75" i="13"/>
  <c r="G75" i="12"/>
  <c r="H75" i="12" s="1"/>
  <c r="I75" i="12" s="1"/>
  <c r="F76" i="12"/>
  <c r="J74" i="12"/>
  <c r="K74" i="12"/>
  <c r="L74" i="12" s="1"/>
  <c r="H76" i="11"/>
  <c r="I76" i="11" s="1"/>
  <c r="K75" i="11"/>
  <c r="L75" i="11" s="1"/>
  <c r="J75" i="11"/>
  <c r="G108" i="9"/>
  <c r="H108" i="9" s="1"/>
  <c r="I108" i="9" s="1"/>
  <c r="F109" i="9"/>
  <c r="J107" i="9"/>
  <c r="K107" i="9"/>
  <c r="L107" i="9" s="1"/>
  <c r="G76" i="8"/>
  <c r="H76" i="8" s="1"/>
  <c r="I76" i="8" s="1"/>
  <c r="K75" i="8"/>
  <c r="L75" i="8" s="1"/>
  <c r="J75" i="8"/>
  <c r="J75" i="7"/>
  <c r="K75" i="7"/>
  <c r="L75" i="7" s="1"/>
  <c r="G76" i="7"/>
  <c r="H76" i="7" s="1"/>
  <c r="I76" i="7" s="1"/>
  <c r="J74" i="6"/>
  <c r="K74" i="6"/>
  <c r="L74" i="6" s="1"/>
  <c r="F76" i="6"/>
  <c r="G75" i="6"/>
  <c r="H75" i="6" s="1"/>
  <c r="I75" i="6" s="1"/>
  <c r="K74" i="4"/>
  <c r="L74" i="4" s="1"/>
  <c r="J74" i="4"/>
  <c r="G75" i="4"/>
  <c r="H75" i="4" s="1"/>
  <c r="I75" i="4" s="1"/>
  <c r="K76" i="5"/>
  <c r="L76" i="5" s="1"/>
  <c r="J76" i="5"/>
  <c r="G77" i="5"/>
  <c r="H77" i="5" s="1"/>
  <c r="I77" i="5" s="1"/>
  <c r="F7" i="2"/>
  <c r="E7" i="2"/>
  <c r="E6" i="2"/>
  <c r="E5" i="2"/>
  <c r="F6" i="2"/>
  <c r="F5" i="2"/>
  <c r="I76" i="13" l="1"/>
  <c r="G3" i="13"/>
  <c r="G77" i="13"/>
  <c r="H77" i="13" s="1"/>
  <c r="I77" i="13" s="1"/>
  <c r="K76" i="13"/>
  <c r="L76" i="13" s="1"/>
  <c r="J3" i="13" s="1"/>
  <c r="J5" i="13" s="1"/>
  <c r="J76" i="13"/>
  <c r="G76" i="12"/>
  <c r="H76" i="12" s="1"/>
  <c r="I76" i="12" s="1"/>
  <c r="F77" i="12"/>
  <c r="J75" i="12"/>
  <c r="K75" i="12"/>
  <c r="L75" i="12" s="1"/>
  <c r="H77" i="11"/>
  <c r="I77" i="11" s="1"/>
  <c r="J76" i="11"/>
  <c r="K76" i="11"/>
  <c r="L76" i="11" s="1"/>
  <c r="G109" i="9"/>
  <c r="H109" i="9" s="1"/>
  <c r="I109" i="9" s="1"/>
  <c r="F110" i="9"/>
  <c r="J108" i="9"/>
  <c r="K108" i="9"/>
  <c r="L108" i="9" s="1"/>
  <c r="G77" i="8"/>
  <c r="H77" i="8" s="1"/>
  <c r="I77" i="8" s="1"/>
  <c r="K76" i="8"/>
  <c r="L76" i="8" s="1"/>
  <c r="J76" i="8"/>
  <c r="G77" i="7"/>
  <c r="H77" i="7" s="1"/>
  <c r="I77" i="7" s="1"/>
  <c r="K76" i="7"/>
  <c r="L76" i="7" s="1"/>
  <c r="J76" i="7"/>
  <c r="J75" i="6"/>
  <c r="K75" i="6"/>
  <c r="L75" i="6" s="1"/>
  <c r="F77" i="6"/>
  <c r="G76" i="6"/>
  <c r="H76" i="6" s="1"/>
  <c r="I76" i="6" s="1"/>
  <c r="K75" i="4"/>
  <c r="L75" i="4" s="1"/>
  <c r="J75" i="4"/>
  <c r="G76" i="4"/>
  <c r="H76" i="4" s="1"/>
  <c r="I76" i="4" s="1"/>
  <c r="J77" i="5"/>
  <c r="K77" i="5"/>
  <c r="L77" i="5" s="1"/>
  <c r="G78" i="5"/>
  <c r="H78" i="5" s="1"/>
  <c r="I78" i="5" s="1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232" i="2"/>
  <c r="D240" i="2"/>
  <c r="D248" i="2"/>
  <c r="D256" i="2"/>
  <c r="D264" i="2"/>
  <c r="D272" i="2"/>
  <c r="D280" i="2"/>
  <c r="D288" i="2"/>
  <c r="D296" i="2"/>
  <c r="D304" i="2"/>
  <c r="D312" i="2"/>
  <c r="D320" i="2"/>
  <c r="D328" i="2"/>
  <c r="D336" i="2"/>
  <c r="D344" i="2"/>
  <c r="D352" i="2"/>
  <c r="D360" i="2"/>
  <c r="D368" i="2"/>
  <c r="D376" i="2"/>
  <c r="D384" i="2"/>
  <c r="D392" i="2"/>
  <c r="D400" i="2"/>
  <c r="D408" i="2"/>
  <c r="D416" i="2"/>
  <c r="D424" i="2"/>
  <c r="D432" i="2"/>
  <c r="D440" i="2"/>
  <c r="D448" i="2"/>
  <c r="D456" i="2"/>
  <c r="D464" i="2"/>
  <c r="D472" i="2"/>
  <c r="D480" i="2"/>
  <c r="D488" i="2"/>
  <c r="D496" i="2"/>
  <c r="D504" i="2"/>
  <c r="D512" i="2"/>
  <c r="D520" i="2"/>
  <c r="D528" i="2"/>
  <c r="D536" i="2"/>
  <c r="D544" i="2"/>
  <c r="D552" i="2"/>
  <c r="D560" i="2"/>
  <c r="D568" i="2"/>
  <c r="D576" i="2"/>
  <c r="D584" i="2"/>
  <c r="D592" i="2"/>
  <c r="D600" i="2"/>
  <c r="D608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65" i="2"/>
  <c r="D273" i="2"/>
  <c r="D281" i="2"/>
  <c r="D289" i="2"/>
  <c r="D297" i="2"/>
  <c r="D305" i="2"/>
  <c r="D313" i="2"/>
  <c r="D321" i="2"/>
  <c r="D329" i="2"/>
  <c r="D337" i="2"/>
  <c r="D345" i="2"/>
  <c r="D353" i="2"/>
  <c r="D361" i="2"/>
  <c r="D369" i="2"/>
  <c r="D377" i="2"/>
  <c r="D385" i="2"/>
  <c r="D393" i="2"/>
  <c r="D401" i="2"/>
  <c r="D409" i="2"/>
  <c r="D417" i="2"/>
  <c r="D425" i="2"/>
  <c r="D433" i="2"/>
  <c r="D441" i="2"/>
  <c r="D449" i="2"/>
  <c r="D457" i="2"/>
  <c r="D465" i="2"/>
  <c r="D473" i="2"/>
  <c r="D481" i="2"/>
  <c r="D489" i="2"/>
  <c r="D497" i="2"/>
  <c r="D505" i="2"/>
  <c r="D513" i="2"/>
  <c r="D521" i="2"/>
  <c r="D529" i="2"/>
  <c r="D537" i="2"/>
  <c r="D545" i="2"/>
  <c r="D553" i="2"/>
  <c r="D561" i="2"/>
  <c r="D569" i="2"/>
  <c r="D577" i="2"/>
  <c r="D585" i="2"/>
  <c r="D593" i="2"/>
  <c r="D601" i="2"/>
  <c r="D609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362" i="2"/>
  <c r="D370" i="2"/>
  <c r="D378" i="2"/>
  <c r="D386" i="2"/>
  <c r="D394" i="2"/>
  <c r="D402" i="2"/>
  <c r="D410" i="2"/>
  <c r="D418" i="2"/>
  <c r="D426" i="2"/>
  <c r="D434" i="2"/>
  <c r="D442" i="2"/>
  <c r="D450" i="2"/>
  <c r="D458" i="2"/>
  <c r="D466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D259" i="2"/>
  <c r="D267" i="2"/>
  <c r="D275" i="2"/>
  <c r="D283" i="2"/>
  <c r="D291" i="2"/>
  <c r="D299" i="2"/>
  <c r="D307" i="2"/>
  <c r="D315" i="2"/>
  <c r="D323" i="2"/>
  <c r="D331" i="2"/>
  <c r="D339" i="2"/>
  <c r="D347" i="2"/>
  <c r="D355" i="2"/>
  <c r="D363" i="2"/>
  <c r="D371" i="2"/>
  <c r="D379" i="2"/>
  <c r="D387" i="2"/>
  <c r="D395" i="2"/>
  <c r="D403" i="2"/>
  <c r="D411" i="2"/>
  <c r="D419" i="2"/>
  <c r="D427" i="2"/>
  <c r="D435" i="2"/>
  <c r="D443" i="2"/>
  <c r="D451" i="2"/>
  <c r="D459" i="2"/>
  <c r="D467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212" i="2"/>
  <c r="D220" i="2"/>
  <c r="D228" i="2"/>
  <c r="D236" i="2"/>
  <c r="D244" i="2"/>
  <c r="D252" i="2"/>
  <c r="D260" i="2"/>
  <c r="D268" i="2"/>
  <c r="D276" i="2"/>
  <c r="D284" i="2"/>
  <c r="D292" i="2"/>
  <c r="D300" i="2"/>
  <c r="D308" i="2"/>
  <c r="D316" i="2"/>
  <c r="D324" i="2"/>
  <c r="D332" i="2"/>
  <c r="D340" i="2"/>
  <c r="D348" i="2"/>
  <c r="D356" i="2"/>
  <c r="D364" i="2"/>
  <c r="D372" i="2"/>
  <c r="D380" i="2"/>
  <c r="D388" i="2"/>
  <c r="D396" i="2"/>
  <c r="D404" i="2"/>
  <c r="D412" i="2"/>
  <c r="D420" i="2"/>
  <c r="D428" i="2"/>
  <c r="D436" i="2"/>
  <c r="D444" i="2"/>
  <c r="D452" i="2"/>
  <c r="D460" i="2"/>
  <c r="D468" i="2"/>
  <c r="D476" i="2"/>
  <c r="D484" i="2"/>
  <c r="D492" i="2"/>
  <c r="D500" i="2"/>
  <c r="D508" i="2"/>
  <c r="D516" i="2"/>
  <c r="D524" i="2"/>
  <c r="D532" i="2"/>
  <c r="D540" i="2"/>
  <c r="D548" i="2"/>
  <c r="D556" i="2"/>
  <c r="D564" i="2"/>
  <c r="D572" i="2"/>
  <c r="D580" i="2"/>
  <c r="D588" i="2"/>
  <c r="D596" i="2"/>
  <c r="D604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61" i="2"/>
  <c r="D269" i="2"/>
  <c r="D277" i="2"/>
  <c r="D285" i="2"/>
  <c r="D293" i="2"/>
  <c r="D301" i="2"/>
  <c r="D309" i="2"/>
  <c r="D317" i="2"/>
  <c r="D325" i="2"/>
  <c r="D333" i="2"/>
  <c r="D341" i="2"/>
  <c r="D349" i="2"/>
  <c r="D357" i="2"/>
  <c r="D365" i="2"/>
  <c r="D373" i="2"/>
  <c r="D381" i="2"/>
  <c r="D389" i="2"/>
  <c r="D397" i="2"/>
  <c r="D405" i="2"/>
  <c r="D413" i="2"/>
  <c r="D421" i="2"/>
  <c r="D429" i="2"/>
  <c r="D437" i="2"/>
  <c r="D445" i="2"/>
  <c r="D453" i="2"/>
  <c r="D461" i="2"/>
  <c r="D469" i="2"/>
  <c r="D477" i="2"/>
  <c r="D485" i="2"/>
  <c r="D493" i="2"/>
  <c r="D501" i="2"/>
  <c r="D509" i="2"/>
  <c r="D517" i="2"/>
  <c r="D525" i="2"/>
  <c r="D533" i="2"/>
  <c r="D541" i="2"/>
  <c r="D549" i="2"/>
  <c r="D557" i="2"/>
  <c r="D565" i="2"/>
  <c r="D573" i="2"/>
  <c r="D581" i="2"/>
  <c r="D589" i="2"/>
  <c r="D597" i="2"/>
  <c r="D605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366" i="2"/>
  <c r="D374" i="2"/>
  <c r="D382" i="2"/>
  <c r="D390" i="2"/>
  <c r="D398" i="2"/>
  <c r="D406" i="2"/>
  <c r="D414" i="2"/>
  <c r="D422" i="2"/>
  <c r="D430" i="2"/>
  <c r="D438" i="2"/>
  <c r="D446" i="2"/>
  <c r="D454" i="2"/>
  <c r="D462" i="2"/>
  <c r="D470" i="2"/>
  <c r="D478" i="2"/>
  <c r="D486" i="2"/>
  <c r="D494" i="2"/>
  <c r="D502" i="2"/>
  <c r="D510" i="2"/>
  <c r="D518" i="2"/>
  <c r="D526" i="2"/>
  <c r="D534" i="2"/>
  <c r="D542" i="2"/>
  <c r="D550" i="2"/>
  <c r="D558" i="2"/>
  <c r="D566" i="2"/>
  <c r="D574" i="2"/>
  <c r="D582" i="2"/>
  <c r="D590" i="2"/>
  <c r="D598" i="2"/>
  <c r="D606" i="2"/>
  <c r="D15" i="2"/>
  <c r="D79" i="2"/>
  <c r="D143" i="2"/>
  <c r="D207" i="2"/>
  <c r="D271" i="2"/>
  <c r="D335" i="2"/>
  <c r="D399" i="2"/>
  <c r="D463" i="2"/>
  <c r="D490" i="2"/>
  <c r="D511" i="2"/>
  <c r="D531" i="2"/>
  <c r="D554" i="2"/>
  <c r="D575" i="2"/>
  <c r="D595" i="2"/>
  <c r="D23" i="2"/>
  <c r="D87" i="2"/>
  <c r="D151" i="2"/>
  <c r="D215" i="2"/>
  <c r="D279" i="2"/>
  <c r="D343" i="2"/>
  <c r="D407" i="2"/>
  <c r="D471" i="2"/>
  <c r="D491" i="2"/>
  <c r="D514" i="2"/>
  <c r="D535" i="2"/>
  <c r="D555" i="2"/>
  <c r="D578" i="2"/>
  <c r="D599" i="2"/>
  <c r="D31" i="2"/>
  <c r="D95" i="2"/>
  <c r="D159" i="2"/>
  <c r="D223" i="2"/>
  <c r="D287" i="2"/>
  <c r="D351" i="2"/>
  <c r="D415" i="2"/>
  <c r="D474" i="2"/>
  <c r="D495" i="2"/>
  <c r="D515" i="2"/>
  <c r="D538" i="2"/>
  <c r="D559" i="2"/>
  <c r="D579" i="2"/>
  <c r="D602" i="2"/>
  <c r="D39" i="2"/>
  <c r="D103" i="2"/>
  <c r="D167" i="2"/>
  <c r="D231" i="2"/>
  <c r="D295" i="2"/>
  <c r="D359" i="2"/>
  <c r="D423" i="2"/>
  <c r="D475" i="2"/>
  <c r="D498" i="2"/>
  <c r="D519" i="2"/>
  <c r="D539" i="2"/>
  <c r="D562" i="2"/>
  <c r="D583" i="2"/>
  <c r="D603" i="2"/>
  <c r="D47" i="2"/>
  <c r="D111" i="2"/>
  <c r="D175" i="2"/>
  <c r="D239" i="2"/>
  <c r="D303" i="2"/>
  <c r="D367" i="2"/>
  <c r="D431" i="2"/>
  <c r="D479" i="2"/>
  <c r="D499" i="2"/>
  <c r="D522" i="2"/>
  <c r="D543" i="2"/>
  <c r="D563" i="2"/>
  <c r="D586" i="2"/>
  <c r="D607" i="2"/>
  <c r="D55" i="2"/>
  <c r="D119" i="2"/>
  <c r="D183" i="2"/>
  <c r="D247" i="2"/>
  <c r="D311" i="2"/>
  <c r="D375" i="2"/>
  <c r="D439" i="2"/>
  <c r="D482" i="2"/>
  <c r="D503" i="2"/>
  <c r="D523" i="2"/>
  <c r="D546" i="2"/>
  <c r="D567" i="2"/>
  <c r="D587" i="2"/>
  <c r="D14" i="2"/>
  <c r="D127" i="2"/>
  <c r="D383" i="2"/>
  <c r="D527" i="2"/>
  <c r="D135" i="2"/>
  <c r="D391" i="2"/>
  <c r="D530" i="2"/>
  <c r="D199" i="2"/>
  <c r="D455" i="2"/>
  <c r="D551" i="2"/>
  <c r="D487" i="2"/>
  <c r="D571" i="2"/>
  <c r="D319" i="2"/>
  <c r="D591" i="2"/>
  <c r="D71" i="2"/>
  <c r="D327" i="2"/>
  <c r="D507" i="2"/>
  <c r="D594" i="2"/>
  <c r="D255" i="2"/>
  <c r="D483" i="2"/>
  <c r="D570" i="2"/>
  <c r="D263" i="2"/>
  <c r="D63" i="2"/>
  <c r="D506" i="2"/>
  <c r="D191" i="2"/>
  <c r="D447" i="2"/>
  <c r="D547" i="2"/>
  <c r="B19" i="2"/>
  <c r="B27" i="2"/>
  <c r="B35" i="2"/>
  <c r="B43" i="2"/>
  <c r="B51" i="2"/>
  <c r="B59" i="2"/>
  <c r="B67" i="2"/>
  <c r="B75" i="2"/>
  <c r="B83" i="2"/>
  <c r="B20" i="2"/>
  <c r="B28" i="2"/>
  <c r="B36" i="2"/>
  <c r="B44" i="2"/>
  <c r="B52" i="2"/>
  <c r="B60" i="2"/>
  <c r="B68" i="2"/>
  <c r="B76" i="2"/>
  <c r="B15" i="2"/>
  <c r="B23" i="2"/>
  <c r="B31" i="2"/>
  <c r="B39" i="2"/>
  <c r="B47" i="2"/>
  <c r="B55" i="2"/>
  <c r="B63" i="2"/>
  <c r="B71" i="2"/>
  <c r="B79" i="2"/>
  <c r="B87" i="2"/>
  <c r="B16" i="2"/>
  <c r="B24" i="2"/>
  <c r="B32" i="2"/>
  <c r="B40" i="2"/>
  <c r="B48" i="2"/>
  <c r="B56" i="2"/>
  <c r="B64" i="2"/>
  <c r="B72" i="2"/>
  <c r="B80" i="2"/>
  <c r="B88" i="2"/>
  <c r="B96" i="2"/>
  <c r="B17" i="2"/>
  <c r="B25" i="2"/>
  <c r="B33" i="2"/>
  <c r="B41" i="2"/>
  <c r="B49" i="2"/>
  <c r="B57" i="2"/>
  <c r="B65" i="2"/>
  <c r="B73" i="2"/>
  <c r="B81" i="2"/>
  <c r="B89" i="2"/>
  <c r="B97" i="2"/>
  <c r="B21" i="2"/>
  <c r="B42" i="2"/>
  <c r="B62" i="2"/>
  <c r="B84" i="2"/>
  <c r="B95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563" i="2"/>
  <c r="B587" i="2"/>
  <c r="B22" i="2"/>
  <c r="B45" i="2"/>
  <c r="B66" i="2"/>
  <c r="B85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13" i="2"/>
  <c r="B547" i="2"/>
  <c r="B571" i="2"/>
  <c r="B26" i="2"/>
  <c r="B46" i="2"/>
  <c r="B69" i="2"/>
  <c r="B86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323" i="2"/>
  <c r="B331" i="2"/>
  <c r="B339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55" i="2"/>
  <c r="B579" i="2"/>
  <c r="B29" i="2"/>
  <c r="B50" i="2"/>
  <c r="B70" i="2"/>
  <c r="B90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30" i="2"/>
  <c r="B53" i="2"/>
  <c r="B74" i="2"/>
  <c r="B91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565" i="2"/>
  <c r="B573" i="2"/>
  <c r="B581" i="2"/>
  <c r="B589" i="2"/>
  <c r="B597" i="2"/>
  <c r="B605" i="2"/>
  <c r="B34" i="2"/>
  <c r="B54" i="2"/>
  <c r="B77" i="2"/>
  <c r="B92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14" i="2"/>
  <c r="B93" i="2"/>
  <c r="B127" i="2"/>
  <c r="B159" i="2"/>
  <c r="B191" i="2"/>
  <c r="B223" i="2"/>
  <c r="B255" i="2"/>
  <c r="B287" i="2"/>
  <c r="B319" i="2"/>
  <c r="B351" i="2"/>
  <c r="B383" i="2"/>
  <c r="B415" i="2"/>
  <c r="B447" i="2"/>
  <c r="B479" i="2"/>
  <c r="B511" i="2"/>
  <c r="B543" i="2"/>
  <c r="B575" i="2"/>
  <c r="B600" i="2"/>
  <c r="B18" i="2"/>
  <c r="B94" i="2"/>
  <c r="B128" i="2"/>
  <c r="B160" i="2"/>
  <c r="B192" i="2"/>
  <c r="B224" i="2"/>
  <c r="B256" i="2"/>
  <c r="B288" i="2"/>
  <c r="B320" i="2"/>
  <c r="B352" i="2"/>
  <c r="B384" i="2"/>
  <c r="B416" i="2"/>
  <c r="B448" i="2"/>
  <c r="B480" i="2"/>
  <c r="B512" i="2"/>
  <c r="B544" i="2"/>
  <c r="B576" i="2"/>
  <c r="B603" i="2"/>
  <c r="B38" i="2"/>
  <c r="B104" i="2"/>
  <c r="B136" i="2"/>
  <c r="B168" i="2"/>
  <c r="B200" i="2"/>
  <c r="B232" i="2"/>
  <c r="B264" i="2"/>
  <c r="B296" i="2"/>
  <c r="B328" i="2"/>
  <c r="B360" i="2"/>
  <c r="B392" i="2"/>
  <c r="B424" i="2"/>
  <c r="B456" i="2"/>
  <c r="B488" i="2"/>
  <c r="B520" i="2"/>
  <c r="B552" i="2"/>
  <c r="B584" i="2"/>
  <c r="B606" i="2"/>
  <c r="B112" i="2"/>
  <c r="B176" i="2"/>
  <c r="B240" i="2"/>
  <c r="B304" i="2"/>
  <c r="B368" i="2"/>
  <c r="B432" i="2"/>
  <c r="B496" i="2"/>
  <c r="B560" i="2"/>
  <c r="B608" i="2"/>
  <c r="B78" i="2"/>
  <c r="B151" i="2"/>
  <c r="B215" i="2"/>
  <c r="B279" i="2"/>
  <c r="B343" i="2"/>
  <c r="B407" i="2"/>
  <c r="B471" i="2"/>
  <c r="B535" i="2"/>
  <c r="B595" i="2"/>
  <c r="B82" i="2"/>
  <c r="B120" i="2"/>
  <c r="B152" i="2"/>
  <c r="B184" i="2"/>
  <c r="B216" i="2"/>
  <c r="B248" i="2"/>
  <c r="B280" i="2"/>
  <c r="B312" i="2"/>
  <c r="B344" i="2"/>
  <c r="B376" i="2"/>
  <c r="B408" i="2"/>
  <c r="B440" i="2"/>
  <c r="B472" i="2"/>
  <c r="B504" i="2"/>
  <c r="B536" i="2"/>
  <c r="B568" i="2"/>
  <c r="B599" i="2"/>
  <c r="B58" i="2"/>
  <c r="B111" i="2"/>
  <c r="B143" i="2"/>
  <c r="B175" i="2"/>
  <c r="B207" i="2"/>
  <c r="B239" i="2"/>
  <c r="B271" i="2"/>
  <c r="B303" i="2"/>
  <c r="B335" i="2"/>
  <c r="B367" i="2"/>
  <c r="B399" i="2"/>
  <c r="B431" i="2"/>
  <c r="B463" i="2"/>
  <c r="B495" i="2"/>
  <c r="B527" i="2"/>
  <c r="B559" i="2"/>
  <c r="B591" i="2"/>
  <c r="B607" i="2"/>
  <c r="B61" i="2"/>
  <c r="B144" i="2"/>
  <c r="B208" i="2"/>
  <c r="B272" i="2"/>
  <c r="B336" i="2"/>
  <c r="B400" i="2"/>
  <c r="B464" i="2"/>
  <c r="B528" i="2"/>
  <c r="B592" i="2"/>
  <c r="B119" i="2"/>
  <c r="B183" i="2"/>
  <c r="B247" i="2"/>
  <c r="B311" i="2"/>
  <c r="B375" i="2"/>
  <c r="B439" i="2"/>
  <c r="B503" i="2"/>
  <c r="B567" i="2"/>
  <c r="B37" i="2"/>
  <c r="B103" i="2"/>
  <c r="B135" i="2"/>
  <c r="B167" i="2"/>
  <c r="B199" i="2"/>
  <c r="B231" i="2"/>
  <c r="B263" i="2"/>
  <c r="B295" i="2"/>
  <c r="B327" i="2"/>
  <c r="B359" i="2"/>
  <c r="B391" i="2"/>
  <c r="B423" i="2"/>
  <c r="B455" i="2"/>
  <c r="B487" i="2"/>
  <c r="B519" i="2"/>
  <c r="B551" i="2"/>
  <c r="B583" i="2"/>
  <c r="B604" i="2"/>
  <c r="G5" i="14" l="1"/>
  <c r="G7" i="14" s="1"/>
  <c r="K77" i="13"/>
  <c r="L77" i="13" s="1"/>
  <c r="J77" i="13"/>
  <c r="G77" i="12"/>
  <c r="H77" i="12" s="1"/>
  <c r="I77" i="12" s="1"/>
  <c r="F78" i="12"/>
  <c r="J76" i="12"/>
  <c r="K76" i="12"/>
  <c r="L76" i="12" s="1"/>
  <c r="H78" i="11"/>
  <c r="I78" i="11" s="1"/>
  <c r="K77" i="11"/>
  <c r="L77" i="11" s="1"/>
  <c r="J77" i="11"/>
  <c r="G110" i="9"/>
  <c r="H110" i="9" s="1"/>
  <c r="J109" i="9"/>
  <c r="K109" i="9"/>
  <c r="L109" i="9" s="1"/>
  <c r="G78" i="8"/>
  <c r="H78" i="8" s="1"/>
  <c r="I78" i="8" s="1"/>
  <c r="K77" i="8"/>
  <c r="L77" i="8" s="1"/>
  <c r="J77" i="8"/>
  <c r="G78" i="7"/>
  <c r="H78" i="7" s="1"/>
  <c r="I78" i="7" s="1"/>
  <c r="K77" i="7"/>
  <c r="L77" i="7" s="1"/>
  <c r="J77" i="7"/>
  <c r="J76" i="6"/>
  <c r="K76" i="6"/>
  <c r="L76" i="6" s="1"/>
  <c r="F78" i="6"/>
  <c r="G77" i="6"/>
  <c r="H77" i="6" s="1"/>
  <c r="I77" i="6" s="1"/>
  <c r="J76" i="4"/>
  <c r="K76" i="4"/>
  <c r="L76" i="4" s="1"/>
  <c r="G77" i="4"/>
  <c r="H77" i="4" s="1"/>
  <c r="I77" i="4" s="1"/>
  <c r="K78" i="5"/>
  <c r="L78" i="5" s="1"/>
  <c r="J78" i="5"/>
  <c r="G79" i="5"/>
  <c r="H79" i="5" s="1"/>
  <c r="I79" i="5" s="1"/>
  <c r="F8" i="2"/>
  <c r="E8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4" i="1"/>
  <c r="G78" i="12" l="1"/>
  <c r="H78" i="12" s="1"/>
  <c r="I78" i="12" s="1"/>
  <c r="F79" i="12"/>
  <c r="J77" i="12"/>
  <c r="K77" i="12"/>
  <c r="L77" i="12" s="1"/>
  <c r="H79" i="11"/>
  <c r="I79" i="11" s="1"/>
  <c r="K78" i="11"/>
  <c r="L78" i="11" s="1"/>
  <c r="J78" i="11"/>
  <c r="I110" i="9"/>
  <c r="J110" i="9" s="1"/>
  <c r="G3" i="9"/>
  <c r="G79" i="8"/>
  <c r="H79" i="8" s="1"/>
  <c r="I79" i="8" s="1"/>
  <c r="K78" i="8"/>
  <c r="L78" i="8" s="1"/>
  <c r="J78" i="8"/>
  <c r="K78" i="7"/>
  <c r="L78" i="7" s="1"/>
  <c r="J78" i="7"/>
  <c r="G79" i="7"/>
  <c r="H79" i="7" s="1"/>
  <c r="I79" i="7" s="1"/>
  <c r="J77" i="6"/>
  <c r="K77" i="6"/>
  <c r="L77" i="6" s="1"/>
  <c r="F79" i="6"/>
  <c r="G78" i="6"/>
  <c r="H78" i="6" s="1"/>
  <c r="I78" i="6" s="1"/>
  <c r="K77" i="4"/>
  <c r="L77" i="4" s="1"/>
  <c r="J77" i="4"/>
  <c r="G78" i="4"/>
  <c r="H78" i="4" s="1"/>
  <c r="I78" i="4" s="1"/>
  <c r="K79" i="5"/>
  <c r="L79" i="5" s="1"/>
  <c r="J79" i="5"/>
  <c r="G80" i="5"/>
  <c r="H80" i="5" s="1"/>
  <c r="I80" i="5" s="1"/>
  <c r="G79" i="12" l="1"/>
  <c r="H79" i="12" s="1"/>
  <c r="I79" i="12" s="1"/>
  <c r="F80" i="12"/>
  <c r="J78" i="12"/>
  <c r="K78" i="12"/>
  <c r="L78" i="12" s="1"/>
  <c r="H80" i="11"/>
  <c r="I80" i="11" s="1"/>
  <c r="K79" i="11"/>
  <c r="L79" i="11" s="1"/>
  <c r="J79" i="11"/>
  <c r="K110" i="9"/>
  <c r="L110" i="9" s="1"/>
  <c r="G80" i="8"/>
  <c r="H80" i="8" s="1"/>
  <c r="I80" i="8" s="1"/>
  <c r="K79" i="8"/>
  <c r="L79" i="8" s="1"/>
  <c r="J79" i="8"/>
  <c r="J79" i="7"/>
  <c r="K79" i="7"/>
  <c r="L79" i="7" s="1"/>
  <c r="G80" i="7"/>
  <c r="H80" i="7" s="1"/>
  <c r="I80" i="7" s="1"/>
  <c r="J78" i="6"/>
  <c r="K78" i="6"/>
  <c r="L78" i="6" s="1"/>
  <c r="F80" i="6"/>
  <c r="G79" i="6"/>
  <c r="H79" i="6" s="1"/>
  <c r="I79" i="6" s="1"/>
  <c r="G79" i="4"/>
  <c r="H79" i="4" s="1"/>
  <c r="I79" i="4" s="1"/>
  <c r="K78" i="4"/>
  <c r="L78" i="4" s="1"/>
  <c r="J78" i="4"/>
  <c r="K80" i="5"/>
  <c r="L80" i="5" s="1"/>
  <c r="J80" i="5"/>
  <c r="G81" i="5"/>
  <c r="H81" i="5" s="1"/>
  <c r="I81" i="5" s="1"/>
  <c r="G80" i="12" l="1"/>
  <c r="H80" i="12" s="1"/>
  <c r="I80" i="12" s="1"/>
  <c r="F81" i="12"/>
  <c r="J79" i="12"/>
  <c r="K79" i="12"/>
  <c r="L79" i="12" s="1"/>
  <c r="H81" i="11"/>
  <c r="I81" i="11" s="1"/>
  <c r="J80" i="11"/>
  <c r="K80" i="11"/>
  <c r="L80" i="11" s="1"/>
  <c r="J3" i="9"/>
  <c r="J5" i="9" s="1"/>
  <c r="G81" i="8"/>
  <c r="H81" i="8" s="1"/>
  <c r="I81" i="8" s="1"/>
  <c r="K80" i="8"/>
  <c r="L80" i="8" s="1"/>
  <c r="J80" i="8"/>
  <c r="G81" i="7"/>
  <c r="H81" i="7" s="1"/>
  <c r="I81" i="7" s="1"/>
  <c r="K80" i="7"/>
  <c r="L80" i="7" s="1"/>
  <c r="J80" i="7"/>
  <c r="J79" i="6"/>
  <c r="K79" i="6"/>
  <c r="L79" i="6" s="1"/>
  <c r="F81" i="6"/>
  <c r="G80" i="6"/>
  <c r="H80" i="6" s="1"/>
  <c r="I80" i="6" s="1"/>
  <c r="J79" i="4"/>
  <c r="K79" i="4"/>
  <c r="L79" i="4" s="1"/>
  <c r="G80" i="4"/>
  <c r="H80" i="4" s="1"/>
  <c r="I80" i="4" s="1"/>
  <c r="K81" i="5"/>
  <c r="L81" i="5" s="1"/>
  <c r="J81" i="5"/>
  <c r="G82" i="5"/>
  <c r="H82" i="5" s="1"/>
  <c r="I82" i="5" s="1"/>
  <c r="G81" i="12" l="1"/>
  <c r="H81" i="12" s="1"/>
  <c r="I81" i="12" s="1"/>
  <c r="F82" i="12"/>
  <c r="J80" i="12"/>
  <c r="K80" i="12"/>
  <c r="L80" i="12" s="1"/>
  <c r="H82" i="11"/>
  <c r="I82" i="11" s="1"/>
  <c r="K81" i="11"/>
  <c r="L81" i="11" s="1"/>
  <c r="J81" i="11"/>
  <c r="G82" i="8"/>
  <c r="H82" i="8" s="1"/>
  <c r="I82" i="8" s="1"/>
  <c r="K81" i="8"/>
  <c r="L81" i="8" s="1"/>
  <c r="J81" i="8"/>
  <c r="G82" i="7"/>
  <c r="H82" i="7" s="1"/>
  <c r="I82" i="7" s="1"/>
  <c r="K81" i="7"/>
  <c r="L81" i="7" s="1"/>
  <c r="J81" i="7"/>
  <c r="F82" i="6"/>
  <c r="G81" i="6"/>
  <c r="H81" i="6" s="1"/>
  <c r="I81" i="6" s="1"/>
  <c r="J80" i="6"/>
  <c r="K80" i="6"/>
  <c r="L80" i="6" s="1"/>
  <c r="K80" i="4"/>
  <c r="L80" i="4" s="1"/>
  <c r="J80" i="4"/>
  <c r="G81" i="4"/>
  <c r="H81" i="4" s="1"/>
  <c r="I81" i="4" s="1"/>
  <c r="K82" i="5"/>
  <c r="L82" i="5" s="1"/>
  <c r="J82" i="5"/>
  <c r="G83" i="5"/>
  <c r="H83" i="5" s="1"/>
  <c r="I83" i="5" s="1"/>
  <c r="G82" i="12" l="1"/>
  <c r="H82" i="12" s="1"/>
  <c r="I82" i="12" s="1"/>
  <c r="F83" i="12"/>
  <c r="J81" i="12"/>
  <c r="K81" i="12"/>
  <c r="L81" i="12" s="1"/>
  <c r="H83" i="11"/>
  <c r="I83" i="11" s="1"/>
  <c r="K82" i="11"/>
  <c r="L82" i="11" s="1"/>
  <c r="J82" i="11"/>
  <c r="G83" i="8"/>
  <c r="H83" i="8" s="1"/>
  <c r="I83" i="8" s="1"/>
  <c r="K82" i="8"/>
  <c r="L82" i="8" s="1"/>
  <c r="J82" i="8"/>
  <c r="K82" i="7"/>
  <c r="L82" i="7" s="1"/>
  <c r="J82" i="7"/>
  <c r="G83" i="7"/>
  <c r="H83" i="7" s="1"/>
  <c r="I83" i="7" s="1"/>
  <c r="J81" i="6"/>
  <c r="K81" i="6"/>
  <c r="L81" i="6" s="1"/>
  <c r="F83" i="6"/>
  <c r="G82" i="6"/>
  <c r="H82" i="6" s="1"/>
  <c r="I82" i="6" s="1"/>
  <c r="K81" i="4"/>
  <c r="L81" i="4" s="1"/>
  <c r="J81" i="4"/>
  <c r="G82" i="4"/>
  <c r="H82" i="4" s="1"/>
  <c r="I82" i="4" s="1"/>
  <c r="K83" i="5"/>
  <c r="L83" i="5" s="1"/>
  <c r="J83" i="5"/>
  <c r="G84" i="5"/>
  <c r="H84" i="5" s="1"/>
  <c r="I84" i="5" s="1"/>
  <c r="J82" i="12" l="1"/>
  <c r="K82" i="12"/>
  <c r="L82" i="12" s="1"/>
  <c r="G83" i="12"/>
  <c r="H83" i="12" s="1"/>
  <c r="I83" i="12" s="1"/>
  <c r="F84" i="12"/>
  <c r="H84" i="11"/>
  <c r="I84" i="11" s="1"/>
  <c r="K83" i="11"/>
  <c r="L83" i="11" s="1"/>
  <c r="J83" i="11"/>
  <c r="G84" i="8"/>
  <c r="H84" i="8" s="1"/>
  <c r="I84" i="8" s="1"/>
  <c r="K83" i="8"/>
  <c r="L83" i="8" s="1"/>
  <c r="J83" i="8"/>
  <c r="J83" i="7"/>
  <c r="K83" i="7"/>
  <c r="L83" i="7" s="1"/>
  <c r="G84" i="7"/>
  <c r="H84" i="7" s="1"/>
  <c r="I84" i="7" s="1"/>
  <c r="J82" i="6"/>
  <c r="K82" i="6"/>
  <c r="L82" i="6" s="1"/>
  <c r="F84" i="6"/>
  <c r="G83" i="6"/>
  <c r="H83" i="6" s="1"/>
  <c r="I83" i="6" s="1"/>
  <c r="G83" i="4"/>
  <c r="H83" i="4" s="1"/>
  <c r="I83" i="4" s="1"/>
  <c r="K82" i="4"/>
  <c r="L82" i="4" s="1"/>
  <c r="J82" i="4"/>
  <c r="K84" i="5"/>
  <c r="L84" i="5" s="1"/>
  <c r="J84" i="5"/>
  <c r="G85" i="5"/>
  <c r="H85" i="5" s="1"/>
  <c r="I85" i="5" s="1"/>
  <c r="G5" i="13" l="1"/>
  <c r="G7" i="13" s="1"/>
  <c r="G84" i="12"/>
  <c r="H84" i="12" s="1"/>
  <c r="I84" i="12" s="1"/>
  <c r="F85" i="12"/>
  <c r="J83" i="12"/>
  <c r="K83" i="12"/>
  <c r="L83" i="12" s="1"/>
  <c r="H85" i="11"/>
  <c r="I85" i="11" s="1"/>
  <c r="K84" i="11"/>
  <c r="L84" i="11" s="1"/>
  <c r="J84" i="11"/>
  <c r="G85" i="8"/>
  <c r="H85" i="8" s="1"/>
  <c r="I85" i="8" s="1"/>
  <c r="K84" i="8"/>
  <c r="L84" i="8" s="1"/>
  <c r="J84" i="8"/>
  <c r="G85" i="7"/>
  <c r="H85" i="7" s="1"/>
  <c r="I85" i="7" s="1"/>
  <c r="K84" i="7"/>
  <c r="L84" i="7" s="1"/>
  <c r="J84" i="7"/>
  <c r="J83" i="6"/>
  <c r="K83" i="6"/>
  <c r="L83" i="6" s="1"/>
  <c r="F85" i="6"/>
  <c r="G84" i="6"/>
  <c r="H84" i="6" s="1"/>
  <c r="I84" i="6" s="1"/>
  <c r="J83" i="4"/>
  <c r="K83" i="4"/>
  <c r="L83" i="4" s="1"/>
  <c r="G84" i="4"/>
  <c r="H84" i="4" s="1"/>
  <c r="I84" i="4" s="1"/>
  <c r="J85" i="5"/>
  <c r="K85" i="5"/>
  <c r="L85" i="5" s="1"/>
  <c r="G86" i="5"/>
  <c r="H86" i="5" s="1"/>
  <c r="I86" i="5" s="1"/>
  <c r="G85" i="12" l="1"/>
  <c r="H85" i="12" s="1"/>
  <c r="J84" i="12"/>
  <c r="K84" i="12"/>
  <c r="L84" i="12" s="1"/>
  <c r="H86" i="11"/>
  <c r="I86" i="11" s="1"/>
  <c r="J85" i="11"/>
  <c r="K85" i="11"/>
  <c r="L85" i="11" s="1"/>
  <c r="G86" i="8"/>
  <c r="H86" i="8" s="1"/>
  <c r="I86" i="8" s="1"/>
  <c r="K85" i="8"/>
  <c r="L85" i="8" s="1"/>
  <c r="J85" i="8"/>
  <c r="G86" i="7"/>
  <c r="H86" i="7" s="1"/>
  <c r="I86" i="7" s="1"/>
  <c r="J85" i="7"/>
  <c r="K85" i="7"/>
  <c r="L85" i="7" s="1"/>
  <c r="J84" i="6"/>
  <c r="K84" i="6"/>
  <c r="L84" i="6" s="1"/>
  <c r="F86" i="6"/>
  <c r="G85" i="6"/>
  <c r="H85" i="6" s="1"/>
  <c r="I85" i="6" s="1"/>
  <c r="J84" i="4"/>
  <c r="K84" i="4"/>
  <c r="L84" i="4" s="1"/>
  <c r="G85" i="4"/>
  <c r="H85" i="4" s="1"/>
  <c r="I85" i="4" s="1"/>
  <c r="J86" i="5"/>
  <c r="K86" i="5"/>
  <c r="L86" i="5" s="1"/>
  <c r="G87" i="5"/>
  <c r="H87" i="5" s="1"/>
  <c r="I87" i="5" s="1"/>
  <c r="I85" i="12" l="1"/>
  <c r="J85" i="12" s="1"/>
  <c r="G3" i="12"/>
  <c r="K85" i="12"/>
  <c r="L85" i="12" s="1"/>
  <c r="H87" i="11"/>
  <c r="I87" i="11" s="1"/>
  <c r="K86" i="11"/>
  <c r="L86" i="11" s="1"/>
  <c r="J86" i="11"/>
  <c r="G87" i="8"/>
  <c r="H87" i="8" s="1"/>
  <c r="I87" i="8" s="1"/>
  <c r="K86" i="8"/>
  <c r="L86" i="8" s="1"/>
  <c r="J86" i="8"/>
  <c r="K86" i="7"/>
  <c r="L86" i="7" s="1"/>
  <c r="J86" i="7"/>
  <c r="G87" i="7"/>
  <c r="H87" i="7" s="1"/>
  <c r="I87" i="7" s="1"/>
  <c r="J85" i="6"/>
  <c r="K85" i="6"/>
  <c r="L85" i="6" s="1"/>
  <c r="F87" i="6"/>
  <c r="G86" i="6"/>
  <c r="H86" i="6" s="1"/>
  <c r="I86" i="6" s="1"/>
  <c r="G86" i="4"/>
  <c r="H86" i="4" s="1"/>
  <c r="I86" i="4" s="1"/>
  <c r="K85" i="4"/>
  <c r="L85" i="4" s="1"/>
  <c r="J85" i="4"/>
  <c r="J87" i="5"/>
  <c r="K87" i="5"/>
  <c r="L87" i="5" s="1"/>
  <c r="G88" i="5"/>
  <c r="H88" i="5" s="1"/>
  <c r="I88" i="5" s="1"/>
  <c r="J3" i="12" l="1"/>
  <c r="J5" i="12" s="1"/>
  <c r="H88" i="11"/>
  <c r="I88" i="11" s="1"/>
  <c r="K87" i="11"/>
  <c r="L87" i="11" s="1"/>
  <c r="J87" i="11"/>
  <c r="G88" i="8"/>
  <c r="H88" i="8" s="1"/>
  <c r="I88" i="8" s="1"/>
  <c r="K87" i="8"/>
  <c r="L87" i="8" s="1"/>
  <c r="J87" i="8"/>
  <c r="J87" i="7"/>
  <c r="K87" i="7"/>
  <c r="L87" i="7" s="1"/>
  <c r="G88" i="7"/>
  <c r="H88" i="7" s="1"/>
  <c r="I88" i="7" s="1"/>
  <c r="J86" i="6"/>
  <c r="K86" i="6"/>
  <c r="L86" i="6" s="1"/>
  <c r="F88" i="6"/>
  <c r="G87" i="6"/>
  <c r="H87" i="6" s="1"/>
  <c r="I87" i="6" s="1"/>
  <c r="K86" i="4"/>
  <c r="L86" i="4" s="1"/>
  <c r="J86" i="4"/>
  <c r="G87" i="4"/>
  <c r="H87" i="4" s="1"/>
  <c r="I87" i="4" s="1"/>
  <c r="J88" i="5"/>
  <c r="K88" i="5"/>
  <c r="L88" i="5" s="1"/>
  <c r="G89" i="5"/>
  <c r="H89" i="5" s="1"/>
  <c r="I89" i="5" s="1"/>
  <c r="H89" i="11" l="1"/>
  <c r="I89" i="11" s="1"/>
  <c r="J88" i="11"/>
  <c r="K88" i="11"/>
  <c r="L88" i="11" s="1"/>
  <c r="G89" i="8"/>
  <c r="H89" i="8" s="1"/>
  <c r="I89" i="8" s="1"/>
  <c r="K88" i="8"/>
  <c r="L88" i="8" s="1"/>
  <c r="J88" i="8"/>
  <c r="G89" i="7"/>
  <c r="H89" i="7" s="1"/>
  <c r="I89" i="7" s="1"/>
  <c r="K88" i="7"/>
  <c r="L88" i="7" s="1"/>
  <c r="J88" i="7"/>
  <c r="F89" i="6"/>
  <c r="G88" i="6"/>
  <c r="H88" i="6" s="1"/>
  <c r="I88" i="6" s="1"/>
  <c r="J87" i="6"/>
  <c r="K87" i="6"/>
  <c r="L87" i="6" s="1"/>
  <c r="J87" i="4"/>
  <c r="K87" i="4"/>
  <c r="L87" i="4" s="1"/>
  <c r="G88" i="4"/>
  <c r="H88" i="4" s="1"/>
  <c r="I88" i="4" s="1"/>
  <c r="J89" i="5"/>
  <c r="K89" i="5"/>
  <c r="L89" i="5" s="1"/>
  <c r="G90" i="5"/>
  <c r="H90" i="5" s="1"/>
  <c r="I90" i="5" s="1"/>
  <c r="H90" i="11" l="1"/>
  <c r="I90" i="11" s="1"/>
  <c r="K89" i="11"/>
  <c r="L89" i="11" s="1"/>
  <c r="J89" i="11"/>
  <c r="G90" i="8"/>
  <c r="H90" i="8" s="1"/>
  <c r="I90" i="8" s="1"/>
  <c r="K89" i="8"/>
  <c r="L89" i="8" s="1"/>
  <c r="J89" i="8"/>
  <c r="G90" i="7"/>
  <c r="H90" i="7" s="1"/>
  <c r="I90" i="7" s="1"/>
  <c r="K89" i="7"/>
  <c r="L89" i="7" s="1"/>
  <c r="J89" i="7"/>
  <c r="J88" i="6"/>
  <c r="K88" i="6"/>
  <c r="L88" i="6" s="1"/>
  <c r="F90" i="6"/>
  <c r="G89" i="6"/>
  <c r="H89" i="6" s="1"/>
  <c r="I89" i="6" s="1"/>
  <c r="G89" i="4"/>
  <c r="H89" i="4" s="1"/>
  <c r="I89" i="4" s="1"/>
  <c r="K88" i="4"/>
  <c r="L88" i="4" s="1"/>
  <c r="J88" i="4"/>
  <c r="J90" i="5"/>
  <c r="K90" i="5"/>
  <c r="L90" i="5" s="1"/>
  <c r="G91" i="5"/>
  <c r="H91" i="5" s="1"/>
  <c r="I91" i="5" s="1"/>
  <c r="H91" i="11" l="1"/>
  <c r="I91" i="11" s="1"/>
  <c r="K90" i="11"/>
  <c r="L90" i="11" s="1"/>
  <c r="J90" i="11"/>
  <c r="G91" i="8"/>
  <c r="H91" i="8" s="1"/>
  <c r="I91" i="8" s="1"/>
  <c r="K90" i="8"/>
  <c r="L90" i="8" s="1"/>
  <c r="J90" i="8"/>
  <c r="G91" i="7"/>
  <c r="H91" i="7" s="1"/>
  <c r="I91" i="7" s="1"/>
  <c r="J90" i="7"/>
  <c r="K90" i="7"/>
  <c r="L90" i="7" s="1"/>
  <c r="J89" i="6"/>
  <c r="K89" i="6"/>
  <c r="L89" i="6" s="1"/>
  <c r="F91" i="6"/>
  <c r="G90" i="6"/>
  <c r="H90" i="6" s="1"/>
  <c r="I90" i="6" s="1"/>
  <c r="K89" i="4"/>
  <c r="L89" i="4" s="1"/>
  <c r="J89" i="4"/>
  <c r="G90" i="4"/>
  <c r="H90" i="4" s="1"/>
  <c r="I90" i="4" s="1"/>
  <c r="J91" i="5"/>
  <c r="K91" i="5"/>
  <c r="L91" i="5" s="1"/>
  <c r="G92" i="5"/>
  <c r="H92" i="5" s="1"/>
  <c r="I92" i="5" s="1"/>
  <c r="H92" i="11" l="1"/>
  <c r="I92" i="11" s="1"/>
  <c r="K91" i="11"/>
  <c r="L91" i="11" s="1"/>
  <c r="J91" i="11"/>
  <c r="G92" i="8"/>
  <c r="H92" i="8" s="1"/>
  <c r="I92" i="8" s="1"/>
  <c r="K91" i="8"/>
  <c r="L91" i="8" s="1"/>
  <c r="J91" i="8"/>
  <c r="J91" i="7"/>
  <c r="K91" i="7"/>
  <c r="L91" i="7" s="1"/>
  <c r="G92" i="7"/>
  <c r="H92" i="7" s="1"/>
  <c r="I92" i="7" s="1"/>
  <c r="J90" i="6"/>
  <c r="K90" i="6"/>
  <c r="L90" i="6" s="1"/>
  <c r="F92" i="6"/>
  <c r="G91" i="6"/>
  <c r="H91" i="6" s="1"/>
  <c r="I91" i="6" s="1"/>
  <c r="J90" i="4"/>
  <c r="K90" i="4"/>
  <c r="L90" i="4" s="1"/>
  <c r="G91" i="4"/>
  <c r="H91" i="4" s="1"/>
  <c r="I91" i="4" s="1"/>
  <c r="J92" i="5"/>
  <c r="K92" i="5"/>
  <c r="L92" i="5" s="1"/>
  <c r="G93" i="5"/>
  <c r="H93" i="5" s="1"/>
  <c r="I93" i="5" s="1"/>
  <c r="H93" i="11" l="1"/>
  <c r="I93" i="11" s="1"/>
  <c r="K92" i="11"/>
  <c r="L92" i="11" s="1"/>
  <c r="J92" i="11"/>
  <c r="G93" i="8"/>
  <c r="H93" i="8" s="1"/>
  <c r="I93" i="8" s="1"/>
  <c r="K92" i="8"/>
  <c r="L92" i="8" s="1"/>
  <c r="J92" i="8"/>
  <c r="G93" i="7"/>
  <c r="H93" i="7" s="1"/>
  <c r="I93" i="7" s="1"/>
  <c r="K92" i="7"/>
  <c r="L92" i="7" s="1"/>
  <c r="J92" i="7"/>
  <c r="J91" i="6"/>
  <c r="K91" i="6"/>
  <c r="L91" i="6" s="1"/>
  <c r="F93" i="6"/>
  <c r="G92" i="6"/>
  <c r="H92" i="6" s="1"/>
  <c r="I92" i="6" s="1"/>
  <c r="G92" i="4"/>
  <c r="H92" i="4" s="1"/>
  <c r="I92" i="4" s="1"/>
  <c r="J91" i="4"/>
  <c r="K91" i="4"/>
  <c r="L91" i="4" s="1"/>
  <c r="K93" i="5"/>
  <c r="L93" i="5" s="1"/>
  <c r="J93" i="5"/>
  <c r="G94" i="5"/>
  <c r="H94" i="5" s="1"/>
  <c r="I94" i="5" s="1"/>
  <c r="H94" i="11" l="1"/>
  <c r="I94" i="11" s="1"/>
  <c r="J93" i="11"/>
  <c r="K93" i="11"/>
  <c r="L93" i="11" s="1"/>
  <c r="G94" i="8"/>
  <c r="H94" i="8" s="1"/>
  <c r="I94" i="8" s="1"/>
  <c r="K93" i="8"/>
  <c r="L93" i="8" s="1"/>
  <c r="J93" i="8"/>
  <c r="G94" i="7"/>
  <c r="H94" i="7" s="1"/>
  <c r="I94" i="7" s="1"/>
  <c r="J93" i="7"/>
  <c r="K93" i="7"/>
  <c r="L93" i="7" s="1"/>
  <c r="J92" i="6"/>
  <c r="K92" i="6"/>
  <c r="L92" i="6" s="1"/>
  <c r="F94" i="6"/>
  <c r="G93" i="6"/>
  <c r="H93" i="6" s="1"/>
  <c r="I93" i="6" s="1"/>
  <c r="J92" i="4"/>
  <c r="K92" i="4"/>
  <c r="L92" i="4" s="1"/>
  <c r="G93" i="4"/>
  <c r="H93" i="4" s="1"/>
  <c r="I93" i="4" s="1"/>
  <c r="K94" i="5"/>
  <c r="L94" i="5" s="1"/>
  <c r="J94" i="5"/>
  <c r="G95" i="5"/>
  <c r="H95" i="5" s="1"/>
  <c r="I95" i="5" s="1"/>
  <c r="H95" i="11" l="1"/>
  <c r="I95" i="11" s="1"/>
  <c r="K94" i="11"/>
  <c r="L94" i="11" s="1"/>
  <c r="J94" i="11"/>
  <c r="G95" i="8"/>
  <c r="H95" i="8" s="1"/>
  <c r="I95" i="8" s="1"/>
  <c r="K94" i="8"/>
  <c r="L94" i="8" s="1"/>
  <c r="J94" i="8"/>
  <c r="K94" i="7"/>
  <c r="L94" i="7" s="1"/>
  <c r="J94" i="7"/>
  <c r="G95" i="7"/>
  <c r="H95" i="7" s="1"/>
  <c r="I95" i="7" s="1"/>
  <c r="J93" i="6"/>
  <c r="K93" i="6"/>
  <c r="L93" i="6" s="1"/>
  <c r="F95" i="6"/>
  <c r="G94" i="6"/>
  <c r="H94" i="6" s="1"/>
  <c r="I94" i="6" s="1"/>
  <c r="K93" i="4"/>
  <c r="L93" i="4" s="1"/>
  <c r="J93" i="4"/>
  <c r="G94" i="4"/>
  <c r="H94" i="4" s="1"/>
  <c r="I94" i="4" s="1"/>
  <c r="J95" i="5"/>
  <c r="K95" i="5"/>
  <c r="L95" i="5" s="1"/>
  <c r="G96" i="5"/>
  <c r="H96" i="5" s="1"/>
  <c r="I96" i="5" s="1"/>
  <c r="H96" i="11" l="1"/>
  <c r="K95" i="11"/>
  <c r="L95" i="11" s="1"/>
  <c r="J95" i="11"/>
  <c r="K95" i="8"/>
  <c r="L95" i="8" s="1"/>
  <c r="J95" i="8"/>
  <c r="G96" i="8"/>
  <c r="H96" i="8" s="1"/>
  <c r="I96" i="8" s="1"/>
  <c r="G96" i="7"/>
  <c r="H96" i="7" s="1"/>
  <c r="I96" i="7" s="1"/>
  <c r="K95" i="7"/>
  <c r="L95" i="7" s="1"/>
  <c r="J95" i="7"/>
  <c r="J94" i="6"/>
  <c r="K94" i="6"/>
  <c r="L94" i="6" s="1"/>
  <c r="F96" i="6"/>
  <c r="G95" i="6"/>
  <c r="H95" i="6" s="1"/>
  <c r="I95" i="6" s="1"/>
  <c r="K94" i="4"/>
  <c r="L94" i="4" s="1"/>
  <c r="J94" i="4"/>
  <c r="G95" i="4"/>
  <c r="H95" i="4" s="1"/>
  <c r="I95" i="4" s="1"/>
  <c r="K96" i="5"/>
  <c r="L96" i="5" s="1"/>
  <c r="J96" i="5"/>
  <c r="G97" i="5"/>
  <c r="H97" i="5" s="1"/>
  <c r="I97" i="5" s="1"/>
  <c r="G5" i="12" l="1"/>
  <c r="G7" i="12" s="1"/>
  <c r="I96" i="11"/>
  <c r="J96" i="11" s="1"/>
  <c r="G3" i="11"/>
  <c r="G97" i="8"/>
  <c r="H97" i="8" s="1"/>
  <c r="I97" i="8" s="1"/>
  <c r="K96" i="8"/>
  <c r="L96" i="8" s="1"/>
  <c r="J96" i="8"/>
  <c r="K96" i="7"/>
  <c r="L96" i="7" s="1"/>
  <c r="J96" i="7"/>
  <c r="G97" i="7"/>
  <c r="H97" i="7" s="1"/>
  <c r="I97" i="7" s="1"/>
  <c r="J95" i="6"/>
  <c r="K95" i="6"/>
  <c r="L95" i="6" s="1"/>
  <c r="F97" i="6"/>
  <c r="G96" i="6"/>
  <c r="H96" i="6" s="1"/>
  <c r="I96" i="6" s="1"/>
  <c r="J95" i="4"/>
  <c r="K95" i="4"/>
  <c r="L95" i="4" s="1"/>
  <c r="G96" i="4"/>
  <c r="H96" i="4" s="1"/>
  <c r="I96" i="4" s="1"/>
  <c r="K97" i="5"/>
  <c r="L97" i="5" s="1"/>
  <c r="J97" i="5"/>
  <c r="G98" i="5"/>
  <c r="H98" i="5" s="1"/>
  <c r="I98" i="5" s="1"/>
  <c r="K96" i="11" l="1"/>
  <c r="L96" i="11" s="1"/>
  <c r="J3" i="11" s="1"/>
  <c r="J5" i="11" s="1"/>
  <c r="G5" i="9"/>
  <c r="G7" i="9" s="1"/>
  <c r="G98" i="8"/>
  <c r="H98" i="8" s="1"/>
  <c r="I98" i="8" s="1"/>
  <c r="K97" i="8"/>
  <c r="L97" i="8" s="1"/>
  <c r="J97" i="8"/>
  <c r="G98" i="7"/>
  <c r="H98" i="7" s="1"/>
  <c r="I98" i="7" s="1"/>
  <c r="K97" i="7"/>
  <c r="L97" i="7" s="1"/>
  <c r="J97" i="7"/>
  <c r="J96" i="6"/>
  <c r="K96" i="6"/>
  <c r="L96" i="6" s="1"/>
  <c r="F98" i="6"/>
  <c r="G97" i="6"/>
  <c r="H97" i="6" s="1"/>
  <c r="I97" i="6" s="1"/>
  <c r="G97" i="4"/>
  <c r="H97" i="4" s="1"/>
  <c r="I97" i="4" s="1"/>
  <c r="K96" i="4"/>
  <c r="L96" i="4" s="1"/>
  <c r="J96" i="4"/>
  <c r="J98" i="5"/>
  <c r="K98" i="5"/>
  <c r="L98" i="5" s="1"/>
  <c r="G99" i="5"/>
  <c r="H99" i="5" s="1"/>
  <c r="I99" i="5" s="1"/>
  <c r="G99" i="8" l="1"/>
  <c r="H99" i="8" s="1"/>
  <c r="I99" i="8" s="1"/>
  <c r="K98" i="8"/>
  <c r="L98" i="8" s="1"/>
  <c r="J98" i="8"/>
  <c r="G99" i="7"/>
  <c r="H99" i="7" s="1"/>
  <c r="I99" i="7" s="1"/>
  <c r="K98" i="7"/>
  <c r="L98" i="7" s="1"/>
  <c r="J98" i="7"/>
  <c r="J97" i="6"/>
  <c r="K97" i="6"/>
  <c r="L97" i="6" s="1"/>
  <c r="F99" i="6"/>
  <c r="G98" i="6"/>
  <c r="H98" i="6" s="1"/>
  <c r="I98" i="6" s="1"/>
  <c r="K97" i="4"/>
  <c r="L97" i="4" s="1"/>
  <c r="J97" i="4"/>
  <c r="G98" i="4"/>
  <c r="H98" i="4" s="1"/>
  <c r="I98" i="4" s="1"/>
  <c r="K99" i="5"/>
  <c r="L99" i="5" s="1"/>
  <c r="J99" i="5"/>
  <c r="G100" i="5"/>
  <c r="H100" i="5" s="1"/>
  <c r="I100" i="5" s="1"/>
  <c r="G100" i="8" l="1"/>
  <c r="H100" i="8" s="1"/>
  <c r="I100" i="8" s="1"/>
  <c r="K99" i="8"/>
  <c r="L99" i="8" s="1"/>
  <c r="J99" i="8"/>
  <c r="G100" i="7"/>
  <c r="H100" i="7" s="1"/>
  <c r="I100" i="7" s="1"/>
  <c r="K99" i="7"/>
  <c r="L99" i="7" s="1"/>
  <c r="J99" i="7"/>
  <c r="J98" i="6"/>
  <c r="K98" i="6"/>
  <c r="L98" i="6" s="1"/>
  <c r="F100" i="6"/>
  <c r="G99" i="6"/>
  <c r="H99" i="6" s="1"/>
  <c r="I99" i="6" s="1"/>
  <c r="K98" i="4"/>
  <c r="L98" i="4" s="1"/>
  <c r="J98" i="4"/>
  <c r="G99" i="4"/>
  <c r="H99" i="4" s="1"/>
  <c r="I99" i="4" s="1"/>
  <c r="J100" i="5"/>
  <c r="K100" i="5"/>
  <c r="L100" i="5" s="1"/>
  <c r="G101" i="5"/>
  <c r="H101" i="5" s="1"/>
  <c r="I101" i="5" s="1"/>
  <c r="G101" i="8" l="1"/>
  <c r="H101" i="8" s="1"/>
  <c r="I101" i="8" s="1"/>
  <c r="K100" i="8"/>
  <c r="L100" i="8" s="1"/>
  <c r="J100" i="8"/>
  <c r="K100" i="7"/>
  <c r="L100" i="7" s="1"/>
  <c r="J100" i="7"/>
  <c r="G101" i="7"/>
  <c r="H101" i="7" s="1"/>
  <c r="I101" i="7" s="1"/>
  <c r="J99" i="6"/>
  <c r="K99" i="6"/>
  <c r="L99" i="6" s="1"/>
  <c r="F101" i="6"/>
  <c r="G100" i="6"/>
  <c r="H100" i="6" s="1"/>
  <c r="I100" i="6" s="1"/>
  <c r="G100" i="4"/>
  <c r="H100" i="4" s="1"/>
  <c r="I100" i="4" s="1"/>
  <c r="J99" i="4"/>
  <c r="K99" i="4"/>
  <c r="L99" i="4" s="1"/>
  <c r="K101" i="5"/>
  <c r="L101" i="5" s="1"/>
  <c r="J101" i="5"/>
  <c r="G102" i="5"/>
  <c r="H102" i="5" s="1"/>
  <c r="I102" i="5" s="1"/>
  <c r="G102" i="8" l="1"/>
  <c r="H102" i="8" s="1"/>
  <c r="I102" i="8" s="1"/>
  <c r="K101" i="8"/>
  <c r="L101" i="8" s="1"/>
  <c r="J101" i="8"/>
  <c r="G102" i="7"/>
  <c r="H102" i="7" s="1"/>
  <c r="I102" i="7" s="1"/>
  <c r="K101" i="7"/>
  <c r="L101" i="7" s="1"/>
  <c r="J101" i="7"/>
  <c r="F102" i="6"/>
  <c r="G101" i="6"/>
  <c r="H101" i="6" s="1"/>
  <c r="I101" i="6" s="1"/>
  <c r="J100" i="6"/>
  <c r="K100" i="6"/>
  <c r="L100" i="6" s="1"/>
  <c r="K100" i="4"/>
  <c r="L100" i="4" s="1"/>
  <c r="J100" i="4"/>
  <c r="G101" i="4"/>
  <c r="H101" i="4" s="1"/>
  <c r="I101" i="4" s="1"/>
  <c r="J102" i="5"/>
  <c r="K102" i="5"/>
  <c r="L102" i="5" s="1"/>
  <c r="G103" i="5"/>
  <c r="H103" i="5" s="1"/>
  <c r="I103" i="5" s="1"/>
  <c r="G103" i="8" l="1"/>
  <c r="H103" i="8" s="1"/>
  <c r="I103" i="8" s="1"/>
  <c r="K102" i="8"/>
  <c r="L102" i="8" s="1"/>
  <c r="J102" i="8"/>
  <c r="G103" i="7"/>
  <c r="H103" i="7" s="1"/>
  <c r="I103" i="7" s="1"/>
  <c r="K102" i="7"/>
  <c r="L102" i="7" s="1"/>
  <c r="J102" i="7"/>
  <c r="J101" i="6"/>
  <c r="K101" i="6"/>
  <c r="L101" i="6" s="1"/>
  <c r="F103" i="6"/>
  <c r="G102" i="6"/>
  <c r="H102" i="6" s="1"/>
  <c r="I102" i="6" s="1"/>
  <c r="G102" i="4"/>
  <c r="H102" i="4" s="1"/>
  <c r="I102" i="4" s="1"/>
  <c r="K101" i="4"/>
  <c r="L101" i="4" s="1"/>
  <c r="J101" i="4"/>
  <c r="K103" i="5"/>
  <c r="L103" i="5" s="1"/>
  <c r="J103" i="5"/>
  <c r="G104" i="5"/>
  <c r="H104" i="5" s="1"/>
  <c r="I104" i="5" s="1"/>
  <c r="G104" i="8" l="1"/>
  <c r="H104" i="8" s="1"/>
  <c r="I104" i="8" s="1"/>
  <c r="K103" i="8"/>
  <c r="L103" i="8" s="1"/>
  <c r="J103" i="8"/>
  <c r="G104" i="7"/>
  <c r="H104" i="7" s="1"/>
  <c r="I104" i="7" s="1"/>
  <c r="K103" i="7"/>
  <c r="L103" i="7" s="1"/>
  <c r="J103" i="7"/>
  <c r="J102" i="6"/>
  <c r="K102" i="6"/>
  <c r="L102" i="6" s="1"/>
  <c r="F104" i="6"/>
  <c r="G103" i="6"/>
  <c r="H103" i="6" s="1"/>
  <c r="I103" i="6" s="1"/>
  <c r="J102" i="4"/>
  <c r="K102" i="4"/>
  <c r="L102" i="4" s="1"/>
  <c r="G103" i="4"/>
  <c r="H103" i="4" s="1"/>
  <c r="I103" i="4" s="1"/>
  <c r="J104" i="5"/>
  <c r="K104" i="5"/>
  <c r="L104" i="5" s="1"/>
  <c r="G105" i="5"/>
  <c r="H105" i="5" s="1"/>
  <c r="I105" i="5" s="1"/>
  <c r="G105" i="8" l="1"/>
  <c r="H105" i="8" s="1"/>
  <c r="I105" i="8" s="1"/>
  <c r="K104" i="8"/>
  <c r="L104" i="8" s="1"/>
  <c r="J104" i="8"/>
  <c r="K104" i="7"/>
  <c r="L104" i="7" s="1"/>
  <c r="J104" i="7"/>
  <c r="G105" i="7"/>
  <c r="H105" i="7" s="1"/>
  <c r="I105" i="7" s="1"/>
  <c r="J103" i="6"/>
  <c r="K103" i="6"/>
  <c r="L103" i="6" s="1"/>
  <c r="F105" i="6"/>
  <c r="G104" i="6"/>
  <c r="H104" i="6" s="1"/>
  <c r="I104" i="6" s="1"/>
  <c r="K103" i="4"/>
  <c r="L103" i="4" s="1"/>
  <c r="J103" i="4"/>
  <c r="G104" i="4"/>
  <c r="H104" i="4" s="1"/>
  <c r="I104" i="4" s="1"/>
  <c r="J105" i="5"/>
  <c r="K105" i="5"/>
  <c r="L105" i="5" s="1"/>
  <c r="G106" i="5"/>
  <c r="H106" i="5" s="1"/>
  <c r="I106" i="5" s="1"/>
  <c r="G106" i="8" l="1"/>
  <c r="H106" i="8" s="1"/>
  <c r="I106" i="8" s="1"/>
  <c r="K105" i="8"/>
  <c r="L105" i="8" s="1"/>
  <c r="J105" i="8"/>
  <c r="G106" i="7"/>
  <c r="H106" i="7" s="1"/>
  <c r="I106" i="7" s="1"/>
  <c r="K105" i="7"/>
  <c r="L105" i="7" s="1"/>
  <c r="J105" i="7"/>
  <c r="J104" i="6"/>
  <c r="K104" i="6"/>
  <c r="L104" i="6" s="1"/>
  <c r="F106" i="6"/>
  <c r="G105" i="6"/>
  <c r="H105" i="6" s="1"/>
  <c r="I105" i="6" s="1"/>
  <c r="G105" i="4"/>
  <c r="H105" i="4" s="1"/>
  <c r="I105" i="4" s="1"/>
  <c r="K104" i="4"/>
  <c r="L104" i="4" s="1"/>
  <c r="J104" i="4"/>
  <c r="K106" i="5"/>
  <c r="L106" i="5" s="1"/>
  <c r="J106" i="5"/>
  <c r="G107" i="5"/>
  <c r="H107" i="5" s="1"/>
  <c r="I107" i="5" s="1"/>
  <c r="G107" i="8" l="1"/>
  <c r="H107" i="8" s="1"/>
  <c r="I107" i="8" s="1"/>
  <c r="K106" i="8"/>
  <c r="L106" i="8" s="1"/>
  <c r="J106" i="8"/>
  <c r="G107" i="7"/>
  <c r="H107" i="7" s="1"/>
  <c r="I107" i="7" s="1"/>
  <c r="K106" i="7"/>
  <c r="L106" i="7" s="1"/>
  <c r="J106" i="7"/>
  <c r="J105" i="6"/>
  <c r="K105" i="6"/>
  <c r="L105" i="6" s="1"/>
  <c r="G106" i="6"/>
  <c r="H106" i="6" s="1"/>
  <c r="I106" i="6" s="1"/>
  <c r="F107" i="6"/>
  <c r="K105" i="4"/>
  <c r="L105" i="4" s="1"/>
  <c r="J105" i="4"/>
  <c r="G106" i="4"/>
  <c r="H106" i="4" s="1"/>
  <c r="I106" i="4" s="1"/>
  <c r="J107" i="5"/>
  <c r="K107" i="5"/>
  <c r="L107" i="5" s="1"/>
  <c r="G108" i="5"/>
  <c r="H108" i="5" s="1"/>
  <c r="I108" i="5" s="1"/>
  <c r="G108" i="8" l="1"/>
  <c r="H108" i="8" s="1"/>
  <c r="I108" i="8" s="1"/>
  <c r="K107" i="8"/>
  <c r="L107" i="8" s="1"/>
  <c r="J107" i="8"/>
  <c r="G108" i="7"/>
  <c r="H108" i="7" s="1"/>
  <c r="I108" i="7" s="1"/>
  <c r="K107" i="7"/>
  <c r="L107" i="7" s="1"/>
  <c r="J107" i="7"/>
  <c r="G107" i="6"/>
  <c r="H107" i="6" s="1"/>
  <c r="I107" i="6" s="1"/>
  <c r="F108" i="6"/>
  <c r="J106" i="6"/>
  <c r="K106" i="6"/>
  <c r="L106" i="6" s="1"/>
  <c r="G107" i="4"/>
  <c r="H107" i="4" s="1"/>
  <c r="I107" i="4" s="1"/>
  <c r="J106" i="4"/>
  <c r="K106" i="4"/>
  <c r="L106" i="4" s="1"/>
  <c r="J108" i="5"/>
  <c r="K108" i="5"/>
  <c r="L108" i="5" s="1"/>
  <c r="G109" i="5"/>
  <c r="H109" i="5" s="1"/>
  <c r="I109" i="5" s="1"/>
  <c r="G109" i="8" l="1"/>
  <c r="H109" i="8" s="1"/>
  <c r="I109" i="8" s="1"/>
  <c r="K108" i="8"/>
  <c r="L108" i="8" s="1"/>
  <c r="J108" i="8"/>
  <c r="K108" i="7"/>
  <c r="L108" i="7" s="1"/>
  <c r="J108" i="7"/>
  <c r="G109" i="7"/>
  <c r="H109" i="7" s="1"/>
  <c r="I109" i="7" s="1"/>
  <c r="G108" i="6"/>
  <c r="H108" i="6" s="1"/>
  <c r="I108" i="6" s="1"/>
  <c r="F109" i="6"/>
  <c r="J107" i="6"/>
  <c r="K107" i="6"/>
  <c r="L107" i="6" s="1"/>
  <c r="J107" i="4"/>
  <c r="K107" i="4"/>
  <c r="L107" i="4" s="1"/>
  <c r="G108" i="4"/>
  <c r="H108" i="4" s="1"/>
  <c r="I108" i="4" s="1"/>
  <c r="J109" i="5"/>
  <c r="K109" i="5"/>
  <c r="L109" i="5" s="1"/>
  <c r="G110" i="5"/>
  <c r="H110" i="5" s="1"/>
  <c r="I110" i="5" s="1"/>
  <c r="G5" i="11" l="1"/>
  <c r="G7" i="11" s="1"/>
  <c r="G110" i="8"/>
  <c r="H110" i="8" s="1"/>
  <c r="I110" i="8" s="1"/>
  <c r="K109" i="8"/>
  <c r="L109" i="8" s="1"/>
  <c r="J109" i="8"/>
  <c r="G110" i="7"/>
  <c r="H110" i="7" s="1"/>
  <c r="I110" i="7" s="1"/>
  <c r="K109" i="7"/>
  <c r="L109" i="7" s="1"/>
  <c r="J109" i="7"/>
  <c r="G109" i="6"/>
  <c r="H109" i="6" s="1"/>
  <c r="I109" i="6" s="1"/>
  <c r="F110" i="6"/>
  <c r="J108" i="6"/>
  <c r="K108" i="6"/>
  <c r="L108" i="6" s="1"/>
  <c r="G109" i="4"/>
  <c r="H109" i="4" s="1"/>
  <c r="I109" i="4" s="1"/>
  <c r="K108" i="4"/>
  <c r="L108" i="4" s="1"/>
  <c r="J108" i="4"/>
  <c r="J110" i="5"/>
  <c r="K110" i="5"/>
  <c r="L110" i="5" s="1"/>
  <c r="G111" i="5"/>
  <c r="H111" i="5" s="1"/>
  <c r="I111" i="5" s="1"/>
  <c r="G111" i="8" l="1"/>
  <c r="H111" i="8" s="1"/>
  <c r="I111" i="8" s="1"/>
  <c r="K110" i="8"/>
  <c r="L110" i="8" s="1"/>
  <c r="J110" i="8"/>
  <c r="G111" i="7"/>
  <c r="H111" i="7" s="1"/>
  <c r="I111" i="7" s="1"/>
  <c r="K110" i="7"/>
  <c r="L110" i="7" s="1"/>
  <c r="J110" i="7"/>
  <c r="G110" i="6"/>
  <c r="H110" i="6" s="1"/>
  <c r="I110" i="6" s="1"/>
  <c r="F111" i="6"/>
  <c r="J109" i="6"/>
  <c r="K109" i="6"/>
  <c r="L109" i="6" s="1"/>
  <c r="K109" i="4"/>
  <c r="L109" i="4" s="1"/>
  <c r="J109" i="4"/>
  <c r="G110" i="4"/>
  <c r="H110" i="4" s="1"/>
  <c r="I110" i="4" s="1"/>
  <c r="J111" i="5"/>
  <c r="K111" i="5"/>
  <c r="L111" i="5" s="1"/>
  <c r="G112" i="5"/>
  <c r="H112" i="5" s="1"/>
  <c r="I112" i="5" s="1"/>
  <c r="G112" i="8" l="1"/>
  <c r="H112" i="8" s="1"/>
  <c r="I112" i="8" s="1"/>
  <c r="K111" i="8"/>
  <c r="L111" i="8" s="1"/>
  <c r="J111" i="8"/>
  <c r="G112" i="7"/>
  <c r="H112" i="7" s="1"/>
  <c r="I112" i="7" s="1"/>
  <c r="K111" i="7"/>
  <c r="L111" i="7" s="1"/>
  <c r="J111" i="7"/>
  <c r="G111" i="6"/>
  <c r="H111" i="6" s="1"/>
  <c r="I111" i="6" s="1"/>
  <c r="F112" i="6"/>
  <c r="J110" i="6"/>
  <c r="K110" i="6"/>
  <c r="L110" i="6" s="1"/>
  <c r="G111" i="4"/>
  <c r="H111" i="4" s="1"/>
  <c r="I111" i="4" s="1"/>
  <c r="J110" i="4"/>
  <c r="K110" i="4"/>
  <c r="L110" i="4" s="1"/>
  <c r="K112" i="5"/>
  <c r="L112" i="5" s="1"/>
  <c r="J112" i="5"/>
  <c r="G113" i="5"/>
  <c r="H113" i="5" s="1"/>
  <c r="I113" i="5" s="1"/>
  <c r="G113" i="8" l="1"/>
  <c r="H113" i="8" s="1"/>
  <c r="I113" i="8" s="1"/>
  <c r="K112" i="8"/>
  <c r="L112" i="8" s="1"/>
  <c r="J112" i="8"/>
  <c r="K112" i="7"/>
  <c r="L112" i="7" s="1"/>
  <c r="J112" i="7"/>
  <c r="G113" i="7"/>
  <c r="H113" i="7" s="1"/>
  <c r="I113" i="7" s="1"/>
  <c r="G112" i="6"/>
  <c r="H112" i="6" s="1"/>
  <c r="I112" i="6" s="1"/>
  <c r="F113" i="6"/>
  <c r="J111" i="6"/>
  <c r="K111" i="6"/>
  <c r="L111" i="6" s="1"/>
  <c r="K111" i="4"/>
  <c r="L111" i="4" s="1"/>
  <c r="J111" i="4"/>
  <c r="G112" i="4"/>
  <c r="H112" i="4" s="1"/>
  <c r="I112" i="4" s="1"/>
  <c r="K113" i="5"/>
  <c r="L113" i="5" s="1"/>
  <c r="J113" i="5"/>
  <c r="G114" i="5"/>
  <c r="H114" i="5" s="1"/>
  <c r="I114" i="5" s="1"/>
  <c r="G114" i="8" l="1"/>
  <c r="H114" i="8" s="1"/>
  <c r="I114" i="8" s="1"/>
  <c r="K113" i="8"/>
  <c r="L113" i="8" s="1"/>
  <c r="J113" i="8"/>
  <c r="K113" i="7"/>
  <c r="L113" i="7" s="1"/>
  <c r="J113" i="7"/>
  <c r="G114" i="7"/>
  <c r="H114" i="7" s="1"/>
  <c r="I114" i="7" s="1"/>
  <c r="G113" i="6"/>
  <c r="H113" i="6" s="1"/>
  <c r="I113" i="6" s="1"/>
  <c r="F114" i="6"/>
  <c r="J112" i="6"/>
  <c r="K112" i="6"/>
  <c r="L112" i="6" s="1"/>
  <c r="G113" i="4"/>
  <c r="H113" i="4" s="1"/>
  <c r="I113" i="4" s="1"/>
  <c r="K112" i="4"/>
  <c r="L112" i="4" s="1"/>
  <c r="J112" i="4"/>
  <c r="K114" i="5"/>
  <c r="L114" i="5" s="1"/>
  <c r="J114" i="5"/>
  <c r="G115" i="5"/>
  <c r="H115" i="5" s="1"/>
  <c r="I115" i="5" s="1"/>
  <c r="G115" i="8" l="1"/>
  <c r="H115" i="8" s="1"/>
  <c r="I115" i="8" s="1"/>
  <c r="K114" i="8"/>
  <c r="L114" i="8" s="1"/>
  <c r="J114" i="8"/>
  <c r="G115" i="7"/>
  <c r="H115" i="7" s="1"/>
  <c r="I115" i="7" s="1"/>
  <c r="K114" i="7"/>
  <c r="L114" i="7" s="1"/>
  <c r="J114" i="7"/>
  <c r="G114" i="6"/>
  <c r="H114" i="6" s="1"/>
  <c r="I114" i="6" s="1"/>
  <c r="F115" i="6"/>
  <c r="J113" i="6"/>
  <c r="K113" i="6"/>
  <c r="L113" i="6" s="1"/>
  <c r="J113" i="4"/>
  <c r="K113" i="4"/>
  <c r="L113" i="4" s="1"/>
  <c r="G114" i="4"/>
  <c r="H114" i="4" s="1"/>
  <c r="I114" i="4" s="1"/>
  <c r="K115" i="5"/>
  <c r="L115" i="5" s="1"/>
  <c r="J115" i="5"/>
  <c r="G116" i="5"/>
  <c r="H116" i="5" s="1"/>
  <c r="I116" i="5" s="1"/>
  <c r="G116" i="8" l="1"/>
  <c r="H116" i="8" s="1"/>
  <c r="I116" i="8" s="1"/>
  <c r="K115" i="8"/>
  <c r="L115" i="8" s="1"/>
  <c r="J115" i="8"/>
  <c r="K115" i="7"/>
  <c r="L115" i="7" s="1"/>
  <c r="J115" i="7"/>
  <c r="G116" i="7"/>
  <c r="H116" i="7" s="1"/>
  <c r="I116" i="7" s="1"/>
  <c r="G115" i="6"/>
  <c r="H115" i="6" s="1"/>
  <c r="I115" i="6" s="1"/>
  <c r="F116" i="6"/>
  <c r="J114" i="6"/>
  <c r="K114" i="6"/>
  <c r="L114" i="6" s="1"/>
  <c r="J114" i="4"/>
  <c r="K114" i="4"/>
  <c r="L114" i="4" s="1"/>
  <c r="G115" i="4"/>
  <c r="H115" i="4" s="1"/>
  <c r="I115" i="4" s="1"/>
  <c r="J116" i="5"/>
  <c r="K116" i="5"/>
  <c r="L116" i="5" s="1"/>
  <c r="G117" i="5"/>
  <c r="H117" i="5" s="1"/>
  <c r="I117" i="5" s="1"/>
  <c r="G117" i="8" l="1"/>
  <c r="H117" i="8" s="1"/>
  <c r="I117" i="8" s="1"/>
  <c r="K116" i="8"/>
  <c r="L116" i="8" s="1"/>
  <c r="J116" i="8"/>
  <c r="K116" i="7"/>
  <c r="L116" i="7" s="1"/>
  <c r="J116" i="7"/>
  <c r="G117" i="7"/>
  <c r="H117" i="7" s="1"/>
  <c r="I117" i="7" s="1"/>
  <c r="G116" i="6"/>
  <c r="H116" i="6" s="1"/>
  <c r="I116" i="6" s="1"/>
  <c r="F117" i="6"/>
  <c r="J115" i="6"/>
  <c r="K115" i="6"/>
  <c r="L115" i="6" s="1"/>
  <c r="G116" i="4"/>
  <c r="H116" i="4" s="1"/>
  <c r="I116" i="4" s="1"/>
  <c r="K115" i="4"/>
  <c r="L115" i="4" s="1"/>
  <c r="J115" i="4"/>
  <c r="K117" i="5"/>
  <c r="L117" i="5" s="1"/>
  <c r="J117" i="5"/>
  <c r="G118" i="5"/>
  <c r="H118" i="5" s="1"/>
  <c r="I118" i="5" s="1"/>
  <c r="G118" i="8" l="1"/>
  <c r="H118" i="8" s="1"/>
  <c r="I118" i="8" s="1"/>
  <c r="K117" i="8"/>
  <c r="L117" i="8" s="1"/>
  <c r="J117" i="8"/>
  <c r="G118" i="7"/>
  <c r="H118" i="7" s="1"/>
  <c r="I118" i="7" s="1"/>
  <c r="K117" i="7"/>
  <c r="L117" i="7" s="1"/>
  <c r="J117" i="7"/>
  <c r="G117" i="6"/>
  <c r="H117" i="6" s="1"/>
  <c r="I117" i="6" s="1"/>
  <c r="F118" i="6"/>
  <c r="J116" i="6"/>
  <c r="K116" i="6"/>
  <c r="L116" i="6" s="1"/>
  <c r="K116" i="4"/>
  <c r="L116" i="4" s="1"/>
  <c r="J116" i="4"/>
  <c r="G117" i="4"/>
  <c r="H117" i="4" s="1"/>
  <c r="I117" i="4" s="1"/>
  <c r="J118" i="5"/>
  <c r="K118" i="5"/>
  <c r="L118" i="5" s="1"/>
  <c r="G119" i="5"/>
  <c r="H119" i="5" s="1"/>
  <c r="I119" i="5" s="1"/>
  <c r="G119" i="8" l="1"/>
  <c r="H119" i="8" s="1"/>
  <c r="I119" i="8" s="1"/>
  <c r="K118" i="8"/>
  <c r="L118" i="8" s="1"/>
  <c r="J118" i="8"/>
  <c r="G119" i="7"/>
  <c r="H119" i="7" s="1"/>
  <c r="I119" i="7" s="1"/>
  <c r="K118" i="7"/>
  <c r="L118" i="7" s="1"/>
  <c r="J118" i="7"/>
  <c r="G118" i="6"/>
  <c r="H118" i="6" s="1"/>
  <c r="I118" i="6" s="1"/>
  <c r="F119" i="6"/>
  <c r="J117" i="6"/>
  <c r="K117" i="6"/>
  <c r="L117" i="6" s="1"/>
  <c r="G118" i="4"/>
  <c r="H118" i="4" s="1"/>
  <c r="I118" i="4" s="1"/>
  <c r="K117" i="4"/>
  <c r="L117" i="4" s="1"/>
  <c r="J117" i="4"/>
  <c r="J119" i="5"/>
  <c r="K119" i="5"/>
  <c r="L119" i="5" s="1"/>
  <c r="G120" i="5"/>
  <c r="H120" i="5" s="1"/>
  <c r="I120" i="5" s="1"/>
  <c r="G120" i="8" l="1"/>
  <c r="H120" i="8" s="1"/>
  <c r="I120" i="8" s="1"/>
  <c r="K119" i="8"/>
  <c r="L119" i="8" s="1"/>
  <c r="J119" i="8"/>
  <c r="G120" i="7"/>
  <c r="H120" i="7" s="1"/>
  <c r="I120" i="7" s="1"/>
  <c r="K119" i="7"/>
  <c r="L119" i="7" s="1"/>
  <c r="J119" i="7"/>
  <c r="G119" i="6"/>
  <c r="H119" i="6" s="1"/>
  <c r="I119" i="6" s="1"/>
  <c r="F120" i="6"/>
  <c r="J118" i="6"/>
  <c r="K118" i="6"/>
  <c r="L118" i="6" s="1"/>
  <c r="J118" i="4"/>
  <c r="K118" i="4"/>
  <c r="L118" i="4" s="1"/>
  <c r="G119" i="4"/>
  <c r="H119" i="4" s="1"/>
  <c r="I119" i="4" s="1"/>
  <c r="K120" i="5"/>
  <c r="L120" i="5" s="1"/>
  <c r="J120" i="5"/>
  <c r="G121" i="5"/>
  <c r="H121" i="5" s="1"/>
  <c r="I121" i="5" s="1"/>
  <c r="G121" i="8" l="1"/>
  <c r="H121" i="8" s="1"/>
  <c r="I121" i="8" s="1"/>
  <c r="K120" i="8"/>
  <c r="L120" i="8" s="1"/>
  <c r="J120" i="8"/>
  <c r="K120" i="7"/>
  <c r="L120" i="7" s="1"/>
  <c r="J120" i="7"/>
  <c r="G121" i="7"/>
  <c r="H121" i="7" s="1"/>
  <c r="I121" i="7" s="1"/>
  <c r="G120" i="6"/>
  <c r="H120" i="6" s="1"/>
  <c r="I120" i="6" s="1"/>
  <c r="F121" i="6"/>
  <c r="J119" i="6"/>
  <c r="K119" i="6"/>
  <c r="L119" i="6" s="1"/>
  <c r="K119" i="4"/>
  <c r="L119" i="4" s="1"/>
  <c r="J119" i="4"/>
  <c r="G120" i="4"/>
  <c r="H120" i="4" s="1"/>
  <c r="I120" i="4" s="1"/>
  <c r="J121" i="5"/>
  <c r="K121" i="5"/>
  <c r="L121" i="5" s="1"/>
  <c r="G122" i="5"/>
  <c r="H122" i="5" s="1"/>
  <c r="I122" i="5" s="1"/>
  <c r="G122" i="8" l="1"/>
  <c r="H122" i="8" s="1"/>
  <c r="I122" i="8" s="1"/>
  <c r="K121" i="8"/>
  <c r="L121" i="8" s="1"/>
  <c r="J121" i="8"/>
  <c r="G122" i="7"/>
  <c r="H122" i="7" s="1"/>
  <c r="I122" i="7" s="1"/>
  <c r="K121" i="7"/>
  <c r="L121" i="7" s="1"/>
  <c r="J121" i="7"/>
  <c r="G121" i="6"/>
  <c r="H121" i="6" s="1"/>
  <c r="I121" i="6" s="1"/>
  <c r="F122" i="6"/>
  <c r="J120" i="6"/>
  <c r="K120" i="6"/>
  <c r="L120" i="6" s="1"/>
  <c r="J120" i="4"/>
  <c r="K120" i="4"/>
  <c r="L120" i="4" s="1"/>
  <c r="G121" i="4"/>
  <c r="H121" i="4" s="1"/>
  <c r="I121" i="4" s="1"/>
  <c r="K122" i="5"/>
  <c r="L122" i="5" s="1"/>
  <c r="J122" i="5"/>
  <c r="G123" i="5"/>
  <c r="H123" i="5" s="1"/>
  <c r="I123" i="5" s="1"/>
  <c r="G123" i="8" l="1"/>
  <c r="H123" i="8" s="1"/>
  <c r="I123" i="8" s="1"/>
  <c r="K122" i="8"/>
  <c r="L122" i="8" s="1"/>
  <c r="J122" i="8"/>
  <c r="K122" i="7"/>
  <c r="L122" i="7" s="1"/>
  <c r="J122" i="7"/>
  <c r="G123" i="7"/>
  <c r="H123" i="7" s="1"/>
  <c r="I123" i="7" s="1"/>
  <c r="G122" i="6"/>
  <c r="H122" i="6" s="1"/>
  <c r="I122" i="6" s="1"/>
  <c r="F123" i="6"/>
  <c r="J121" i="6"/>
  <c r="K121" i="6"/>
  <c r="L121" i="6" s="1"/>
  <c r="G122" i="4"/>
  <c r="H122" i="4" s="1"/>
  <c r="I122" i="4" s="1"/>
  <c r="K121" i="4"/>
  <c r="L121" i="4" s="1"/>
  <c r="J121" i="4"/>
  <c r="K123" i="5"/>
  <c r="L123" i="5" s="1"/>
  <c r="J123" i="5"/>
  <c r="G124" i="5"/>
  <c r="H124" i="5" s="1"/>
  <c r="I124" i="5" s="1"/>
  <c r="G124" i="8" l="1"/>
  <c r="H124" i="8" s="1"/>
  <c r="I124" i="8" s="1"/>
  <c r="K123" i="8"/>
  <c r="L123" i="8" s="1"/>
  <c r="J123" i="8"/>
  <c r="G124" i="7"/>
  <c r="H124" i="7" s="1"/>
  <c r="I124" i="7" s="1"/>
  <c r="K123" i="7"/>
  <c r="L123" i="7" s="1"/>
  <c r="J123" i="7"/>
  <c r="G123" i="6"/>
  <c r="H123" i="6" s="1"/>
  <c r="I123" i="6" s="1"/>
  <c r="F124" i="6"/>
  <c r="J122" i="6"/>
  <c r="K122" i="6"/>
  <c r="L122" i="6" s="1"/>
  <c r="J122" i="4"/>
  <c r="K122" i="4"/>
  <c r="L122" i="4" s="1"/>
  <c r="G123" i="4"/>
  <c r="H123" i="4" s="1"/>
  <c r="I123" i="4" s="1"/>
  <c r="K124" i="5"/>
  <c r="L124" i="5" s="1"/>
  <c r="J124" i="5"/>
  <c r="G125" i="5"/>
  <c r="H125" i="5" s="1"/>
  <c r="I125" i="5" s="1"/>
  <c r="G125" i="8" l="1"/>
  <c r="H125" i="8" s="1"/>
  <c r="I125" i="8" s="1"/>
  <c r="K124" i="8"/>
  <c r="L124" i="8" s="1"/>
  <c r="J124" i="8"/>
  <c r="K124" i="7"/>
  <c r="L124" i="7" s="1"/>
  <c r="J124" i="7"/>
  <c r="G125" i="7"/>
  <c r="H125" i="7" s="1"/>
  <c r="I125" i="7" s="1"/>
  <c r="G124" i="6"/>
  <c r="H124" i="6" s="1"/>
  <c r="I124" i="6" s="1"/>
  <c r="F125" i="6"/>
  <c r="J123" i="6"/>
  <c r="K123" i="6"/>
  <c r="L123" i="6" s="1"/>
  <c r="G124" i="4"/>
  <c r="H124" i="4" s="1"/>
  <c r="I124" i="4" s="1"/>
  <c r="J123" i="4"/>
  <c r="K123" i="4"/>
  <c r="L123" i="4" s="1"/>
  <c r="J125" i="5"/>
  <c r="K125" i="5"/>
  <c r="L125" i="5" s="1"/>
  <c r="G126" i="5"/>
  <c r="H126" i="5" s="1"/>
  <c r="I126" i="5" s="1"/>
  <c r="G126" i="8" l="1"/>
  <c r="H126" i="8" s="1"/>
  <c r="I126" i="8" s="1"/>
  <c r="K125" i="8"/>
  <c r="L125" i="8" s="1"/>
  <c r="J125" i="8"/>
  <c r="J125" i="7"/>
  <c r="K125" i="7"/>
  <c r="L125" i="7" s="1"/>
  <c r="G126" i="7"/>
  <c r="H126" i="7" s="1"/>
  <c r="I126" i="7" s="1"/>
  <c r="G125" i="6"/>
  <c r="H125" i="6" s="1"/>
  <c r="I125" i="6" s="1"/>
  <c r="F126" i="6"/>
  <c r="J124" i="6"/>
  <c r="K124" i="6"/>
  <c r="L124" i="6" s="1"/>
  <c r="J124" i="4"/>
  <c r="K124" i="4"/>
  <c r="L124" i="4" s="1"/>
  <c r="G125" i="4"/>
  <c r="H125" i="4" s="1"/>
  <c r="I125" i="4" s="1"/>
  <c r="J126" i="5"/>
  <c r="K126" i="5"/>
  <c r="L126" i="5" s="1"/>
  <c r="G127" i="5"/>
  <c r="H127" i="5" s="1"/>
  <c r="I127" i="5" s="1"/>
  <c r="G127" i="8" l="1"/>
  <c r="H127" i="8" s="1"/>
  <c r="I127" i="8" s="1"/>
  <c r="K126" i="8"/>
  <c r="L126" i="8" s="1"/>
  <c r="J126" i="8"/>
  <c r="G127" i="7"/>
  <c r="H127" i="7" s="1"/>
  <c r="I127" i="7" s="1"/>
  <c r="J126" i="7"/>
  <c r="K126" i="7"/>
  <c r="L126" i="7" s="1"/>
  <c r="G126" i="6"/>
  <c r="H126" i="6" s="1"/>
  <c r="I126" i="6" s="1"/>
  <c r="F127" i="6"/>
  <c r="J125" i="6"/>
  <c r="K125" i="6"/>
  <c r="L125" i="6" s="1"/>
  <c r="K125" i="4"/>
  <c r="L125" i="4" s="1"/>
  <c r="J125" i="4"/>
  <c r="G126" i="4"/>
  <c r="H126" i="4" s="1"/>
  <c r="I126" i="4" s="1"/>
  <c r="K127" i="5"/>
  <c r="L127" i="5" s="1"/>
  <c r="J127" i="5"/>
  <c r="G128" i="5"/>
  <c r="H128" i="5" s="1"/>
  <c r="I128" i="5" s="1"/>
  <c r="G128" i="8" l="1"/>
  <c r="H128" i="8" s="1"/>
  <c r="I128" i="8" s="1"/>
  <c r="K127" i="8"/>
  <c r="L127" i="8" s="1"/>
  <c r="J127" i="8"/>
  <c r="G128" i="7"/>
  <c r="H128" i="7" s="1"/>
  <c r="I128" i="7" s="1"/>
  <c r="J127" i="7"/>
  <c r="K127" i="7"/>
  <c r="L127" i="7" s="1"/>
  <c r="G127" i="6"/>
  <c r="H127" i="6" s="1"/>
  <c r="I127" i="6" s="1"/>
  <c r="F128" i="6"/>
  <c r="J126" i="6"/>
  <c r="K126" i="6"/>
  <c r="L126" i="6" s="1"/>
  <c r="G127" i="4"/>
  <c r="H127" i="4" s="1"/>
  <c r="I127" i="4" s="1"/>
  <c r="K126" i="4"/>
  <c r="L126" i="4" s="1"/>
  <c r="J126" i="4"/>
  <c r="K128" i="5"/>
  <c r="L128" i="5" s="1"/>
  <c r="J128" i="5"/>
  <c r="G129" i="5"/>
  <c r="H129" i="5" s="1"/>
  <c r="I129" i="5" s="1"/>
  <c r="G129" i="8" l="1"/>
  <c r="H129" i="8" s="1"/>
  <c r="I129" i="8" s="1"/>
  <c r="K128" i="8"/>
  <c r="L128" i="8" s="1"/>
  <c r="J128" i="8"/>
  <c r="G129" i="7"/>
  <c r="H129" i="7" s="1"/>
  <c r="I129" i="7" s="1"/>
  <c r="J128" i="7"/>
  <c r="K128" i="7"/>
  <c r="L128" i="7" s="1"/>
  <c r="G128" i="6"/>
  <c r="H128" i="6" s="1"/>
  <c r="I128" i="6" s="1"/>
  <c r="F129" i="6"/>
  <c r="J127" i="6"/>
  <c r="K127" i="6"/>
  <c r="L127" i="6" s="1"/>
  <c r="J127" i="4"/>
  <c r="K127" i="4"/>
  <c r="L127" i="4" s="1"/>
  <c r="G128" i="4"/>
  <c r="H128" i="4" s="1"/>
  <c r="I128" i="4" s="1"/>
  <c r="K129" i="5"/>
  <c r="L129" i="5" s="1"/>
  <c r="J129" i="5"/>
  <c r="G130" i="5"/>
  <c r="H130" i="5" s="1"/>
  <c r="I130" i="5" s="1"/>
  <c r="G130" i="8" l="1"/>
  <c r="H130" i="8" s="1"/>
  <c r="K129" i="8"/>
  <c r="L129" i="8" s="1"/>
  <c r="J129" i="8"/>
  <c r="G130" i="7"/>
  <c r="H130" i="7" s="1"/>
  <c r="I130" i="7" s="1"/>
  <c r="J129" i="7"/>
  <c r="K129" i="7"/>
  <c r="L129" i="7" s="1"/>
  <c r="G129" i="6"/>
  <c r="H129" i="6" s="1"/>
  <c r="I129" i="6" s="1"/>
  <c r="F130" i="6"/>
  <c r="J128" i="6"/>
  <c r="K128" i="6"/>
  <c r="L128" i="6" s="1"/>
  <c r="K128" i="4"/>
  <c r="L128" i="4" s="1"/>
  <c r="J128" i="4"/>
  <c r="G129" i="4"/>
  <c r="H129" i="4" s="1"/>
  <c r="I129" i="4" s="1"/>
  <c r="K130" i="5"/>
  <c r="L130" i="5" s="1"/>
  <c r="J130" i="5"/>
  <c r="G131" i="5"/>
  <c r="H131" i="5" s="1"/>
  <c r="I131" i="5" s="1"/>
  <c r="I130" i="8" l="1"/>
  <c r="K130" i="8" s="1"/>
  <c r="L130" i="8" s="1"/>
  <c r="J3" i="8" s="1"/>
  <c r="J5" i="8" s="1"/>
  <c r="G3" i="8"/>
  <c r="G131" i="7"/>
  <c r="H131" i="7" s="1"/>
  <c r="I131" i="7" s="1"/>
  <c r="J130" i="7"/>
  <c r="K130" i="7"/>
  <c r="L130" i="7" s="1"/>
  <c r="G130" i="6"/>
  <c r="H130" i="6" s="1"/>
  <c r="I130" i="6" s="1"/>
  <c r="F131" i="6"/>
  <c r="J129" i="6"/>
  <c r="K129" i="6"/>
  <c r="L129" i="6" s="1"/>
  <c r="G130" i="4"/>
  <c r="H130" i="4" s="1"/>
  <c r="I130" i="4" s="1"/>
  <c r="J129" i="4"/>
  <c r="K129" i="4"/>
  <c r="L129" i="4" s="1"/>
  <c r="K131" i="5"/>
  <c r="L131" i="5" s="1"/>
  <c r="J131" i="5"/>
  <c r="G132" i="5"/>
  <c r="H132" i="5" s="1"/>
  <c r="I132" i="5" s="1"/>
  <c r="J130" i="8" l="1"/>
  <c r="G132" i="7"/>
  <c r="H132" i="7" s="1"/>
  <c r="I132" i="7" s="1"/>
  <c r="K131" i="7"/>
  <c r="L131" i="7" s="1"/>
  <c r="J131" i="7"/>
  <c r="G131" i="6"/>
  <c r="H131" i="6" s="1"/>
  <c r="I131" i="6" s="1"/>
  <c r="F132" i="6"/>
  <c r="J130" i="6"/>
  <c r="K130" i="6"/>
  <c r="L130" i="6" s="1"/>
  <c r="K130" i="4"/>
  <c r="L130" i="4" s="1"/>
  <c r="J130" i="4"/>
  <c r="G131" i="4"/>
  <c r="H131" i="4" s="1"/>
  <c r="I131" i="4" s="1"/>
  <c r="K132" i="5"/>
  <c r="L132" i="5" s="1"/>
  <c r="J132" i="5"/>
  <c r="G133" i="5"/>
  <c r="H133" i="5" s="1"/>
  <c r="I133" i="5" s="1"/>
  <c r="G133" i="7" l="1"/>
  <c r="H133" i="7" s="1"/>
  <c r="I133" i="7" s="1"/>
  <c r="K132" i="7"/>
  <c r="L132" i="7" s="1"/>
  <c r="J132" i="7"/>
  <c r="G132" i="6"/>
  <c r="H132" i="6" s="1"/>
  <c r="I132" i="6" s="1"/>
  <c r="F133" i="6"/>
  <c r="J131" i="6"/>
  <c r="K131" i="6"/>
  <c r="L131" i="6" s="1"/>
  <c r="G132" i="4"/>
  <c r="H132" i="4" s="1"/>
  <c r="I132" i="4" s="1"/>
  <c r="J131" i="4"/>
  <c r="K131" i="4"/>
  <c r="L131" i="4" s="1"/>
  <c r="J133" i="5"/>
  <c r="K133" i="5"/>
  <c r="L133" i="5" s="1"/>
  <c r="G134" i="5"/>
  <c r="H134" i="5" s="1"/>
  <c r="I134" i="5" s="1"/>
  <c r="G134" i="7" l="1"/>
  <c r="H134" i="7" s="1"/>
  <c r="I134" i="7" s="1"/>
  <c r="K133" i="7"/>
  <c r="L133" i="7" s="1"/>
  <c r="J133" i="7"/>
  <c r="G133" i="6"/>
  <c r="H133" i="6" s="1"/>
  <c r="I133" i="6" s="1"/>
  <c r="F134" i="6"/>
  <c r="J132" i="6"/>
  <c r="K132" i="6"/>
  <c r="L132" i="6" s="1"/>
  <c r="J132" i="4"/>
  <c r="K132" i="4"/>
  <c r="L132" i="4" s="1"/>
  <c r="G133" i="4"/>
  <c r="H133" i="4" s="1"/>
  <c r="I133" i="4" s="1"/>
  <c r="J134" i="5"/>
  <c r="K134" i="5"/>
  <c r="L134" i="5" s="1"/>
  <c r="G135" i="5"/>
  <c r="H135" i="5" s="1"/>
  <c r="I135" i="5" s="1"/>
  <c r="G135" i="7" l="1"/>
  <c r="H135" i="7" s="1"/>
  <c r="I135" i="7" s="1"/>
  <c r="K134" i="7"/>
  <c r="L134" i="7" s="1"/>
  <c r="J134" i="7"/>
  <c r="G134" i="6"/>
  <c r="H134" i="6" s="1"/>
  <c r="I134" i="6" s="1"/>
  <c r="F135" i="6"/>
  <c r="J133" i="6"/>
  <c r="K133" i="6"/>
  <c r="L133" i="6" s="1"/>
  <c r="K133" i="4"/>
  <c r="L133" i="4" s="1"/>
  <c r="J133" i="4"/>
  <c r="G134" i="4"/>
  <c r="H134" i="4" s="1"/>
  <c r="I134" i="4" s="1"/>
  <c r="K135" i="5"/>
  <c r="L135" i="5" s="1"/>
  <c r="J135" i="5"/>
  <c r="G136" i="5"/>
  <c r="H136" i="5" s="1"/>
  <c r="I136" i="5" s="1"/>
  <c r="G136" i="7" l="1"/>
  <c r="H136" i="7" s="1"/>
  <c r="I136" i="7" s="1"/>
  <c r="K135" i="7"/>
  <c r="L135" i="7" s="1"/>
  <c r="J135" i="7"/>
  <c r="G135" i="6"/>
  <c r="H135" i="6" s="1"/>
  <c r="I135" i="6" s="1"/>
  <c r="F136" i="6"/>
  <c r="J134" i="6"/>
  <c r="K134" i="6"/>
  <c r="L134" i="6" s="1"/>
  <c r="J134" i="4"/>
  <c r="K134" i="4"/>
  <c r="L134" i="4" s="1"/>
  <c r="G135" i="4"/>
  <c r="H135" i="4" s="1"/>
  <c r="I135" i="4" s="1"/>
  <c r="J136" i="5"/>
  <c r="K136" i="5"/>
  <c r="L136" i="5" s="1"/>
  <c r="G137" i="5"/>
  <c r="H137" i="5" s="1"/>
  <c r="I137" i="5" s="1"/>
  <c r="G137" i="7" l="1"/>
  <c r="H137" i="7" s="1"/>
  <c r="I137" i="7" s="1"/>
  <c r="K136" i="7"/>
  <c r="L136" i="7" s="1"/>
  <c r="J136" i="7"/>
  <c r="G136" i="6"/>
  <c r="H136" i="6" s="1"/>
  <c r="I136" i="6" s="1"/>
  <c r="F137" i="6"/>
  <c r="J135" i="6"/>
  <c r="K135" i="6"/>
  <c r="L135" i="6" s="1"/>
  <c r="G136" i="4"/>
  <c r="H136" i="4" s="1"/>
  <c r="I136" i="4" s="1"/>
  <c r="J135" i="4"/>
  <c r="K135" i="4"/>
  <c r="L135" i="4" s="1"/>
  <c r="K137" i="5"/>
  <c r="L137" i="5" s="1"/>
  <c r="J137" i="5"/>
  <c r="G138" i="5"/>
  <c r="H138" i="5" s="1"/>
  <c r="I138" i="5" s="1"/>
  <c r="G138" i="7" l="1"/>
  <c r="H138" i="7" s="1"/>
  <c r="I138" i="7" s="1"/>
  <c r="K137" i="7"/>
  <c r="L137" i="7" s="1"/>
  <c r="J137" i="7"/>
  <c r="G137" i="6"/>
  <c r="H137" i="6" s="1"/>
  <c r="I137" i="6" s="1"/>
  <c r="F138" i="6"/>
  <c r="J136" i="6"/>
  <c r="K136" i="6"/>
  <c r="L136" i="6" s="1"/>
  <c r="K136" i="4"/>
  <c r="L136" i="4" s="1"/>
  <c r="J136" i="4"/>
  <c r="G137" i="4"/>
  <c r="H137" i="4" s="1"/>
  <c r="I137" i="4" s="1"/>
  <c r="J138" i="5"/>
  <c r="K138" i="5"/>
  <c r="L138" i="5" s="1"/>
  <c r="G139" i="5"/>
  <c r="H139" i="5" s="1"/>
  <c r="I139" i="5" s="1"/>
  <c r="G139" i="7" l="1"/>
  <c r="H139" i="7" s="1"/>
  <c r="I139" i="7" s="1"/>
  <c r="K138" i="7"/>
  <c r="L138" i="7" s="1"/>
  <c r="J138" i="7"/>
  <c r="G138" i="6"/>
  <c r="H138" i="6" s="1"/>
  <c r="I138" i="6" s="1"/>
  <c r="F139" i="6"/>
  <c r="J137" i="6"/>
  <c r="K137" i="6"/>
  <c r="L137" i="6" s="1"/>
  <c r="K137" i="4"/>
  <c r="L137" i="4" s="1"/>
  <c r="J137" i="4"/>
  <c r="G138" i="4"/>
  <c r="H138" i="4" s="1"/>
  <c r="I138" i="4" s="1"/>
  <c r="K139" i="5"/>
  <c r="L139" i="5" s="1"/>
  <c r="J139" i="5"/>
  <c r="G140" i="5"/>
  <c r="H140" i="5" s="1"/>
  <c r="I140" i="5" s="1"/>
  <c r="G140" i="7" l="1"/>
  <c r="H140" i="7" s="1"/>
  <c r="I140" i="7" s="1"/>
  <c r="K139" i="7"/>
  <c r="L139" i="7" s="1"/>
  <c r="J139" i="7"/>
  <c r="G139" i="6"/>
  <c r="H139" i="6" s="1"/>
  <c r="I139" i="6" s="1"/>
  <c r="F140" i="6"/>
  <c r="J138" i="6"/>
  <c r="K138" i="6"/>
  <c r="L138" i="6" s="1"/>
  <c r="G139" i="4"/>
  <c r="H139" i="4" s="1"/>
  <c r="I139" i="4" s="1"/>
  <c r="J138" i="4"/>
  <c r="K138" i="4"/>
  <c r="L138" i="4" s="1"/>
  <c r="K140" i="5"/>
  <c r="L140" i="5" s="1"/>
  <c r="J140" i="5"/>
  <c r="G141" i="5"/>
  <c r="H141" i="5" s="1"/>
  <c r="I141" i="5" s="1"/>
  <c r="G141" i="7" l="1"/>
  <c r="H141" i="7" s="1"/>
  <c r="I141" i="7" s="1"/>
  <c r="K140" i="7"/>
  <c r="L140" i="7" s="1"/>
  <c r="J140" i="7"/>
  <c r="G140" i="6"/>
  <c r="H140" i="6" s="1"/>
  <c r="I140" i="6" s="1"/>
  <c r="F141" i="6"/>
  <c r="J139" i="6"/>
  <c r="K139" i="6"/>
  <c r="L139" i="6" s="1"/>
  <c r="J139" i="4"/>
  <c r="K139" i="4"/>
  <c r="L139" i="4" s="1"/>
  <c r="G140" i="4"/>
  <c r="H140" i="4" s="1"/>
  <c r="I140" i="4" s="1"/>
  <c r="J141" i="5"/>
  <c r="K141" i="5"/>
  <c r="L141" i="5" s="1"/>
  <c r="G142" i="5"/>
  <c r="H142" i="5" s="1"/>
  <c r="I142" i="5" s="1"/>
  <c r="G142" i="7" l="1"/>
  <c r="H142" i="7" s="1"/>
  <c r="I142" i="7" s="1"/>
  <c r="K141" i="7"/>
  <c r="L141" i="7" s="1"/>
  <c r="J141" i="7"/>
  <c r="G141" i="6"/>
  <c r="H141" i="6" s="1"/>
  <c r="I141" i="6" s="1"/>
  <c r="F142" i="6"/>
  <c r="J140" i="6"/>
  <c r="K140" i="6"/>
  <c r="L140" i="6" s="1"/>
  <c r="K140" i="4"/>
  <c r="L140" i="4" s="1"/>
  <c r="J140" i="4"/>
  <c r="G141" i="4"/>
  <c r="H141" i="4" s="1"/>
  <c r="I141" i="4" s="1"/>
  <c r="J142" i="5"/>
  <c r="K142" i="5"/>
  <c r="L142" i="5" s="1"/>
  <c r="G143" i="5"/>
  <c r="H143" i="5" s="1"/>
  <c r="I143" i="5" s="1"/>
  <c r="K142" i="7" l="1"/>
  <c r="L142" i="7" s="1"/>
  <c r="J142" i="7"/>
  <c r="G143" i="7"/>
  <c r="H143" i="7" s="1"/>
  <c r="I143" i="7" s="1"/>
  <c r="G142" i="6"/>
  <c r="H142" i="6" s="1"/>
  <c r="I142" i="6" s="1"/>
  <c r="F143" i="6"/>
  <c r="J141" i="6"/>
  <c r="K141" i="6"/>
  <c r="L141" i="6" s="1"/>
  <c r="K141" i="4"/>
  <c r="L141" i="4" s="1"/>
  <c r="J141" i="4"/>
  <c r="G142" i="4"/>
  <c r="H142" i="4" s="1"/>
  <c r="I142" i="4" s="1"/>
  <c r="K143" i="5"/>
  <c r="L143" i="5" s="1"/>
  <c r="J143" i="5"/>
  <c r="G144" i="5"/>
  <c r="H144" i="5" s="1"/>
  <c r="I144" i="5" s="1"/>
  <c r="G144" i="7" l="1"/>
  <c r="H144" i="7" s="1"/>
  <c r="I144" i="7" s="1"/>
  <c r="K143" i="7"/>
  <c r="L143" i="7" s="1"/>
  <c r="J143" i="7"/>
  <c r="G143" i="6"/>
  <c r="H143" i="6" s="1"/>
  <c r="I143" i="6" s="1"/>
  <c r="F144" i="6"/>
  <c r="J142" i="6"/>
  <c r="K142" i="6"/>
  <c r="L142" i="6" s="1"/>
  <c r="K142" i="4"/>
  <c r="L142" i="4" s="1"/>
  <c r="J142" i="4"/>
  <c r="G143" i="4"/>
  <c r="H143" i="4" s="1"/>
  <c r="I143" i="4" s="1"/>
  <c r="K144" i="5"/>
  <c r="L144" i="5" s="1"/>
  <c r="J144" i="5"/>
  <c r="G145" i="5"/>
  <c r="H145" i="5" s="1"/>
  <c r="I145" i="5" s="1"/>
  <c r="G145" i="7" l="1"/>
  <c r="H145" i="7" s="1"/>
  <c r="I145" i="7" s="1"/>
  <c r="K144" i="7"/>
  <c r="L144" i="7" s="1"/>
  <c r="J144" i="7"/>
  <c r="G144" i="6"/>
  <c r="H144" i="6" s="1"/>
  <c r="I144" i="6" s="1"/>
  <c r="F145" i="6"/>
  <c r="J143" i="6"/>
  <c r="K143" i="6"/>
  <c r="L143" i="6" s="1"/>
  <c r="G144" i="4"/>
  <c r="H144" i="4" s="1"/>
  <c r="I144" i="4" s="1"/>
  <c r="K143" i="4"/>
  <c r="L143" i="4" s="1"/>
  <c r="J143" i="4"/>
  <c r="K145" i="5"/>
  <c r="L145" i="5" s="1"/>
  <c r="J145" i="5"/>
  <c r="G146" i="5"/>
  <c r="H146" i="5" s="1"/>
  <c r="I146" i="5" s="1"/>
  <c r="G146" i="7" l="1"/>
  <c r="H146" i="7" s="1"/>
  <c r="I146" i="7" s="1"/>
  <c r="K145" i="7"/>
  <c r="L145" i="7" s="1"/>
  <c r="J145" i="7"/>
  <c r="G145" i="6"/>
  <c r="H145" i="6" s="1"/>
  <c r="I145" i="6" s="1"/>
  <c r="F146" i="6"/>
  <c r="J144" i="6"/>
  <c r="K144" i="6"/>
  <c r="L144" i="6" s="1"/>
  <c r="J144" i="4"/>
  <c r="K144" i="4"/>
  <c r="L144" i="4" s="1"/>
  <c r="G145" i="4"/>
  <c r="H145" i="4" s="1"/>
  <c r="I145" i="4" s="1"/>
  <c r="K146" i="5"/>
  <c r="L146" i="5" s="1"/>
  <c r="J146" i="5"/>
  <c r="G147" i="5"/>
  <c r="H147" i="5" s="1"/>
  <c r="I147" i="5" s="1"/>
  <c r="G147" i="7" l="1"/>
  <c r="H147" i="7" s="1"/>
  <c r="I147" i="7" s="1"/>
  <c r="K146" i="7"/>
  <c r="L146" i="7" s="1"/>
  <c r="J146" i="7"/>
  <c r="G146" i="6"/>
  <c r="H146" i="6" s="1"/>
  <c r="I146" i="6" s="1"/>
  <c r="F147" i="6"/>
  <c r="J145" i="6"/>
  <c r="K145" i="6"/>
  <c r="L145" i="6" s="1"/>
  <c r="J145" i="4"/>
  <c r="K145" i="4"/>
  <c r="L145" i="4" s="1"/>
  <c r="G146" i="4"/>
  <c r="H146" i="4" s="1"/>
  <c r="I146" i="4" s="1"/>
  <c r="K147" i="5"/>
  <c r="L147" i="5" s="1"/>
  <c r="J147" i="5"/>
  <c r="G148" i="5"/>
  <c r="H148" i="5" s="1"/>
  <c r="I148" i="5" s="1"/>
  <c r="G148" i="7" l="1"/>
  <c r="H148" i="7" s="1"/>
  <c r="I148" i="7" s="1"/>
  <c r="K147" i="7"/>
  <c r="L147" i="7" s="1"/>
  <c r="J147" i="7"/>
  <c r="G147" i="6"/>
  <c r="H147" i="6" s="1"/>
  <c r="I147" i="6" s="1"/>
  <c r="F148" i="6"/>
  <c r="J146" i="6"/>
  <c r="K146" i="6"/>
  <c r="L146" i="6" s="1"/>
  <c r="G147" i="4"/>
  <c r="H147" i="4" s="1"/>
  <c r="I147" i="4" s="1"/>
  <c r="J146" i="4"/>
  <c r="K146" i="4"/>
  <c r="L146" i="4" s="1"/>
  <c r="J148" i="5"/>
  <c r="K148" i="5"/>
  <c r="L148" i="5" s="1"/>
  <c r="G149" i="5"/>
  <c r="H149" i="5" s="1"/>
  <c r="I149" i="5" s="1"/>
  <c r="G149" i="7" l="1"/>
  <c r="H149" i="7" s="1"/>
  <c r="I149" i="7" s="1"/>
  <c r="K148" i="7"/>
  <c r="L148" i="7" s="1"/>
  <c r="J148" i="7"/>
  <c r="G148" i="6"/>
  <c r="H148" i="6" s="1"/>
  <c r="I148" i="6" s="1"/>
  <c r="F149" i="6"/>
  <c r="J147" i="6"/>
  <c r="K147" i="6"/>
  <c r="L147" i="6" s="1"/>
  <c r="J147" i="4"/>
  <c r="K147" i="4"/>
  <c r="L147" i="4" s="1"/>
  <c r="G148" i="4"/>
  <c r="H148" i="4" s="1"/>
  <c r="I148" i="4" s="1"/>
  <c r="J149" i="5"/>
  <c r="K149" i="5"/>
  <c r="L149" i="5" s="1"/>
  <c r="G150" i="5"/>
  <c r="H150" i="5" s="1"/>
  <c r="I150" i="5" s="1"/>
  <c r="G150" i="7" l="1"/>
  <c r="H150" i="7" s="1"/>
  <c r="I150" i="7" s="1"/>
  <c r="K149" i="7"/>
  <c r="L149" i="7" s="1"/>
  <c r="J149" i="7"/>
  <c r="G149" i="6"/>
  <c r="H149" i="6" s="1"/>
  <c r="I149" i="6" s="1"/>
  <c r="F150" i="6"/>
  <c r="J148" i="6"/>
  <c r="K148" i="6"/>
  <c r="L148" i="6" s="1"/>
  <c r="G149" i="4"/>
  <c r="H149" i="4" s="1"/>
  <c r="I149" i="4" s="1"/>
  <c r="J148" i="4"/>
  <c r="K148" i="4"/>
  <c r="L148" i="4" s="1"/>
  <c r="K150" i="5"/>
  <c r="L150" i="5" s="1"/>
  <c r="J150" i="5"/>
  <c r="G151" i="5"/>
  <c r="H151" i="5" s="1"/>
  <c r="I151" i="5" s="1"/>
  <c r="G151" i="7" l="1"/>
  <c r="H151" i="7" s="1"/>
  <c r="I151" i="7" s="1"/>
  <c r="K150" i="7"/>
  <c r="L150" i="7" s="1"/>
  <c r="J150" i="7"/>
  <c r="G150" i="6"/>
  <c r="H150" i="6" s="1"/>
  <c r="I150" i="6" s="1"/>
  <c r="F151" i="6"/>
  <c r="J149" i="6"/>
  <c r="K149" i="6"/>
  <c r="L149" i="6" s="1"/>
  <c r="K149" i="4"/>
  <c r="L149" i="4" s="1"/>
  <c r="J149" i="4"/>
  <c r="G150" i="4"/>
  <c r="H150" i="4" s="1"/>
  <c r="I150" i="4" s="1"/>
  <c r="J151" i="5"/>
  <c r="K151" i="5"/>
  <c r="L151" i="5" s="1"/>
  <c r="G152" i="5"/>
  <c r="H152" i="5" s="1"/>
  <c r="I152" i="5" s="1"/>
  <c r="G152" i="7" l="1"/>
  <c r="H152" i="7" s="1"/>
  <c r="I152" i="7" s="1"/>
  <c r="K151" i="7"/>
  <c r="L151" i="7" s="1"/>
  <c r="J151" i="7"/>
  <c r="G151" i="6"/>
  <c r="H151" i="6" s="1"/>
  <c r="I151" i="6" s="1"/>
  <c r="F152" i="6"/>
  <c r="J150" i="6"/>
  <c r="K150" i="6"/>
  <c r="L150" i="6" s="1"/>
  <c r="G151" i="4"/>
  <c r="H151" i="4" s="1"/>
  <c r="I151" i="4" s="1"/>
  <c r="J150" i="4"/>
  <c r="K150" i="4"/>
  <c r="L150" i="4" s="1"/>
  <c r="K152" i="5"/>
  <c r="L152" i="5" s="1"/>
  <c r="J152" i="5"/>
  <c r="G153" i="5"/>
  <c r="H153" i="5" s="1"/>
  <c r="I153" i="5" s="1"/>
  <c r="G153" i="7" l="1"/>
  <c r="H153" i="7" s="1"/>
  <c r="I153" i="7" s="1"/>
  <c r="K152" i="7"/>
  <c r="L152" i="7" s="1"/>
  <c r="J152" i="7"/>
  <c r="G152" i="6"/>
  <c r="H152" i="6" s="1"/>
  <c r="I152" i="6" s="1"/>
  <c r="F153" i="6"/>
  <c r="J151" i="6"/>
  <c r="K151" i="6"/>
  <c r="L151" i="6" s="1"/>
  <c r="J151" i="4"/>
  <c r="K151" i="4"/>
  <c r="L151" i="4" s="1"/>
  <c r="G152" i="4"/>
  <c r="H152" i="4" s="1"/>
  <c r="I152" i="4" s="1"/>
  <c r="J153" i="5"/>
  <c r="K153" i="5"/>
  <c r="L153" i="5" s="1"/>
  <c r="G154" i="5"/>
  <c r="H154" i="5" s="1"/>
  <c r="I154" i="5" s="1"/>
  <c r="G154" i="7" l="1"/>
  <c r="H154" i="7" s="1"/>
  <c r="I154" i="7" s="1"/>
  <c r="K153" i="7"/>
  <c r="L153" i="7" s="1"/>
  <c r="J153" i="7"/>
  <c r="G153" i="6"/>
  <c r="H153" i="6" s="1"/>
  <c r="I153" i="6" s="1"/>
  <c r="F154" i="6"/>
  <c r="J152" i="6"/>
  <c r="K152" i="6"/>
  <c r="L152" i="6" s="1"/>
  <c r="G153" i="4"/>
  <c r="H153" i="4" s="1"/>
  <c r="I153" i="4" s="1"/>
  <c r="K152" i="4"/>
  <c r="L152" i="4" s="1"/>
  <c r="J152" i="4"/>
  <c r="K154" i="5"/>
  <c r="L154" i="5" s="1"/>
  <c r="J154" i="5"/>
  <c r="G155" i="5"/>
  <c r="H155" i="5" s="1"/>
  <c r="I155" i="5" s="1"/>
  <c r="G155" i="7" l="1"/>
  <c r="H155" i="7" s="1"/>
  <c r="I155" i="7" s="1"/>
  <c r="K154" i="7"/>
  <c r="L154" i="7" s="1"/>
  <c r="J154" i="7"/>
  <c r="G154" i="6"/>
  <c r="H154" i="6" s="1"/>
  <c r="I154" i="6" s="1"/>
  <c r="F155" i="6"/>
  <c r="J153" i="6"/>
  <c r="K153" i="6"/>
  <c r="L153" i="6" s="1"/>
  <c r="J153" i="4"/>
  <c r="K153" i="4"/>
  <c r="L153" i="4" s="1"/>
  <c r="G154" i="4"/>
  <c r="H154" i="4" s="1"/>
  <c r="I154" i="4" s="1"/>
  <c r="J155" i="5"/>
  <c r="K155" i="5"/>
  <c r="L155" i="5" s="1"/>
  <c r="G156" i="5"/>
  <c r="H156" i="5" s="1"/>
  <c r="I156" i="5" s="1"/>
  <c r="G156" i="7" l="1"/>
  <c r="H156" i="7" s="1"/>
  <c r="I156" i="7" s="1"/>
  <c r="K155" i="7"/>
  <c r="L155" i="7" s="1"/>
  <c r="J155" i="7"/>
  <c r="G155" i="6"/>
  <c r="H155" i="6" s="1"/>
  <c r="I155" i="6" s="1"/>
  <c r="F156" i="6"/>
  <c r="J154" i="6"/>
  <c r="K154" i="6"/>
  <c r="L154" i="6" s="1"/>
  <c r="G155" i="4"/>
  <c r="H155" i="4" s="1"/>
  <c r="I155" i="4" s="1"/>
  <c r="J154" i="4"/>
  <c r="K154" i="4"/>
  <c r="L154" i="4" s="1"/>
  <c r="K156" i="5"/>
  <c r="L156" i="5" s="1"/>
  <c r="J156" i="5"/>
  <c r="G157" i="5"/>
  <c r="H157" i="5" s="1"/>
  <c r="I157" i="5" s="1"/>
  <c r="G157" i="7" l="1"/>
  <c r="H157" i="7" s="1"/>
  <c r="I157" i="7" s="1"/>
  <c r="K156" i="7"/>
  <c r="L156" i="7" s="1"/>
  <c r="J156" i="7"/>
  <c r="G156" i="6"/>
  <c r="H156" i="6" s="1"/>
  <c r="I156" i="6" s="1"/>
  <c r="F157" i="6"/>
  <c r="J155" i="6"/>
  <c r="K155" i="6"/>
  <c r="L155" i="6" s="1"/>
  <c r="K155" i="4"/>
  <c r="L155" i="4" s="1"/>
  <c r="J155" i="4"/>
  <c r="G156" i="4"/>
  <c r="H156" i="4" s="1"/>
  <c r="I156" i="4" s="1"/>
  <c r="J157" i="5"/>
  <c r="K157" i="5"/>
  <c r="L157" i="5" s="1"/>
  <c r="G158" i="5"/>
  <c r="H158" i="5" s="1"/>
  <c r="I158" i="5" s="1"/>
  <c r="G158" i="7" l="1"/>
  <c r="H158" i="7" s="1"/>
  <c r="I158" i="7" s="1"/>
  <c r="K157" i="7"/>
  <c r="L157" i="7" s="1"/>
  <c r="J157" i="7"/>
  <c r="G157" i="6"/>
  <c r="H157" i="6" s="1"/>
  <c r="I157" i="6" s="1"/>
  <c r="F158" i="6"/>
  <c r="J156" i="6"/>
  <c r="K156" i="6"/>
  <c r="L156" i="6" s="1"/>
  <c r="G157" i="4"/>
  <c r="H157" i="4" s="1"/>
  <c r="I157" i="4" s="1"/>
  <c r="K156" i="4"/>
  <c r="L156" i="4" s="1"/>
  <c r="J156" i="4"/>
  <c r="J158" i="5"/>
  <c r="K158" i="5"/>
  <c r="L158" i="5" s="1"/>
  <c r="G159" i="5"/>
  <c r="H159" i="5" s="1"/>
  <c r="I159" i="5" s="1"/>
  <c r="G159" i="7" l="1"/>
  <c r="H159" i="7" s="1"/>
  <c r="I159" i="7" s="1"/>
  <c r="K158" i="7"/>
  <c r="L158" i="7" s="1"/>
  <c r="J158" i="7"/>
  <c r="G158" i="6"/>
  <c r="H158" i="6" s="1"/>
  <c r="I158" i="6" s="1"/>
  <c r="F159" i="6"/>
  <c r="J157" i="6"/>
  <c r="K157" i="6"/>
  <c r="L157" i="6" s="1"/>
  <c r="K157" i="4"/>
  <c r="L157" i="4" s="1"/>
  <c r="J157" i="4"/>
  <c r="G158" i="4"/>
  <c r="H158" i="4" s="1"/>
  <c r="I158" i="4" s="1"/>
  <c r="J159" i="5"/>
  <c r="K159" i="5"/>
  <c r="L159" i="5" s="1"/>
  <c r="G160" i="5"/>
  <c r="H160" i="5" s="1"/>
  <c r="I160" i="5" s="1"/>
  <c r="G5" i="8" l="1"/>
  <c r="G7" i="8" s="1"/>
  <c r="G160" i="7"/>
  <c r="H160" i="7" s="1"/>
  <c r="K159" i="7"/>
  <c r="L159" i="7" s="1"/>
  <c r="J159" i="7"/>
  <c r="G159" i="6"/>
  <c r="H159" i="6" s="1"/>
  <c r="I159" i="6" s="1"/>
  <c r="F160" i="6"/>
  <c r="J158" i="6"/>
  <c r="K158" i="6"/>
  <c r="L158" i="6" s="1"/>
  <c r="G159" i="4"/>
  <c r="H159" i="4" s="1"/>
  <c r="I159" i="4" s="1"/>
  <c r="K158" i="4"/>
  <c r="L158" i="4" s="1"/>
  <c r="J158" i="4"/>
  <c r="K160" i="5"/>
  <c r="L160" i="5" s="1"/>
  <c r="J160" i="5"/>
  <c r="G161" i="5"/>
  <c r="H161" i="5" s="1"/>
  <c r="I161" i="5" s="1"/>
  <c r="I160" i="7" l="1"/>
  <c r="K160" i="7" s="1"/>
  <c r="L160" i="7" s="1"/>
  <c r="G3" i="7"/>
  <c r="G160" i="6"/>
  <c r="H160" i="6" s="1"/>
  <c r="I160" i="6" s="1"/>
  <c r="F161" i="6"/>
  <c r="J159" i="6"/>
  <c r="K159" i="6"/>
  <c r="L159" i="6" s="1"/>
  <c r="J159" i="4"/>
  <c r="K159" i="4"/>
  <c r="L159" i="4" s="1"/>
  <c r="G160" i="4"/>
  <c r="H160" i="4" s="1"/>
  <c r="I160" i="4" s="1"/>
  <c r="J161" i="5"/>
  <c r="K161" i="5"/>
  <c r="L161" i="5" s="1"/>
  <c r="G162" i="5"/>
  <c r="H162" i="5" s="1"/>
  <c r="I162" i="5" s="1"/>
  <c r="J160" i="7" l="1"/>
  <c r="J3" i="7"/>
  <c r="J5" i="7" s="1"/>
  <c r="G161" i="6"/>
  <c r="H161" i="6" s="1"/>
  <c r="I161" i="6" s="1"/>
  <c r="F162" i="6"/>
  <c r="J160" i="6"/>
  <c r="K160" i="6"/>
  <c r="L160" i="6" s="1"/>
  <c r="G161" i="4"/>
  <c r="H161" i="4" s="1"/>
  <c r="I161" i="4" s="1"/>
  <c r="J160" i="4"/>
  <c r="K160" i="4"/>
  <c r="L160" i="4" s="1"/>
  <c r="K162" i="5"/>
  <c r="L162" i="5" s="1"/>
  <c r="J162" i="5"/>
  <c r="G163" i="5"/>
  <c r="H163" i="5" s="1"/>
  <c r="I163" i="5" s="1"/>
  <c r="G162" i="6" l="1"/>
  <c r="H162" i="6" s="1"/>
  <c r="I162" i="6" s="1"/>
  <c r="F163" i="6"/>
  <c r="J161" i="6"/>
  <c r="K161" i="6"/>
  <c r="L161" i="6" s="1"/>
  <c r="K161" i="4"/>
  <c r="L161" i="4" s="1"/>
  <c r="J161" i="4"/>
  <c r="G162" i="4"/>
  <c r="H162" i="4" s="1"/>
  <c r="I162" i="4" s="1"/>
  <c r="J163" i="5"/>
  <c r="K163" i="5"/>
  <c r="L163" i="5" s="1"/>
  <c r="G164" i="5"/>
  <c r="H164" i="5" s="1"/>
  <c r="I164" i="5" s="1"/>
  <c r="G163" i="6" l="1"/>
  <c r="H163" i="6" s="1"/>
  <c r="I163" i="6" s="1"/>
  <c r="F164" i="6"/>
  <c r="J162" i="6"/>
  <c r="K162" i="6"/>
  <c r="L162" i="6" s="1"/>
  <c r="J162" i="4"/>
  <c r="K162" i="4"/>
  <c r="L162" i="4" s="1"/>
  <c r="G163" i="4"/>
  <c r="H163" i="4" s="1"/>
  <c r="I163" i="4" s="1"/>
  <c r="J164" i="5"/>
  <c r="K164" i="5"/>
  <c r="L164" i="5" s="1"/>
  <c r="G165" i="5"/>
  <c r="H165" i="5" s="1"/>
  <c r="I165" i="5" s="1"/>
  <c r="G164" i="6" l="1"/>
  <c r="H164" i="6" s="1"/>
  <c r="I164" i="6" s="1"/>
  <c r="F165" i="6"/>
  <c r="J163" i="6"/>
  <c r="K163" i="6"/>
  <c r="L163" i="6" s="1"/>
  <c r="G164" i="4"/>
  <c r="H164" i="4" s="1"/>
  <c r="I164" i="4" s="1"/>
  <c r="J163" i="4"/>
  <c r="K163" i="4"/>
  <c r="L163" i="4" s="1"/>
  <c r="J165" i="5"/>
  <c r="K165" i="5"/>
  <c r="L165" i="5" s="1"/>
  <c r="G166" i="5"/>
  <c r="H166" i="5" s="1"/>
  <c r="I166" i="5" s="1"/>
  <c r="G165" i="6" l="1"/>
  <c r="H165" i="6" s="1"/>
  <c r="I165" i="6" s="1"/>
  <c r="F166" i="6"/>
  <c r="J164" i="6"/>
  <c r="K164" i="6"/>
  <c r="L164" i="6" s="1"/>
  <c r="J164" i="4"/>
  <c r="K164" i="4"/>
  <c r="L164" i="4" s="1"/>
  <c r="G165" i="4"/>
  <c r="H165" i="4" s="1"/>
  <c r="I165" i="4" s="1"/>
  <c r="K166" i="5"/>
  <c r="L166" i="5" s="1"/>
  <c r="J166" i="5"/>
  <c r="G167" i="5"/>
  <c r="H167" i="5" s="1"/>
  <c r="I167" i="5" s="1"/>
  <c r="G166" i="6" l="1"/>
  <c r="H166" i="6" s="1"/>
  <c r="I166" i="6" s="1"/>
  <c r="F167" i="6"/>
  <c r="J165" i="6"/>
  <c r="K165" i="6"/>
  <c r="L165" i="6" s="1"/>
  <c r="G166" i="4"/>
  <c r="H166" i="4" s="1"/>
  <c r="I166" i="4" s="1"/>
  <c r="K165" i="4"/>
  <c r="L165" i="4" s="1"/>
  <c r="J165" i="4"/>
  <c r="J167" i="5"/>
  <c r="K167" i="5"/>
  <c r="L167" i="5" s="1"/>
  <c r="G168" i="5"/>
  <c r="H168" i="5" s="1"/>
  <c r="I168" i="5" s="1"/>
  <c r="G167" i="6" l="1"/>
  <c r="H167" i="6" s="1"/>
  <c r="I167" i="6" s="1"/>
  <c r="F168" i="6"/>
  <c r="J166" i="6"/>
  <c r="K166" i="6"/>
  <c r="L166" i="6" s="1"/>
  <c r="K166" i="4"/>
  <c r="L166" i="4" s="1"/>
  <c r="J166" i="4"/>
  <c r="G167" i="4"/>
  <c r="H167" i="4" s="1"/>
  <c r="I167" i="4" s="1"/>
  <c r="K168" i="5"/>
  <c r="L168" i="5" s="1"/>
  <c r="J168" i="5"/>
  <c r="G169" i="5"/>
  <c r="H169" i="5" s="1"/>
  <c r="I169" i="5" s="1"/>
  <c r="G168" i="6" l="1"/>
  <c r="H168" i="6" s="1"/>
  <c r="I168" i="6" s="1"/>
  <c r="F169" i="6"/>
  <c r="J167" i="6"/>
  <c r="K167" i="6"/>
  <c r="L167" i="6" s="1"/>
  <c r="G168" i="4"/>
  <c r="H168" i="4" s="1"/>
  <c r="I168" i="4" s="1"/>
  <c r="J167" i="4"/>
  <c r="K167" i="4"/>
  <c r="L167" i="4" s="1"/>
  <c r="K169" i="5"/>
  <c r="L169" i="5" s="1"/>
  <c r="J169" i="5"/>
  <c r="G170" i="5"/>
  <c r="H170" i="5" s="1"/>
  <c r="I170" i="5" s="1"/>
  <c r="G169" i="6" l="1"/>
  <c r="H169" i="6" s="1"/>
  <c r="I169" i="6" s="1"/>
  <c r="F170" i="6"/>
  <c r="J168" i="6"/>
  <c r="K168" i="6"/>
  <c r="L168" i="6" s="1"/>
  <c r="K168" i="4"/>
  <c r="L168" i="4" s="1"/>
  <c r="J168" i="4"/>
  <c r="G169" i="4"/>
  <c r="H169" i="4" s="1"/>
  <c r="I169" i="4" s="1"/>
  <c r="K170" i="5"/>
  <c r="L170" i="5" s="1"/>
  <c r="J170" i="5"/>
  <c r="G171" i="5"/>
  <c r="H171" i="5" s="1"/>
  <c r="I171" i="5" s="1"/>
  <c r="G170" i="6" l="1"/>
  <c r="H170" i="6" s="1"/>
  <c r="I170" i="6" s="1"/>
  <c r="F171" i="6"/>
  <c r="J169" i="6"/>
  <c r="K169" i="6"/>
  <c r="L169" i="6" s="1"/>
  <c r="J169" i="4"/>
  <c r="K169" i="4"/>
  <c r="L169" i="4" s="1"/>
  <c r="G170" i="4"/>
  <c r="H170" i="4" s="1"/>
  <c r="I170" i="4" s="1"/>
  <c r="J171" i="5"/>
  <c r="K171" i="5"/>
  <c r="L171" i="5" s="1"/>
  <c r="G172" i="5"/>
  <c r="H172" i="5" s="1"/>
  <c r="I172" i="5" s="1"/>
  <c r="G171" i="6" l="1"/>
  <c r="H171" i="6" s="1"/>
  <c r="I171" i="6" s="1"/>
  <c r="F172" i="6"/>
  <c r="J170" i="6"/>
  <c r="K170" i="6"/>
  <c r="L170" i="6" s="1"/>
  <c r="G171" i="4"/>
  <c r="H171" i="4" s="1"/>
  <c r="I171" i="4" s="1"/>
  <c r="J170" i="4"/>
  <c r="K170" i="4"/>
  <c r="L170" i="4" s="1"/>
  <c r="K172" i="5"/>
  <c r="L172" i="5" s="1"/>
  <c r="J172" i="5"/>
  <c r="G173" i="5"/>
  <c r="H173" i="5" s="1"/>
  <c r="I173" i="5" s="1"/>
  <c r="G172" i="6" l="1"/>
  <c r="H172" i="6" s="1"/>
  <c r="I172" i="6" s="1"/>
  <c r="F173" i="6"/>
  <c r="J171" i="6"/>
  <c r="K171" i="6"/>
  <c r="L171" i="6" s="1"/>
  <c r="K171" i="4"/>
  <c r="L171" i="4" s="1"/>
  <c r="J171" i="4"/>
  <c r="G172" i="4"/>
  <c r="H172" i="4" s="1"/>
  <c r="I172" i="4" s="1"/>
  <c r="K173" i="5"/>
  <c r="L173" i="5" s="1"/>
  <c r="J173" i="5"/>
  <c r="G174" i="5"/>
  <c r="H174" i="5" s="1"/>
  <c r="I174" i="5" s="1"/>
  <c r="G173" i="6" l="1"/>
  <c r="H173" i="6" s="1"/>
  <c r="I173" i="6" s="1"/>
  <c r="F174" i="6"/>
  <c r="J172" i="6"/>
  <c r="K172" i="6"/>
  <c r="L172" i="6" s="1"/>
  <c r="G173" i="4"/>
  <c r="H173" i="4" s="1"/>
  <c r="I173" i="4" s="1"/>
  <c r="J172" i="4"/>
  <c r="K172" i="4"/>
  <c r="L172" i="4" s="1"/>
  <c r="J174" i="5"/>
  <c r="K174" i="5"/>
  <c r="L174" i="5" s="1"/>
  <c r="G175" i="5"/>
  <c r="H175" i="5" s="1"/>
  <c r="I175" i="5" s="1"/>
  <c r="G174" i="6" l="1"/>
  <c r="H174" i="6" s="1"/>
  <c r="I174" i="6" s="1"/>
  <c r="F175" i="6"/>
  <c r="J173" i="6"/>
  <c r="K173" i="6"/>
  <c r="L173" i="6" s="1"/>
  <c r="K173" i="4"/>
  <c r="L173" i="4" s="1"/>
  <c r="J173" i="4"/>
  <c r="G174" i="4"/>
  <c r="H174" i="4" s="1"/>
  <c r="I174" i="4" s="1"/>
  <c r="K175" i="5"/>
  <c r="L175" i="5" s="1"/>
  <c r="J175" i="5"/>
  <c r="G176" i="5"/>
  <c r="H176" i="5" s="1"/>
  <c r="I176" i="5" s="1"/>
  <c r="G175" i="6" l="1"/>
  <c r="H175" i="6" s="1"/>
  <c r="I175" i="6" s="1"/>
  <c r="F176" i="6"/>
  <c r="J174" i="6"/>
  <c r="K174" i="6"/>
  <c r="L174" i="6" s="1"/>
  <c r="J174" i="4"/>
  <c r="K174" i="4"/>
  <c r="L174" i="4" s="1"/>
  <c r="G175" i="4"/>
  <c r="H175" i="4" s="1"/>
  <c r="I175" i="4" s="1"/>
  <c r="K176" i="5"/>
  <c r="L176" i="5" s="1"/>
  <c r="J176" i="5"/>
  <c r="G177" i="5"/>
  <c r="H177" i="5" s="1"/>
  <c r="I177" i="5" s="1"/>
  <c r="G176" i="6" l="1"/>
  <c r="H176" i="6" s="1"/>
  <c r="I176" i="6" s="1"/>
  <c r="F177" i="6"/>
  <c r="K175" i="6"/>
  <c r="L175" i="6" s="1"/>
  <c r="J175" i="6"/>
  <c r="G176" i="4"/>
  <c r="H176" i="4" s="1"/>
  <c r="I176" i="4" s="1"/>
  <c r="K175" i="4"/>
  <c r="L175" i="4" s="1"/>
  <c r="J175" i="4"/>
  <c r="K177" i="5"/>
  <c r="L177" i="5" s="1"/>
  <c r="J177" i="5"/>
  <c r="G178" i="5"/>
  <c r="H178" i="5" s="1"/>
  <c r="I178" i="5" s="1"/>
  <c r="G177" i="6" l="1"/>
  <c r="H177" i="6" s="1"/>
  <c r="I177" i="6" s="1"/>
  <c r="F178" i="6"/>
  <c r="K176" i="6"/>
  <c r="L176" i="6" s="1"/>
  <c r="J176" i="6"/>
  <c r="J176" i="4"/>
  <c r="K176" i="4"/>
  <c r="L176" i="4" s="1"/>
  <c r="G177" i="4"/>
  <c r="H177" i="4" s="1"/>
  <c r="I177" i="4" s="1"/>
  <c r="J178" i="5"/>
  <c r="K178" i="5"/>
  <c r="L178" i="5" s="1"/>
  <c r="G179" i="5"/>
  <c r="H179" i="5" s="1"/>
  <c r="I179" i="5" s="1"/>
  <c r="G178" i="6" l="1"/>
  <c r="H178" i="6" s="1"/>
  <c r="I178" i="6" s="1"/>
  <c r="F179" i="6"/>
  <c r="K177" i="6"/>
  <c r="L177" i="6" s="1"/>
  <c r="J177" i="6"/>
  <c r="K177" i="4"/>
  <c r="L177" i="4" s="1"/>
  <c r="J177" i="4"/>
  <c r="G178" i="4"/>
  <c r="H178" i="4" s="1"/>
  <c r="I178" i="4" s="1"/>
  <c r="K179" i="5"/>
  <c r="L179" i="5" s="1"/>
  <c r="J179" i="5"/>
  <c r="G180" i="5"/>
  <c r="H180" i="5" s="1"/>
  <c r="I180" i="5" s="1"/>
  <c r="G179" i="6" l="1"/>
  <c r="H179" i="6" s="1"/>
  <c r="I179" i="6" s="1"/>
  <c r="F180" i="6"/>
  <c r="K178" i="6"/>
  <c r="L178" i="6" s="1"/>
  <c r="J178" i="6"/>
  <c r="J178" i="4"/>
  <c r="K178" i="4"/>
  <c r="L178" i="4" s="1"/>
  <c r="G179" i="4"/>
  <c r="H179" i="4" s="1"/>
  <c r="I179" i="4" s="1"/>
  <c r="J180" i="5"/>
  <c r="K180" i="5"/>
  <c r="L180" i="5" s="1"/>
  <c r="G181" i="5"/>
  <c r="H181" i="5" s="1"/>
  <c r="I181" i="5" s="1"/>
  <c r="G180" i="6" l="1"/>
  <c r="H180" i="6" s="1"/>
  <c r="I180" i="6" s="1"/>
  <c r="F181" i="6"/>
  <c r="K179" i="6"/>
  <c r="L179" i="6" s="1"/>
  <c r="J179" i="6"/>
  <c r="G180" i="4"/>
  <c r="H180" i="4" s="1"/>
  <c r="I180" i="4" s="1"/>
  <c r="K179" i="4"/>
  <c r="L179" i="4" s="1"/>
  <c r="J179" i="4"/>
  <c r="K181" i="5"/>
  <c r="L181" i="5" s="1"/>
  <c r="J181" i="5"/>
  <c r="G182" i="5"/>
  <c r="H182" i="5" s="1"/>
  <c r="I182" i="5" s="1"/>
  <c r="G181" i="6" l="1"/>
  <c r="H181" i="6" s="1"/>
  <c r="I181" i="6" s="1"/>
  <c r="F182" i="6"/>
  <c r="K180" i="6"/>
  <c r="L180" i="6" s="1"/>
  <c r="J180" i="6"/>
  <c r="K180" i="4"/>
  <c r="L180" i="4" s="1"/>
  <c r="J180" i="4"/>
  <c r="G181" i="4"/>
  <c r="H181" i="4" s="1"/>
  <c r="I181" i="4" s="1"/>
  <c r="J182" i="5"/>
  <c r="K182" i="5"/>
  <c r="L182" i="5" s="1"/>
  <c r="G183" i="5"/>
  <c r="H183" i="5" s="1"/>
  <c r="I183" i="5" s="1"/>
  <c r="G182" i="6" l="1"/>
  <c r="H182" i="6" s="1"/>
  <c r="I182" i="6" s="1"/>
  <c r="F183" i="6"/>
  <c r="K181" i="6"/>
  <c r="L181" i="6" s="1"/>
  <c r="J181" i="6"/>
  <c r="G182" i="4"/>
  <c r="H182" i="4" s="1"/>
  <c r="I182" i="4" s="1"/>
  <c r="K181" i="4"/>
  <c r="L181" i="4" s="1"/>
  <c r="J181" i="4"/>
  <c r="J183" i="5"/>
  <c r="K183" i="5"/>
  <c r="L183" i="5" s="1"/>
  <c r="G184" i="5"/>
  <c r="H184" i="5" s="1"/>
  <c r="I184" i="5" s="1"/>
  <c r="G183" i="6" l="1"/>
  <c r="H183" i="6" s="1"/>
  <c r="I183" i="6" s="1"/>
  <c r="F184" i="6"/>
  <c r="K182" i="6"/>
  <c r="L182" i="6" s="1"/>
  <c r="J182" i="6"/>
  <c r="K182" i="4"/>
  <c r="L182" i="4" s="1"/>
  <c r="J182" i="4"/>
  <c r="G183" i="4"/>
  <c r="H183" i="4" s="1"/>
  <c r="I183" i="4" s="1"/>
  <c r="J184" i="5"/>
  <c r="K184" i="5"/>
  <c r="L184" i="5" s="1"/>
  <c r="G185" i="5"/>
  <c r="H185" i="5" s="1"/>
  <c r="I185" i="5" s="1"/>
  <c r="G184" i="6" l="1"/>
  <c r="H184" i="6" s="1"/>
  <c r="I184" i="6" s="1"/>
  <c r="F185" i="6"/>
  <c r="K183" i="6"/>
  <c r="L183" i="6" s="1"/>
  <c r="J183" i="6"/>
  <c r="G184" i="4"/>
  <c r="H184" i="4" s="1"/>
  <c r="I184" i="4" s="1"/>
  <c r="J183" i="4"/>
  <c r="K183" i="4"/>
  <c r="L183" i="4" s="1"/>
  <c r="K185" i="5"/>
  <c r="L185" i="5" s="1"/>
  <c r="J185" i="5"/>
  <c r="G186" i="5"/>
  <c r="H186" i="5" s="1"/>
  <c r="I186" i="5" s="1"/>
  <c r="G185" i="6" l="1"/>
  <c r="H185" i="6" s="1"/>
  <c r="I185" i="6" s="1"/>
  <c r="F186" i="6"/>
  <c r="K184" i="6"/>
  <c r="L184" i="6" s="1"/>
  <c r="J184" i="6"/>
  <c r="J184" i="4"/>
  <c r="K184" i="4"/>
  <c r="L184" i="4" s="1"/>
  <c r="G185" i="4"/>
  <c r="H185" i="4" s="1"/>
  <c r="I185" i="4" s="1"/>
  <c r="J186" i="5"/>
  <c r="K186" i="5"/>
  <c r="L186" i="5" s="1"/>
  <c r="G187" i="5"/>
  <c r="H187" i="5" s="1"/>
  <c r="I187" i="5" s="1"/>
  <c r="G186" i="6" l="1"/>
  <c r="H186" i="6" s="1"/>
  <c r="I186" i="6" s="1"/>
  <c r="F187" i="6"/>
  <c r="K185" i="6"/>
  <c r="L185" i="6" s="1"/>
  <c r="J185" i="6"/>
  <c r="G186" i="4"/>
  <c r="H186" i="4" s="1"/>
  <c r="I186" i="4" s="1"/>
  <c r="J185" i="4"/>
  <c r="K185" i="4"/>
  <c r="L185" i="4" s="1"/>
  <c r="J187" i="5"/>
  <c r="K187" i="5"/>
  <c r="L187" i="5" s="1"/>
  <c r="G188" i="5"/>
  <c r="H188" i="5" s="1"/>
  <c r="I188" i="5" s="1"/>
  <c r="G187" i="6" l="1"/>
  <c r="H187" i="6" s="1"/>
  <c r="I187" i="6" s="1"/>
  <c r="F188" i="6"/>
  <c r="K186" i="6"/>
  <c r="L186" i="6" s="1"/>
  <c r="J186" i="6"/>
  <c r="J186" i="4"/>
  <c r="K186" i="4"/>
  <c r="L186" i="4" s="1"/>
  <c r="G187" i="4"/>
  <c r="H187" i="4" s="1"/>
  <c r="I187" i="4" s="1"/>
  <c r="J188" i="5"/>
  <c r="K188" i="5"/>
  <c r="L188" i="5" s="1"/>
  <c r="G189" i="5"/>
  <c r="H189" i="5" s="1"/>
  <c r="I189" i="5" s="1"/>
  <c r="G188" i="6" l="1"/>
  <c r="H188" i="6" s="1"/>
  <c r="I188" i="6" s="1"/>
  <c r="F189" i="6"/>
  <c r="K187" i="6"/>
  <c r="L187" i="6" s="1"/>
  <c r="J187" i="6"/>
  <c r="G188" i="4"/>
  <c r="H188" i="4" s="1"/>
  <c r="I188" i="4" s="1"/>
  <c r="J187" i="4"/>
  <c r="K187" i="4"/>
  <c r="L187" i="4" s="1"/>
  <c r="J189" i="5"/>
  <c r="K189" i="5"/>
  <c r="L189" i="5" s="1"/>
  <c r="G190" i="5"/>
  <c r="H190" i="5" s="1"/>
  <c r="I190" i="5" s="1"/>
  <c r="G189" i="6" l="1"/>
  <c r="H189" i="6" s="1"/>
  <c r="I189" i="6" s="1"/>
  <c r="F190" i="6"/>
  <c r="K188" i="6"/>
  <c r="L188" i="6" s="1"/>
  <c r="J188" i="6"/>
  <c r="J188" i="4"/>
  <c r="K188" i="4"/>
  <c r="L188" i="4" s="1"/>
  <c r="G189" i="4"/>
  <c r="H189" i="4" s="1"/>
  <c r="I189" i="4" s="1"/>
  <c r="K190" i="5"/>
  <c r="L190" i="5" s="1"/>
  <c r="J190" i="5"/>
  <c r="G191" i="5"/>
  <c r="H191" i="5" s="1"/>
  <c r="I191" i="5" s="1"/>
  <c r="G190" i="6" l="1"/>
  <c r="H190" i="6" s="1"/>
  <c r="I190" i="6" s="1"/>
  <c r="F191" i="6"/>
  <c r="K189" i="6"/>
  <c r="L189" i="6" s="1"/>
  <c r="J189" i="6"/>
  <c r="G190" i="4"/>
  <c r="H190" i="4" s="1"/>
  <c r="I190" i="4" s="1"/>
  <c r="K189" i="4"/>
  <c r="L189" i="4" s="1"/>
  <c r="J189" i="4"/>
  <c r="J191" i="5"/>
  <c r="K191" i="5"/>
  <c r="L191" i="5" s="1"/>
  <c r="G192" i="5"/>
  <c r="H192" i="5" s="1"/>
  <c r="I192" i="5" s="1"/>
  <c r="G191" i="6" l="1"/>
  <c r="H191" i="6" s="1"/>
  <c r="I191" i="6" s="1"/>
  <c r="F192" i="6"/>
  <c r="K190" i="6"/>
  <c r="L190" i="6" s="1"/>
  <c r="J190" i="6"/>
  <c r="J190" i="4"/>
  <c r="K190" i="4"/>
  <c r="L190" i="4" s="1"/>
  <c r="G191" i="4"/>
  <c r="H191" i="4" s="1"/>
  <c r="I191" i="4" s="1"/>
  <c r="K192" i="5"/>
  <c r="L192" i="5" s="1"/>
  <c r="J192" i="5"/>
  <c r="G193" i="5"/>
  <c r="H193" i="5" s="1"/>
  <c r="I193" i="5" s="1"/>
  <c r="G192" i="6" l="1"/>
  <c r="H192" i="6" s="1"/>
  <c r="I192" i="6" s="1"/>
  <c r="F193" i="6"/>
  <c r="K191" i="6"/>
  <c r="L191" i="6" s="1"/>
  <c r="J191" i="6"/>
  <c r="G192" i="4"/>
  <c r="H192" i="4" s="1"/>
  <c r="I192" i="4" s="1"/>
  <c r="J191" i="4"/>
  <c r="K191" i="4"/>
  <c r="L191" i="4" s="1"/>
  <c r="K193" i="5"/>
  <c r="L193" i="5" s="1"/>
  <c r="J193" i="5"/>
  <c r="G194" i="5"/>
  <c r="H194" i="5" s="1"/>
  <c r="I194" i="5" s="1"/>
  <c r="G193" i="6" l="1"/>
  <c r="H193" i="6" s="1"/>
  <c r="I193" i="6" s="1"/>
  <c r="F194" i="6"/>
  <c r="K192" i="6"/>
  <c r="L192" i="6" s="1"/>
  <c r="J192" i="6"/>
  <c r="K192" i="4"/>
  <c r="L192" i="4" s="1"/>
  <c r="J192" i="4"/>
  <c r="G193" i="4"/>
  <c r="H193" i="4" s="1"/>
  <c r="I193" i="4" s="1"/>
  <c r="K194" i="5"/>
  <c r="L194" i="5" s="1"/>
  <c r="J194" i="5"/>
  <c r="G195" i="5"/>
  <c r="H195" i="5" s="1"/>
  <c r="I195" i="5" s="1"/>
  <c r="G194" i="6" l="1"/>
  <c r="H194" i="6" s="1"/>
  <c r="I194" i="6" s="1"/>
  <c r="F195" i="6"/>
  <c r="K193" i="6"/>
  <c r="L193" i="6" s="1"/>
  <c r="J193" i="6"/>
  <c r="G194" i="4"/>
  <c r="H194" i="4" s="1"/>
  <c r="I194" i="4" s="1"/>
  <c r="J193" i="4"/>
  <c r="K193" i="4"/>
  <c r="L193" i="4" s="1"/>
  <c r="J195" i="5"/>
  <c r="K195" i="5"/>
  <c r="L195" i="5" s="1"/>
  <c r="G196" i="5"/>
  <c r="H196" i="5" s="1"/>
  <c r="I196" i="5" s="1"/>
  <c r="G195" i="6" l="1"/>
  <c r="H195" i="6" s="1"/>
  <c r="I195" i="6" s="1"/>
  <c r="F196" i="6"/>
  <c r="K194" i="6"/>
  <c r="L194" i="6" s="1"/>
  <c r="J194" i="6"/>
  <c r="K194" i="4"/>
  <c r="L194" i="4" s="1"/>
  <c r="J194" i="4"/>
  <c r="G195" i="4"/>
  <c r="H195" i="4" s="1"/>
  <c r="I195" i="4" s="1"/>
  <c r="J196" i="5"/>
  <c r="K196" i="5"/>
  <c r="L196" i="5" s="1"/>
  <c r="G197" i="5"/>
  <c r="H197" i="5" s="1"/>
  <c r="I197" i="5" s="1"/>
  <c r="G196" i="6" l="1"/>
  <c r="H196" i="6" s="1"/>
  <c r="I196" i="6" s="1"/>
  <c r="F197" i="6"/>
  <c r="K195" i="6"/>
  <c r="L195" i="6" s="1"/>
  <c r="J195" i="6"/>
  <c r="G196" i="4"/>
  <c r="H196" i="4" s="1"/>
  <c r="I196" i="4" s="1"/>
  <c r="J195" i="4"/>
  <c r="K195" i="4"/>
  <c r="L195" i="4" s="1"/>
  <c r="K197" i="5"/>
  <c r="L197" i="5" s="1"/>
  <c r="J197" i="5"/>
  <c r="G198" i="5"/>
  <c r="H198" i="5" s="1"/>
  <c r="I198" i="5" s="1"/>
  <c r="G197" i="6" l="1"/>
  <c r="H197" i="6" s="1"/>
  <c r="I197" i="6" s="1"/>
  <c r="F198" i="6"/>
  <c r="K196" i="6"/>
  <c r="L196" i="6" s="1"/>
  <c r="J196" i="6"/>
  <c r="J196" i="4"/>
  <c r="K196" i="4"/>
  <c r="L196" i="4" s="1"/>
  <c r="G197" i="4"/>
  <c r="H197" i="4" s="1"/>
  <c r="I197" i="4" s="1"/>
  <c r="K198" i="5"/>
  <c r="L198" i="5" s="1"/>
  <c r="J198" i="5"/>
  <c r="G199" i="5"/>
  <c r="H199" i="5" s="1"/>
  <c r="I199" i="5" s="1"/>
  <c r="G198" i="6" l="1"/>
  <c r="H198" i="6" s="1"/>
  <c r="I198" i="6" s="1"/>
  <c r="F199" i="6"/>
  <c r="K197" i="6"/>
  <c r="L197" i="6" s="1"/>
  <c r="J197" i="6"/>
  <c r="G198" i="4"/>
  <c r="H198" i="4" s="1"/>
  <c r="I198" i="4" s="1"/>
  <c r="K197" i="4"/>
  <c r="L197" i="4" s="1"/>
  <c r="J197" i="4"/>
  <c r="K199" i="5"/>
  <c r="L199" i="5" s="1"/>
  <c r="J199" i="5"/>
  <c r="G200" i="5"/>
  <c r="H200" i="5" s="1"/>
  <c r="I200" i="5" s="1"/>
  <c r="G199" i="6" l="1"/>
  <c r="H199" i="6" s="1"/>
  <c r="I199" i="6" s="1"/>
  <c r="F200" i="6"/>
  <c r="K198" i="6"/>
  <c r="L198" i="6" s="1"/>
  <c r="J198" i="6"/>
  <c r="K198" i="4"/>
  <c r="L198" i="4" s="1"/>
  <c r="J198" i="4"/>
  <c r="G199" i="4"/>
  <c r="H199" i="4" s="1"/>
  <c r="I199" i="4" s="1"/>
  <c r="J200" i="5"/>
  <c r="K200" i="5"/>
  <c r="L200" i="5" s="1"/>
  <c r="G201" i="5"/>
  <c r="H201" i="5" s="1"/>
  <c r="I201" i="5" s="1"/>
  <c r="G200" i="6" l="1"/>
  <c r="H200" i="6" s="1"/>
  <c r="I200" i="6" s="1"/>
  <c r="F201" i="6"/>
  <c r="K199" i="6"/>
  <c r="L199" i="6" s="1"/>
  <c r="J199" i="6"/>
  <c r="G200" i="4"/>
  <c r="H200" i="4" s="1"/>
  <c r="I200" i="4" s="1"/>
  <c r="K199" i="4"/>
  <c r="L199" i="4" s="1"/>
  <c r="J199" i="4"/>
  <c r="K201" i="5"/>
  <c r="L201" i="5" s="1"/>
  <c r="J201" i="5"/>
  <c r="G202" i="5"/>
  <c r="H202" i="5" s="1"/>
  <c r="I202" i="5" s="1"/>
  <c r="G201" i="6" l="1"/>
  <c r="H201" i="6" s="1"/>
  <c r="I201" i="6" s="1"/>
  <c r="F202" i="6"/>
  <c r="K200" i="6"/>
  <c r="L200" i="6" s="1"/>
  <c r="J200" i="6"/>
  <c r="J200" i="4"/>
  <c r="K200" i="4"/>
  <c r="L200" i="4" s="1"/>
  <c r="G201" i="4"/>
  <c r="H201" i="4" s="1"/>
  <c r="I201" i="4" s="1"/>
  <c r="J202" i="5"/>
  <c r="K202" i="5"/>
  <c r="L202" i="5" s="1"/>
  <c r="G203" i="5"/>
  <c r="H203" i="5" s="1"/>
  <c r="I203" i="5" s="1"/>
  <c r="G202" i="6" l="1"/>
  <c r="H202" i="6" s="1"/>
  <c r="I202" i="6" s="1"/>
  <c r="F203" i="6"/>
  <c r="K201" i="6"/>
  <c r="L201" i="6" s="1"/>
  <c r="J201" i="6"/>
  <c r="G202" i="4"/>
  <c r="H202" i="4" s="1"/>
  <c r="I202" i="4" s="1"/>
  <c r="J201" i="4"/>
  <c r="K201" i="4"/>
  <c r="L201" i="4" s="1"/>
  <c r="K203" i="5"/>
  <c r="L203" i="5" s="1"/>
  <c r="J203" i="5"/>
  <c r="G204" i="5"/>
  <c r="H204" i="5" s="1"/>
  <c r="I204" i="5" s="1"/>
  <c r="G203" i="6" l="1"/>
  <c r="H203" i="6" s="1"/>
  <c r="I203" i="6" s="1"/>
  <c r="F204" i="6"/>
  <c r="K202" i="6"/>
  <c r="L202" i="6" s="1"/>
  <c r="J202" i="6"/>
  <c r="J202" i="4"/>
  <c r="K202" i="4"/>
  <c r="L202" i="4" s="1"/>
  <c r="G203" i="4"/>
  <c r="H203" i="4" s="1"/>
  <c r="I203" i="4" s="1"/>
  <c r="J204" i="5"/>
  <c r="K204" i="5"/>
  <c r="L204" i="5" s="1"/>
  <c r="G205" i="5"/>
  <c r="H205" i="5" s="1"/>
  <c r="I205" i="5" s="1"/>
  <c r="G204" i="6" l="1"/>
  <c r="H204" i="6" s="1"/>
  <c r="I204" i="6" s="1"/>
  <c r="F205" i="6"/>
  <c r="K203" i="6"/>
  <c r="L203" i="6" s="1"/>
  <c r="J203" i="6"/>
  <c r="G204" i="4"/>
  <c r="H204" i="4" s="1"/>
  <c r="I204" i="4" s="1"/>
  <c r="J203" i="4"/>
  <c r="K203" i="4"/>
  <c r="L203" i="4" s="1"/>
  <c r="K205" i="5"/>
  <c r="L205" i="5" s="1"/>
  <c r="J205" i="5"/>
  <c r="G206" i="5"/>
  <c r="H206" i="5" s="1"/>
  <c r="I206" i="5" s="1"/>
  <c r="G205" i="6" l="1"/>
  <c r="H205" i="6" s="1"/>
  <c r="I205" i="6" s="1"/>
  <c r="F206" i="6"/>
  <c r="K204" i="6"/>
  <c r="L204" i="6" s="1"/>
  <c r="J204" i="6"/>
  <c r="J204" i="4"/>
  <c r="K204" i="4"/>
  <c r="L204" i="4" s="1"/>
  <c r="G205" i="4"/>
  <c r="H205" i="4" s="1"/>
  <c r="I205" i="4" s="1"/>
  <c r="J206" i="5"/>
  <c r="K206" i="5"/>
  <c r="L206" i="5" s="1"/>
  <c r="G207" i="5"/>
  <c r="H207" i="5" s="1"/>
  <c r="I207" i="5" s="1"/>
  <c r="G206" i="6" l="1"/>
  <c r="H206" i="6" s="1"/>
  <c r="I206" i="6" s="1"/>
  <c r="F207" i="6"/>
  <c r="K205" i="6"/>
  <c r="L205" i="6" s="1"/>
  <c r="J205" i="6"/>
  <c r="G206" i="4"/>
  <c r="H206" i="4" s="1"/>
  <c r="I206" i="4" s="1"/>
  <c r="K205" i="4"/>
  <c r="L205" i="4" s="1"/>
  <c r="J205" i="4"/>
  <c r="K207" i="5"/>
  <c r="L207" i="5" s="1"/>
  <c r="J207" i="5"/>
  <c r="G208" i="5"/>
  <c r="H208" i="5" s="1"/>
  <c r="I208" i="5" s="1"/>
  <c r="G207" i="6" l="1"/>
  <c r="H207" i="6" s="1"/>
  <c r="I207" i="6" s="1"/>
  <c r="F208" i="6"/>
  <c r="K206" i="6"/>
  <c r="L206" i="6" s="1"/>
  <c r="J206" i="6"/>
  <c r="K206" i="4"/>
  <c r="L206" i="4" s="1"/>
  <c r="J206" i="4"/>
  <c r="G207" i="4"/>
  <c r="H207" i="4" s="1"/>
  <c r="I207" i="4" s="1"/>
  <c r="J208" i="5"/>
  <c r="K208" i="5"/>
  <c r="L208" i="5" s="1"/>
  <c r="G209" i="5"/>
  <c r="H209" i="5" s="1"/>
  <c r="I209" i="5" s="1"/>
  <c r="G5" i="7" l="1"/>
  <c r="G7" i="7" s="1"/>
  <c r="G208" i="6"/>
  <c r="H208" i="6" s="1"/>
  <c r="I208" i="6" s="1"/>
  <c r="F209" i="6"/>
  <c r="K207" i="6"/>
  <c r="L207" i="6" s="1"/>
  <c r="J207" i="6"/>
  <c r="J207" i="4"/>
  <c r="K207" i="4"/>
  <c r="L207" i="4" s="1"/>
  <c r="G208" i="4"/>
  <c r="H208" i="4" s="1"/>
  <c r="I208" i="4" s="1"/>
  <c r="J209" i="5"/>
  <c r="K209" i="5"/>
  <c r="L209" i="5" s="1"/>
  <c r="G210" i="5"/>
  <c r="H210" i="5" s="1"/>
  <c r="I210" i="5" s="1"/>
  <c r="G209" i="6" l="1"/>
  <c r="H209" i="6" s="1"/>
  <c r="K208" i="6"/>
  <c r="L208" i="6" s="1"/>
  <c r="J208" i="6"/>
  <c r="K208" i="4"/>
  <c r="L208" i="4" s="1"/>
  <c r="J208" i="4"/>
  <c r="G209" i="4"/>
  <c r="H209" i="4" s="1"/>
  <c r="I209" i="4" s="1"/>
  <c r="K210" i="5"/>
  <c r="L210" i="5" s="1"/>
  <c r="J210" i="5"/>
  <c r="G211" i="5"/>
  <c r="H211" i="5" s="1"/>
  <c r="I211" i="5" s="1"/>
  <c r="I209" i="6" l="1"/>
  <c r="J209" i="6" s="1"/>
  <c r="G3" i="6"/>
  <c r="J209" i="4"/>
  <c r="K209" i="4"/>
  <c r="L209" i="4" s="1"/>
  <c r="G210" i="4"/>
  <c r="H210" i="4" s="1"/>
  <c r="I210" i="4" s="1"/>
  <c r="K211" i="5"/>
  <c r="L211" i="5" s="1"/>
  <c r="J211" i="5"/>
  <c r="G212" i="5"/>
  <c r="H212" i="5" s="1"/>
  <c r="I212" i="5" s="1"/>
  <c r="K209" i="6" l="1"/>
  <c r="L209" i="6" s="1"/>
  <c r="J210" i="4"/>
  <c r="K210" i="4"/>
  <c r="L210" i="4" s="1"/>
  <c r="G211" i="4"/>
  <c r="H211" i="4" s="1"/>
  <c r="I211" i="4" s="1"/>
  <c r="J212" i="5"/>
  <c r="K212" i="5"/>
  <c r="L212" i="5" s="1"/>
  <c r="G213" i="5"/>
  <c r="H213" i="5" s="1"/>
  <c r="I213" i="5" s="1"/>
  <c r="J3" i="6" l="1"/>
  <c r="J5" i="6" s="1"/>
  <c r="J211" i="4"/>
  <c r="K211" i="4"/>
  <c r="L211" i="4" s="1"/>
  <c r="G212" i="4"/>
  <c r="H212" i="4" s="1"/>
  <c r="I212" i="4" s="1"/>
  <c r="K213" i="5"/>
  <c r="L213" i="5" s="1"/>
  <c r="J213" i="5"/>
  <c r="G214" i="5"/>
  <c r="H214" i="5" s="1"/>
  <c r="I214" i="5" s="1"/>
  <c r="J212" i="4" l="1"/>
  <c r="K212" i="4"/>
  <c r="L212" i="4" s="1"/>
  <c r="G213" i="4"/>
  <c r="H213" i="4" s="1"/>
  <c r="I213" i="4" s="1"/>
  <c r="K214" i="5"/>
  <c r="L214" i="5" s="1"/>
  <c r="J214" i="5"/>
  <c r="G215" i="5"/>
  <c r="H215" i="5" s="1"/>
  <c r="I215" i="5" s="1"/>
  <c r="G214" i="4" l="1"/>
  <c r="H214" i="4" s="1"/>
  <c r="I214" i="4" s="1"/>
  <c r="K213" i="4"/>
  <c r="L213" i="4" s="1"/>
  <c r="J213" i="4"/>
  <c r="J215" i="5"/>
  <c r="K215" i="5"/>
  <c r="L215" i="5" s="1"/>
  <c r="G216" i="5"/>
  <c r="H216" i="5" s="1"/>
  <c r="I216" i="5" s="1"/>
  <c r="K214" i="4" l="1"/>
  <c r="L214" i="4" s="1"/>
  <c r="J214" i="4"/>
  <c r="G215" i="4"/>
  <c r="H215" i="4" s="1"/>
  <c r="I215" i="4" s="1"/>
  <c r="J216" i="5"/>
  <c r="K216" i="5"/>
  <c r="L216" i="5" s="1"/>
  <c r="G217" i="5"/>
  <c r="H217" i="5" s="1"/>
  <c r="I217" i="5" s="1"/>
  <c r="K215" i="4" l="1"/>
  <c r="L215" i="4" s="1"/>
  <c r="J215" i="4"/>
  <c r="G216" i="4"/>
  <c r="H216" i="4" s="1"/>
  <c r="I216" i="4" s="1"/>
  <c r="J217" i="5"/>
  <c r="K217" i="5"/>
  <c r="L217" i="5" s="1"/>
  <c r="G218" i="5"/>
  <c r="H218" i="5" s="1"/>
  <c r="I218" i="5" s="1"/>
  <c r="G217" i="4" l="1"/>
  <c r="H217" i="4" s="1"/>
  <c r="I217" i="4" s="1"/>
  <c r="K216" i="4"/>
  <c r="L216" i="4" s="1"/>
  <c r="J216" i="4"/>
  <c r="K218" i="5"/>
  <c r="L218" i="5" s="1"/>
  <c r="J218" i="5"/>
  <c r="G219" i="5"/>
  <c r="H219" i="5" s="1"/>
  <c r="I219" i="5" s="1"/>
  <c r="J217" i="4" l="1"/>
  <c r="K217" i="4"/>
  <c r="L217" i="4" s="1"/>
  <c r="G218" i="4"/>
  <c r="H218" i="4" s="1"/>
  <c r="I218" i="4" s="1"/>
  <c r="K219" i="5"/>
  <c r="L219" i="5" s="1"/>
  <c r="J219" i="5"/>
  <c r="G220" i="5"/>
  <c r="H220" i="5" s="1"/>
  <c r="I220" i="5" s="1"/>
  <c r="J218" i="4" l="1"/>
  <c r="K218" i="4"/>
  <c r="L218" i="4" s="1"/>
  <c r="G219" i="4"/>
  <c r="H219" i="4" s="1"/>
  <c r="I219" i="4" s="1"/>
  <c r="J220" i="5"/>
  <c r="K220" i="5"/>
  <c r="L220" i="5" s="1"/>
  <c r="G221" i="5"/>
  <c r="H221" i="5" s="1"/>
  <c r="I221" i="5" s="1"/>
  <c r="G220" i="4" l="1"/>
  <c r="H220" i="4" s="1"/>
  <c r="I220" i="4" s="1"/>
  <c r="K219" i="4"/>
  <c r="L219" i="4" s="1"/>
  <c r="J219" i="4"/>
  <c r="J221" i="5"/>
  <c r="K221" i="5"/>
  <c r="L221" i="5" s="1"/>
  <c r="G222" i="5"/>
  <c r="H222" i="5" s="1"/>
  <c r="I222" i="5" s="1"/>
  <c r="K220" i="4" l="1"/>
  <c r="L220" i="4" s="1"/>
  <c r="J220" i="4"/>
  <c r="G221" i="4"/>
  <c r="H221" i="4" s="1"/>
  <c r="I221" i="4" s="1"/>
  <c r="K222" i="5"/>
  <c r="L222" i="5" s="1"/>
  <c r="J222" i="5"/>
  <c r="G223" i="5"/>
  <c r="H223" i="5" s="1"/>
  <c r="I223" i="5" s="1"/>
  <c r="G222" i="4" l="1"/>
  <c r="H222" i="4" s="1"/>
  <c r="I222" i="4" s="1"/>
  <c r="K221" i="4"/>
  <c r="L221" i="4" s="1"/>
  <c r="J221" i="4"/>
  <c r="J223" i="5"/>
  <c r="K223" i="5"/>
  <c r="L223" i="5" s="1"/>
  <c r="G224" i="5"/>
  <c r="H224" i="5" s="1"/>
  <c r="I224" i="5" s="1"/>
  <c r="K222" i="4" l="1"/>
  <c r="L222" i="4" s="1"/>
  <c r="J222" i="4"/>
  <c r="G223" i="4"/>
  <c r="H223" i="4" s="1"/>
  <c r="I223" i="4" s="1"/>
  <c r="K224" i="5"/>
  <c r="L224" i="5" s="1"/>
  <c r="J224" i="5"/>
  <c r="G225" i="5"/>
  <c r="H225" i="5" s="1"/>
  <c r="I225" i="5" s="1"/>
  <c r="J223" i="4" l="1"/>
  <c r="K223" i="4"/>
  <c r="L223" i="4" s="1"/>
  <c r="G224" i="4"/>
  <c r="H224" i="4" s="1"/>
  <c r="I224" i="4" s="1"/>
  <c r="K225" i="5"/>
  <c r="L225" i="5" s="1"/>
  <c r="J225" i="5"/>
  <c r="G226" i="5"/>
  <c r="H226" i="5" s="1"/>
  <c r="I226" i="5" s="1"/>
  <c r="G225" i="4" l="1"/>
  <c r="H225" i="4" s="1"/>
  <c r="I225" i="4" s="1"/>
  <c r="J224" i="4"/>
  <c r="K224" i="4"/>
  <c r="L224" i="4" s="1"/>
  <c r="K226" i="5"/>
  <c r="L226" i="5" s="1"/>
  <c r="J226" i="5"/>
  <c r="G227" i="5"/>
  <c r="H227" i="5" s="1"/>
  <c r="I227" i="5" s="1"/>
  <c r="J225" i="4" l="1"/>
  <c r="K225" i="4"/>
  <c r="L225" i="4" s="1"/>
  <c r="G226" i="4"/>
  <c r="H226" i="4" s="1"/>
  <c r="I226" i="4" s="1"/>
  <c r="J227" i="5"/>
  <c r="K227" i="5"/>
  <c r="L227" i="5" s="1"/>
  <c r="G228" i="5"/>
  <c r="H228" i="5" s="1"/>
  <c r="I228" i="5" s="1"/>
  <c r="G227" i="4" l="1"/>
  <c r="H227" i="4" s="1"/>
  <c r="I227" i="4" s="1"/>
  <c r="J226" i="4"/>
  <c r="K226" i="4"/>
  <c r="L226" i="4" s="1"/>
  <c r="K228" i="5"/>
  <c r="L228" i="5" s="1"/>
  <c r="J228" i="5"/>
  <c r="G229" i="5"/>
  <c r="H229" i="5" s="1"/>
  <c r="I229" i="5" s="1"/>
  <c r="K227" i="4" l="1"/>
  <c r="L227" i="4" s="1"/>
  <c r="J227" i="4"/>
  <c r="G228" i="4"/>
  <c r="H228" i="4" s="1"/>
  <c r="I228" i="4" s="1"/>
  <c r="J229" i="5"/>
  <c r="K229" i="5"/>
  <c r="L229" i="5" s="1"/>
  <c r="G230" i="5"/>
  <c r="H230" i="5" s="1"/>
  <c r="I230" i="5" s="1"/>
  <c r="J228" i="4" l="1"/>
  <c r="K228" i="4"/>
  <c r="L228" i="4" s="1"/>
  <c r="G229" i="4"/>
  <c r="H229" i="4" s="1"/>
  <c r="I229" i="4" s="1"/>
  <c r="J230" i="5"/>
  <c r="K230" i="5"/>
  <c r="L230" i="5" s="1"/>
  <c r="G231" i="5"/>
  <c r="H231" i="5" s="1"/>
  <c r="I231" i="5" s="1"/>
  <c r="G230" i="4" l="1"/>
  <c r="H230" i="4" s="1"/>
  <c r="I230" i="4" s="1"/>
  <c r="K229" i="4"/>
  <c r="L229" i="4" s="1"/>
  <c r="J229" i="4"/>
  <c r="J231" i="5"/>
  <c r="K231" i="5"/>
  <c r="L231" i="5" s="1"/>
  <c r="G232" i="5"/>
  <c r="H232" i="5" s="1"/>
  <c r="I232" i="5" s="1"/>
  <c r="J230" i="4" l="1"/>
  <c r="K230" i="4"/>
  <c r="L230" i="4" s="1"/>
  <c r="G231" i="4"/>
  <c r="H231" i="4" s="1"/>
  <c r="I231" i="4" s="1"/>
  <c r="J232" i="5"/>
  <c r="K232" i="5"/>
  <c r="L232" i="5" s="1"/>
  <c r="G233" i="5"/>
  <c r="H233" i="5" s="1"/>
  <c r="I233" i="5" s="1"/>
  <c r="J231" i="4" l="1"/>
  <c r="K231" i="4"/>
  <c r="L231" i="4" s="1"/>
  <c r="G232" i="4"/>
  <c r="H232" i="4" s="1"/>
  <c r="I232" i="4" s="1"/>
  <c r="J233" i="5"/>
  <c r="K233" i="5"/>
  <c r="L233" i="5" s="1"/>
  <c r="G234" i="5"/>
  <c r="H234" i="5" s="1"/>
  <c r="I234" i="5" s="1"/>
  <c r="G233" i="4" l="1"/>
  <c r="H233" i="4" s="1"/>
  <c r="I233" i="4" s="1"/>
  <c r="J232" i="4"/>
  <c r="K232" i="4"/>
  <c r="L232" i="4" s="1"/>
  <c r="K234" i="5"/>
  <c r="L234" i="5" s="1"/>
  <c r="J234" i="5"/>
  <c r="G235" i="5"/>
  <c r="H235" i="5" s="1"/>
  <c r="I235" i="5" s="1"/>
  <c r="J233" i="4" l="1"/>
  <c r="K233" i="4"/>
  <c r="L233" i="4" s="1"/>
  <c r="G234" i="4"/>
  <c r="H234" i="4" s="1"/>
  <c r="I234" i="4" s="1"/>
  <c r="K235" i="5"/>
  <c r="L235" i="5" s="1"/>
  <c r="J235" i="5"/>
  <c r="G236" i="5"/>
  <c r="H236" i="5" s="1"/>
  <c r="I236" i="5" s="1"/>
  <c r="G235" i="4" l="1"/>
  <c r="H235" i="4" s="1"/>
  <c r="I235" i="4" s="1"/>
  <c r="J234" i="4"/>
  <c r="K234" i="4"/>
  <c r="L234" i="4" s="1"/>
  <c r="J236" i="5"/>
  <c r="K236" i="5"/>
  <c r="L236" i="5" s="1"/>
  <c r="G237" i="5"/>
  <c r="H237" i="5" s="1"/>
  <c r="I237" i="5" s="1"/>
  <c r="K235" i="4" l="1"/>
  <c r="L235" i="4" s="1"/>
  <c r="J235" i="4"/>
  <c r="G236" i="4"/>
  <c r="H236" i="4" s="1"/>
  <c r="I236" i="4" s="1"/>
  <c r="K237" i="5"/>
  <c r="L237" i="5" s="1"/>
  <c r="J237" i="5"/>
  <c r="G238" i="5"/>
  <c r="H238" i="5" s="1"/>
  <c r="I238" i="5" s="1"/>
  <c r="J236" i="4" l="1"/>
  <c r="K236" i="4"/>
  <c r="L236" i="4" s="1"/>
  <c r="G237" i="4"/>
  <c r="H237" i="4" s="1"/>
  <c r="I237" i="4" s="1"/>
  <c r="J238" i="5"/>
  <c r="K238" i="5"/>
  <c r="L238" i="5" s="1"/>
  <c r="G239" i="5"/>
  <c r="H239" i="5" s="1"/>
  <c r="I239" i="5" s="1"/>
  <c r="G238" i="4" l="1"/>
  <c r="H238" i="4" s="1"/>
  <c r="I238" i="4" s="1"/>
  <c r="K237" i="4"/>
  <c r="L237" i="4" s="1"/>
  <c r="J237" i="4"/>
  <c r="J239" i="5"/>
  <c r="K239" i="5"/>
  <c r="L239" i="5" s="1"/>
  <c r="G240" i="5"/>
  <c r="H240" i="5" s="1"/>
  <c r="I240" i="5" s="1"/>
  <c r="J238" i="4" l="1"/>
  <c r="K238" i="4"/>
  <c r="L238" i="4" s="1"/>
  <c r="G239" i="4"/>
  <c r="H239" i="4" s="1"/>
  <c r="I239" i="4" s="1"/>
  <c r="J240" i="5"/>
  <c r="K240" i="5"/>
  <c r="L240" i="5" s="1"/>
  <c r="G241" i="5"/>
  <c r="H241" i="5" s="1"/>
  <c r="I241" i="5" s="1"/>
  <c r="G240" i="4" l="1"/>
  <c r="H240" i="4" s="1"/>
  <c r="I240" i="4" s="1"/>
  <c r="K239" i="4"/>
  <c r="L239" i="4" s="1"/>
  <c r="J239" i="4"/>
  <c r="K241" i="5"/>
  <c r="L241" i="5" s="1"/>
  <c r="J241" i="5"/>
  <c r="G242" i="5"/>
  <c r="H242" i="5" s="1"/>
  <c r="I242" i="5" s="1"/>
  <c r="K240" i="4" l="1"/>
  <c r="L240" i="4" s="1"/>
  <c r="J240" i="4"/>
  <c r="G241" i="4"/>
  <c r="H241" i="4" s="1"/>
  <c r="I241" i="4" s="1"/>
  <c r="K242" i="5"/>
  <c r="L242" i="5" s="1"/>
  <c r="J242" i="5"/>
  <c r="G243" i="5"/>
  <c r="H243" i="5" s="1"/>
  <c r="I243" i="5" s="1"/>
  <c r="J241" i="4" l="1"/>
  <c r="K241" i="4"/>
  <c r="L241" i="4" s="1"/>
  <c r="G242" i="4"/>
  <c r="H242" i="4" s="1"/>
  <c r="I242" i="4" s="1"/>
  <c r="J243" i="5"/>
  <c r="K243" i="5"/>
  <c r="L243" i="5" s="1"/>
  <c r="G244" i="5"/>
  <c r="H244" i="5" s="1"/>
  <c r="I244" i="5" s="1"/>
  <c r="G243" i="4" l="1"/>
  <c r="H243" i="4" s="1"/>
  <c r="I243" i="4" s="1"/>
  <c r="J242" i="4"/>
  <c r="K242" i="4"/>
  <c r="L242" i="4" s="1"/>
  <c r="K244" i="5"/>
  <c r="L244" i="5" s="1"/>
  <c r="J244" i="5"/>
  <c r="G245" i="5"/>
  <c r="H245" i="5" s="1"/>
  <c r="I245" i="5" s="1"/>
  <c r="K243" i="4" l="1"/>
  <c r="L243" i="4" s="1"/>
  <c r="J243" i="4"/>
  <c r="G244" i="4"/>
  <c r="H244" i="4" s="1"/>
  <c r="I244" i="4" s="1"/>
  <c r="K245" i="5"/>
  <c r="L245" i="5" s="1"/>
  <c r="J245" i="5"/>
  <c r="G246" i="5"/>
  <c r="H246" i="5" s="1"/>
  <c r="I246" i="5" s="1"/>
  <c r="J244" i="4" l="1"/>
  <c r="K244" i="4"/>
  <c r="L244" i="4" s="1"/>
  <c r="G245" i="4"/>
  <c r="H245" i="4" s="1"/>
  <c r="I245" i="4" s="1"/>
  <c r="J246" i="5"/>
  <c r="K246" i="5"/>
  <c r="L246" i="5" s="1"/>
  <c r="G247" i="5"/>
  <c r="H247" i="5" s="1"/>
  <c r="I247" i="5" s="1"/>
  <c r="G246" i="4" l="1"/>
  <c r="H246" i="4" s="1"/>
  <c r="I246" i="4" s="1"/>
  <c r="K245" i="4"/>
  <c r="L245" i="4" s="1"/>
  <c r="J245" i="4"/>
  <c r="J247" i="5"/>
  <c r="K247" i="5"/>
  <c r="L247" i="5" s="1"/>
  <c r="G248" i="5"/>
  <c r="H248" i="5" s="1"/>
  <c r="I248" i="5" s="1"/>
  <c r="K246" i="4" l="1"/>
  <c r="L246" i="4" s="1"/>
  <c r="J246" i="4"/>
  <c r="G247" i="4"/>
  <c r="H247" i="4" s="1"/>
  <c r="I247" i="4" s="1"/>
  <c r="J248" i="5"/>
  <c r="K248" i="5"/>
  <c r="L248" i="5" s="1"/>
  <c r="G249" i="5"/>
  <c r="H249" i="5" s="1"/>
  <c r="I249" i="5" s="1"/>
  <c r="G248" i="4" l="1"/>
  <c r="H248" i="4" s="1"/>
  <c r="I248" i="4" s="1"/>
  <c r="J247" i="4"/>
  <c r="K247" i="4"/>
  <c r="L247" i="4" s="1"/>
  <c r="K249" i="5"/>
  <c r="L249" i="5" s="1"/>
  <c r="J249" i="5"/>
  <c r="G250" i="5"/>
  <c r="H250" i="5" s="1"/>
  <c r="I250" i="5" s="1"/>
  <c r="J248" i="4" l="1"/>
  <c r="K248" i="4"/>
  <c r="L248" i="4" s="1"/>
  <c r="G249" i="4"/>
  <c r="H249" i="4" s="1"/>
  <c r="I249" i="4" s="1"/>
  <c r="K250" i="5"/>
  <c r="L250" i="5" s="1"/>
  <c r="J250" i="5"/>
  <c r="G251" i="5"/>
  <c r="H251" i="5" s="1"/>
  <c r="I251" i="5" s="1"/>
  <c r="J249" i="4" l="1"/>
  <c r="K249" i="4"/>
  <c r="L249" i="4" s="1"/>
  <c r="G250" i="4"/>
  <c r="H250" i="4" s="1"/>
  <c r="I250" i="4" s="1"/>
  <c r="J251" i="5"/>
  <c r="K251" i="5"/>
  <c r="L251" i="5" s="1"/>
  <c r="G252" i="5"/>
  <c r="H252" i="5" s="1"/>
  <c r="I252" i="5" s="1"/>
  <c r="G251" i="4" l="1"/>
  <c r="H251" i="4" s="1"/>
  <c r="I251" i="4" s="1"/>
  <c r="K250" i="4"/>
  <c r="L250" i="4" s="1"/>
  <c r="J250" i="4"/>
  <c r="J252" i="5"/>
  <c r="K252" i="5"/>
  <c r="L252" i="5" s="1"/>
  <c r="G253" i="5"/>
  <c r="H253" i="5" s="1"/>
  <c r="I253" i="5" s="1"/>
  <c r="K251" i="4" l="1"/>
  <c r="L251" i="4" s="1"/>
  <c r="J251" i="4"/>
  <c r="G252" i="4"/>
  <c r="H252" i="4" s="1"/>
  <c r="I252" i="4" s="1"/>
  <c r="K253" i="5"/>
  <c r="L253" i="5" s="1"/>
  <c r="J253" i="5"/>
  <c r="G254" i="5"/>
  <c r="H254" i="5" s="1"/>
  <c r="I254" i="5" s="1"/>
  <c r="G253" i="4" l="1"/>
  <c r="H253" i="4" s="1"/>
  <c r="I253" i="4" s="1"/>
  <c r="K252" i="4"/>
  <c r="L252" i="4" s="1"/>
  <c r="J252" i="4"/>
  <c r="K254" i="5"/>
  <c r="L254" i="5" s="1"/>
  <c r="J254" i="5"/>
  <c r="G255" i="5"/>
  <c r="H255" i="5" s="1"/>
  <c r="I255" i="5" s="1"/>
  <c r="K253" i="4" l="1"/>
  <c r="L253" i="4" s="1"/>
  <c r="J253" i="4"/>
  <c r="G254" i="4"/>
  <c r="H254" i="4" s="1"/>
  <c r="I254" i="4" s="1"/>
  <c r="K255" i="5"/>
  <c r="L255" i="5" s="1"/>
  <c r="J255" i="5"/>
  <c r="G256" i="5"/>
  <c r="H256" i="5" s="1"/>
  <c r="I256" i="5" s="1"/>
  <c r="G255" i="4" l="1"/>
  <c r="H255" i="4" s="1"/>
  <c r="I255" i="4" s="1"/>
  <c r="K254" i="4"/>
  <c r="L254" i="4" s="1"/>
  <c r="J254" i="4"/>
  <c r="K256" i="5"/>
  <c r="L256" i="5" s="1"/>
  <c r="J256" i="5"/>
  <c r="G257" i="5"/>
  <c r="H257" i="5" s="1"/>
  <c r="I257" i="5" s="1"/>
  <c r="J255" i="4" l="1"/>
  <c r="K255" i="4"/>
  <c r="L255" i="4" s="1"/>
  <c r="G256" i="4"/>
  <c r="H256" i="4" s="1"/>
  <c r="I256" i="4" s="1"/>
  <c r="J257" i="5"/>
  <c r="K257" i="5"/>
  <c r="L257" i="5" s="1"/>
  <c r="G258" i="5"/>
  <c r="H258" i="5" s="1"/>
  <c r="I258" i="5" s="1"/>
  <c r="K256" i="4" l="1"/>
  <c r="L256" i="4" s="1"/>
  <c r="J256" i="4"/>
  <c r="G257" i="4"/>
  <c r="H257" i="4" s="1"/>
  <c r="I257" i="4" s="1"/>
  <c r="K258" i="5"/>
  <c r="L258" i="5" s="1"/>
  <c r="J258" i="5"/>
  <c r="G259" i="5"/>
  <c r="H259" i="5" s="1"/>
  <c r="I259" i="5" s="1"/>
  <c r="G258" i="4" l="1"/>
  <c r="H258" i="4" s="1"/>
  <c r="I258" i="4" s="1"/>
  <c r="J257" i="4"/>
  <c r="K257" i="4"/>
  <c r="L257" i="4" s="1"/>
  <c r="K259" i="5"/>
  <c r="L259" i="5" s="1"/>
  <c r="J259" i="5"/>
  <c r="G260" i="5"/>
  <c r="H260" i="5" s="1"/>
  <c r="I260" i="5" s="1"/>
  <c r="K258" i="4" l="1"/>
  <c r="L258" i="4" s="1"/>
  <c r="J258" i="4"/>
  <c r="G259" i="4"/>
  <c r="H259" i="4" s="1"/>
  <c r="I259" i="4" s="1"/>
  <c r="K260" i="5"/>
  <c r="L260" i="5" s="1"/>
  <c r="J260" i="5"/>
  <c r="G261" i="5"/>
  <c r="H261" i="5" s="1"/>
  <c r="I261" i="5" s="1"/>
  <c r="G260" i="4" l="1"/>
  <c r="H260" i="4" s="1"/>
  <c r="I260" i="4" s="1"/>
  <c r="J259" i="4"/>
  <c r="K259" i="4"/>
  <c r="L259" i="4" s="1"/>
  <c r="J261" i="5"/>
  <c r="K261" i="5"/>
  <c r="L261" i="5" s="1"/>
  <c r="G262" i="5"/>
  <c r="H262" i="5" s="1"/>
  <c r="I262" i="5" s="1"/>
  <c r="J260" i="4" l="1"/>
  <c r="K260" i="4"/>
  <c r="L260" i="4" s="1"/>
  <c r="G261" i="4"/>
  <c r="H261" i="4" s="1"/>
  <c r="I261" i="4" s="1"/>
  <c r="K262" i="5"/>
  <c r="L262" i="5" s="1"/>
  <c r="J262" i="5"/>
  <c r="G263" i="5"/>
  <c r="H263" i="5" s="1"/>
  <c r="I263" i="5" s="1"/>
  <c r="G262" i="4" l="1"/>
  <c r="H262" i="4" s="1"/>
  <c r="I262" i="4" s="1"/>
  <c r="K261" i="4"/>
  <c r="L261" i="4" s="1"/>
  <c r="J261" i="4"/>
  <c r="K263" i="5"/>
  <c r="L263" i="5" s="1"/>
  <c r="J263" i="5"/>
  <c r="G264" i="5"/>
  <c r="H264" i="5" s="1"/>
  <c r="I264" i="5" s="1"/>
  <c r="J262" i="4" l="1"/>
  <c r="K262" i="4"/>
  <c r="L262" i="4" s="1"/>
  <c r="G263" i="4"/>
  <c r="H263" i="4" s="1"/>
  <c r="I263" i="4" s="1"/>
  <c r="J264" i="5"/>
  <c r="K264" i="5"/>
  <c r="L264" i="5" s="1"/>
  <c r="G265" i="5"/>
  <c r="H265" i="5" s="1"/>
  <c r="I265" i="5" s="1"/>
  <c r="J263" i="4" l="1"/>
  <c r="K263" i="4"/>
  <c r="L263" i="4" s="1"/>
  <c r="G264" i="4"/>
  <c r="H264" i="4" s="1"/>
  <c r="I264" i="4" s="1"/>
  <c r="J265" i="5"/>
  <c r="K265" i="5"/>
  <c r="L265" i="5" s="1"/>
  <c r="G266" i="5"/>
  <c r="H266" i="5" s="1"/>
  <c r="I266" i="5" s="1"/>
  <c r="K264" i="4" l="1"/>
  <c r="L264" i="4" s="1"/>
  <c r="J264" i="4"/>
  <c r="G265" i="4"/>
  <c r="H265" i="4" s="1"/>
  <c r="I265" i="4" s="1"/>
  <c r="J266" i="5"/>
  <c r="K266" i="5"/>
  <c r="L266" i="5" s="1"/>
  <c r="G267" i="5"/>
  <c r="H267" i="5" s="1"/>
  <c r="I267" i="5" s="1"/>
  <c r="K265" i="4" l="1"/>
  <c r="L265" i="4" s="1"/>
  <c r="J265" i="4"/>
  <c r="G266" i="4"/>
  <c r="H266" i="4" s="1"/>
  <c r="I266" i="4" s="1"/>
  <c r="J267" i="5"/>
  <c r="K267" i="5"/>
  <c r="L267" i="5" s="1"/>
  <c r="G268" i="5"/>
  <c r="H268" i="5" s="1"/>
  <c r="I268" i="5" s="1"/>
  <c r="K266" i="4" l="1"/>
  <c r="L266" i="4" s="1"/>
  <c r="J266" i="4"/>
  <c r="G267" i="4"/>
  <c r="H267" i="4" s="1"/>
  <c r="I267" i="4" s="1"/>
  <c r="J268" i="5"/>
  <c r="K268" i="5"/>
  <c r="L268" i="5" s="1"/>
  <c r="G269" i="5"/>
  <c r="H269" i="5" s="1"/>
  <c r="I269" i="5" s="1"/>
  <c r="G268" i="4" l="1"/>
  <c r="H268" i="4" s="1"/>
  <c r="I268" i="4" s="1"/>
  <c r="J267" i="4"/>
  <c r="K267" i="4"/>
  <c r="L267" i="4" s="1"/>
  <c r="J269" i="5"/>
  <c r="K269" i="5"/>
  <c r="L269" i="5" s="1"/>
  <c r="G270" i="5"/>
  <c r="H270" i="5" s="1"/>
  <c r="I270" i="5" s="1"/>
  <c r="K268" i="4" l="1"/>
  <c r="L268" i="4" s="1"/>
  <c r="J268" i="4"/>
  <c r="G269" i="4"/>
  <c r="H269" i="4" s="1"/>
  <c r="I269" i="4" s="1"/>
  <c r="J270" i="5"/>
  <c r="K270" i="5"/>
  <c r="L270" i="5" s="1"/>
  <c r="G271" i="5"/>
  <c r="H271" i="5" s="1"/>
  <c r="I271" i="5" s="1"/>
  <c r="K269" i="4" l="1"/>
  <c r="L269" i="4" s="1"/>
  <c r="J269" i="4"/>
  <c r="G270" i="4"/>
  <c r="H270" i="4" s="1"/>
  <c r="I270" i="4" s="1"/>
  <c r="K271" i="5"/>
  <c r="L271" i="5" s="1"/>
  <c r="J271" i="5"/>
  <c r="G272" i="5"/>
  <c r="H272" i="5" s="1"/>
  <c r="I272" i="5" s="1"/>
  <c r="K270" i="4" l="1"/>
  <c r="L270" i="4" s="1"/>
  <c r="J270" i="4"/>
  <c r="G271" i="4"/>
  <c r="H271" i="4" s="1"/>
  <c r="I271" i="4" s="1"/>
  <c r="J272" i="5"/>
  <c r="K272" i="5"/>
  <c r="L272" i="5" s="1"/>
  <c r="G273" i="5"/>
  <c r="H273" i="5" s="1"/>
  <c r="I273" i="5" s="1"/>
  <c r="G272" i="4" l="1"/>
  <c r="H272" i="4" s="1"/>
  <c r="I272" i="4" s="1"/>
  <c r="K271" i="4"/>
  <c r="L271" i="4" s="1"/>
  <c r="J271" i="4"/>
  <c r="K273" i="5"/>
  <c r="L273" i="5" s="1"/>
  <c r="J273" i="5"/>
  <c r="G274" i="5"/>
  <c r="H274" i="5" s="1"/>
  <c r="I274" i="5" s="1"/>
  <c r="J272" i="4" l="1"/>
  <c r="K272" i="4"/>
  <c r="L272" i="4" s="1"/>
  <c r="G273" i="4"/>
  <c r="H273" i="4" s="1"/>
  <c r="I273" i="4" s="1"/>
  <c r="J274" i="5"/>
  <c r="K274" i="5"/>
  <c r="L274" i="5" s="1"/>
  <c r="G275" i="5"/>
  <c r="H275" i="5" s="1"/>
  <c r="I275" i="5" s="1"/>
  <c r="J273" i="4" l="1"/>
  <c r="K273" i="4"/>
  <c r="L273" i="4" s="1"/>
  <c r="G274" i="4"/>
  <c r="H274" i="4" s="1"/>
  <c r="I274" i="4" s="1"/>
  <c r="J275" i="5"/>
  <c r="K275" i="5"/>
  <c r="L275" i="5" s="1"/>
  <c r="G276" i="5"/>
  <c r="H276" i="5" s="1"/>
  <c r="I276" i="5" s="1"/>
  <c r="K274" i="4" l="1"/>
  <c r="L274" i="4" s="1"/>
  <c r="J274" i="4"/>
  <c r="G275" i="4"/>
  <c r="H275" i="4" s="1"/>
  <c r="I275" i="4" s="1"/>
  <c r="J276" i="5"/>
  <c r="K276" i="5"/>
  <c r="L276" i="5" s="1"/>
  <c r="G277" i="5"/>
  <c r="H277" i="5" s="1"/>
  <c r="I277" i="5" s="1"/>
  <c r="K275" i="4" l="1"/>
  <c r="L275" i="4" s="1"/>
  <c r="J275" i="4"/>
  <c r="G276" i="4"/>
  <c r="H276" i="4" s="1"/>
  <c r="I276" i="4" s="1"/>
  <c r="K277" i="5"/>
  <c r="L277" i="5" s="1"/>
  <c r="J277" i="5"/>
  <c r="G278" i="5"/>
  <c r="H278" i="5" s="1"/>
  <c r="I278" i="5" s="1"/>
  <c r="J276" i="4" l="1"/>
  <c r="K276" i="4"/>
  <c r="L276" i="4" s="1"/>
  <c r="G277" i="4"/>
  <c r="H277" i="4" s="1"/>
  <c r="I277" i="4" s="1"/>
  <c r="K278" i="5"/>
  <c r="L278" i="5" s="1"/>
  <c r="J278" i="5"/>
  <c r="G279" i="5"/>
  <c r="H279" i="5" s="1"/>
  <c r="I279" i="5" s="1"/>
  <c r="K277" i="4" l="1"/>
  <c r="L277" i="4" s="1"/>
  <c r="J277" i="4"/>
  <c r="G278" i="4"/>
  <c r="H278" i="4" s="1"/>
  <c r="I278" i="4" s="1"/>
  <c r="K279" i="5"/>
  <c r="L279" i="5" s="1"/>
  <c r="J279" i="5"/>
  <c r="G280" i="5"/>
  <c r="H280" i="5" s="1"/>
  <c r="I280" i="5" s="1"/>
  <c r="K278" i="4" l="1"/>
  <c r="L278" i="4" s="1"/>
  <c r="J278" i="4"/>
  <c r="G279" i="4"/>
  <c r="H279" i="4" s="1"/>
  <c r="I279" i="4" s="1"/>
  <c r="J280" i="5"/>
  <c r="K280" i="5"/>
  <c r="L280" i="5" s="1"/>
  <c r="G281" i="5"/>
  <c r="H281" i="5" s="1"/>
  <c r="I281" i="5" s="1"/>
  <c r="J279" i="4" l="1"/>
  <c r="K279" i="4"/>
  <c r="L279" i="4" s="1"/>
  <c r="G280" i="4"/>
  <c r="H280" i="4" s="1"/>
  <c r="I280" i="4" s="1"/>
  <c r="K281" i="5"/>
  <c r="L281" i="5" s="1"/>
  <c r="J281" i="5"/>
  <c r="G282" i="5"/>
  <c r="H282" i="5" s="1"/>
  <c r="I282" i="5" s="1"/>
  <c r="G281" i="4" l="1"/>
  <c r="H281" i="4" s="1"/>
  <c r="I281" i="4" s="1"/>
  <c r="K280" i="4"/>
  <c r="L280" i="4" s="1"/>
  <c r="J280" i="4"/>
  <c r="J282" i="5"/>
  <c r="K282" i="5"/>
  <c r="L282" i="5" s="1"/>
  <c r="G283" i="5"/>
  <c r="H283" i="5" s="1"/>
  <c r="I283" i="5" s="1"/>
  <c r="J281" i="4" l="1"/>
  <c r="K281" i="4"/>
  <c r="L281" i="4" s="1"/>
  <c r="G282" i="4"/>
  <c r="H282" i="4" s="1"/>
  <c r="I282" i="4" s="1"/>
  <c r="K283" i="5"/>
  <c r="L283" i="5" s="1"/>
  <c r="J283" i="5"/>
  <c r="G284" i="5"/>
  <c r="H284" i="5" s="1"/>
  <c r="I284" i="5" s="1"/>
  <c r="G283" i="4" l="1"/>
  <c r="H283" i="4" s="1"/>
  <c r="I283" i="4" s="1"/>
  <c r="K282" i="4"/>
  <c r="L282" i="4" s="1"/>
  <c r="J282" i="4"/>
  <c r="J284" i="5"/>
  <c r="K284" i="5"/>
  <c r="L284" i="5" s="1"/>
  <c r="G285" i="5"/>
  <c r="H285" i="5" s="1"/>
  <c r="I285" i="5" s="1"/>
  <c r="J283" i="4" l="1"/>
  <c r="K283" i="4"/>
  <c r="L283" i="4" s="1"/>
  <c r="G284" i="4"/>
  <c r="H284" i="4" s="1"/>
  <c r="I284" i="4" s="1"/>
  <c r="J285" i="5"/>
  <c r="K285" i="5"/>
  <c r="L285" i="5" s="1"/>
  <c r="G286" i="5"/>
  <c r="H286" i="5" s="1"/>
  <c r="I286" i="5" s="1"/>
  <c r="J284" i="4" l="1"/>
  <c r="K284" i="4"/>
  <c r="L284" i="4" s="1"/>
  <c r="G285" i="4"/>
  <c r="H285" i="4" s="1"/>
  <c r="I285" i="4" s="1"/>
  <c r="J286" i="5"/>
  <c r="K286" i="5"/>
  <c r="L286" i="5" s="1"/>
  <c r="G287" i="5"/>
  <c r="H287" i="5" s="1"/>
  <c r="I287" i="5" s="1"/>
  <c r="K285" i="4" l="1"/>
  <c r="L285" i="4" s="1"/>
  <c r="J285" i="4"/>
  <c r="G286" i="4"/>
  <c r="H286" i="4" s="1"/>
  <c r="I286" i="4" s="1"/>
  <c r="J287" i="5"/>
  <c r="K287" i="5"/>
  <c r="L287" i="5" s="1"/>
  <c r="G288" i="5"/>
  <c r="H288" i="5" s="1"/>
  <c r="I288" i="5" s="1"/>
  <c r="G287" i="4" l="1"/>
  <c r="H287" i="4" s="1"/>
  <c r="I287" i="4" s="1"/>
  <c r="K286" i="4"/>
  <c r="L286" i="4" s="1"/>
  <c r="J286" i="4"/>
  <c r="J288" i="5"/>
  <c r="K288" i="5"/>
  <c r="L288" i="5" s="1"/>
  <c r="G289" i="5"/>
  <c r="H289" i="5" s="1"/>
  <c r="I289" i="5" s="1"/>
  <c r="J287" i="4" l="1"/>
  <c r="K287" i="4"/>
  <c r="L287" i="4" s="1"/>
  <c r="G288" i="4"/>
  <c r="H288" i="4" s="1"/>
  <c r="I288" i="4" s="1"/>
  <c r="K289" i="5"/>
  <c r="L289" i="5" s="1"/>
  <c r="J289" i="5"/>
  <c r="G290" i="5"/>
  <c r="H290" i="5" s="1"/>
  <c r="I290" i="5" s="1"/>
  <c r="K288" i="4" l="1"/>
  <c r="L288" i="4" s="1"/>
  <c r="J288" i="4"/>
  <c r="G289" i="4"/>
  <c r="H289" i="4" s="1"/>
  <c r="I289" i="4" s="1"/>
  <c r="J290" i="5"/>
  <c r="K290" i="5"/>
  <c r="L290" i="5" s="1"/>
  <c r="G291" i="5"/>
  <c r="H291" i="5" s="1"/>
  <c r="I291" i="5" s="1"/>
  <c r="G290" i="4" l="1"/>
  <c r="H290" i="4" s="1"/>
  <c r="I290" i="4" s="1"/>
  <c r="K289" i="4"/>
  <c r="L289" i="4" s="1"/>
  <c r="J289" i="4"/>
  <c r="J291" i="5"/>
  <c r="K291" i="5"/>
  <c r="L291" i="5" s="1"/>
  <c r="G292" i="5"/>
  <c r="H292" i="5" s="1"/>
  <c r="I292" i="5" s="1"/>
  <c r="J290" i="4" l="1"/>
  <c r="K290" i="4"/>
  <c r="L290" i="4" s="1"/>
  <c r="G291" i="4"/>
  <c r="H291" i="4" s="1"/>
  <c r="I291" i="4" s="1"/>
  <c r="K292" i="5"/>
  <c r="L292" i="5" s="1"/>
  <c r="J292" i="5"/>
  <c r="G293" i="5"/>
  <c r="H293" i="5" s="1"/>
  <c r="I293" i="5" s="1"/>
  <c r="J291" i="4" l="1"/>
  <c r="K291" i="4"/>
  <c r="L291" i="4" s="1"/>
  <c r="G292" i="4"/>
  <c r="H292" i="4" s="1"/>
  <c r="I292" i="4" s="1"/>
  <c r="K293" i="5"/>
  <c r="L293" i="5" s="1"/>
  <c r="J293" i="5"/>
  <c r="G294" i="5"/>
  <c r="H294" i="5" s="1"/>
  <c r="I294" i="5" s="1"/>
  <c r="K292" i="4" l="1"/>
  <c r="L292" i="4" s="1"/>
  <c r="J292" i="4"/>
  <c r="G293" i="4"/>
  <c r="H293" i="4" s="1"/>
  <c r="I293" i="4" s="1"/>
  <c r="K294" i="5"/>
  <c r="L294" i="5" s="1"/>
  <c r="J294" i="5"/>
  <c r="G295" i="5"/>
  <c r="H295" i="5" s="1"/>
  <c r="I295" i="5" s="1"/>
  <c r="K293" i="4" l="1"/>
  <c r="L293" i="4" s="1"/>
  <c r="J293" i="4"/>
  <c r="G294" i="4"/>
  <c r="H294" i="4" s="1"/>
  <c r="I294" i="4" s="1"/>
  <c r="J295" i="5"/>
  <c r="K295" i="5"/>
  <c r="L295" i="5" s="1"/>
  <c r="G296" i="5"/>
  <c r="H296" i="5" s="1"/>
  <c r="I296" i="5" s="1"/>
  <c r="K294" i="4" l="1"/>
  <c r="L294" i="4" s="1"/>
  <c r="J294" i="4"/>
  <c r="G295" i="4"/>
  <c r="H295" i="4" s="1"/>
  <c r="I295" i="4" s="1"/>
  <c r="K296" i="5"/>
  <c r="L296" i="5" s="1"/>
  <c r="J296" i="5"/>
  <c r="G297" i="5"/>
  <c r="H297" i="5" s="1"/>
  <c r="I297" i="5" s="1"/>
  <c r="K295" i="4" l="1"/>
  <c r="L295" i="4" s="1"/>
  <c r="J295" i="4"/>
  <c r="G296" i="4"/>
  <c r="H296" i="4" s="1"/>
  <c r="I296" i="4" s="1"/>
  <c r="K297" i="5"/>
  <c r="L297" i="5" s="1"/>
  <c r="J297" i="5"/>
  <c r="G298" i="5"/>
  <c r="H298" i="5" s="1"/>
  <c r="I298" i="5" s="1"/>
  <c r="J296" i="4" l="1"/>
  <c r="K296" i="4"/>
  <c r="L296" i="4" s="1"/>
  <c r="G297" i="4"/>
  <c r="H297" i="4" s="1"/>
  <c r="I297" i="4" s="1"/>
  <c r="J298" i="5"/>
  <c r="K298" i="5"/>
  <c r="L298" i="5" s="1"/>
  <c r="G299" i="5"/>
  <c r="H299" i="5" s="1"/>
  <c r="I299" i="5" s="1"/>
  <c r="J297" i="4" l="1"/>
  <c r="K297" i="4"/>
  <c r="L297" i="4" s="1"/>
  <c r="G298" i="4"/>
  <c r="H298" i="4" s="1"/>
  <c r="I298" i="4" s="1"/>
  <c r="K299" i="5"/>
  <c r="L299" i="5" s="1"/>
  <c r="J299" i="5"/>
  <c r="G300" i="5"/>
  <c r="H300" i="5" s="1"/>
  <c r="I300" i="5" s="1"/>
  <c r="J298" i="4" l="1"/>
  <c r="K298" i="4"/>
  <c r="L298" i="4" s="1"/>
  <c r="G299" i="4"/>
  <c r="H299" i="4" s="1"/>
  <c r="I299" i="4" s="1"/>
  <c r="K300" i="5"/>
  <c r="L300" i="5" s="1"/>
  <c r="J300" i="5"/>
  <c r="G301" i="5"/>
  <c r="H301" i="5" s="1"/>
  <c r="I301" i="5" s="1"/>
  <c r="G300" i="4" l="1"/>
  <c r="H300" i="4" s="1"/>
  <c r="I300" i="4" s="1"/>
  <c r="K299" i="4"/>
  <c r="L299" i="4" s="1"/>
  <c r="J299" i="4"/>
  <c r="K301" i="5"/>
  <c r="L301" i="5" s="1"/>
  <c r="J301" i="5"/>
  <c r="G302" i="5"/>
  <c r="H302" i="5" s="1"/>
  <c r="I302" i="5" s="1"/>
  <c r="K300" i="4" l="1"/>
  <c r="L300" i="4" s="1"/>
  <c r="J300" i="4"/>
  <c r="G301" i="4"/>
  <c r="H301" i="4" s="1"/>
  <c r="I301" i="4" s="1"/>
  <c r="K302" i="5"/>
  <c r="L302" i="5" s="1"/>
  <c r="J302" i="5"/>
  <c r="G303" i="5"/>
  <c r="H303" i="5" s="1"/>
  <c r="I303" i="5" s="1"/>
  <c r="K301" i="4" l="1"/>
  <c r="L301" i="4" s="1"/>
  <c r="J301" i="4"/>
  <c r="G302" i="4"/>
  <c r="H302" i="4" s="1"/>
  <c r="I302" i="4" s="1"/>
  <c r="J303" i="5"/>
  <c r="K303" i="5"/>
  <c r="L303" i="5" s="1"/>
  <c r="G304" i="5"/>
  <c r="H304" i="5" s="1"/>
  <c r="I304" i="5" s="1"/>
  <c r="J302" i="4" l="1"/>
  <c r="K302" i="4"/>
  <c r="L302" i="4" s="1"/>
  <c r="G303" i="4"/>
  <c r="H303" i="4" s="1"/>
  <c r="I303" i="4" s="1"/>
  <c r="K304" i="5"/>
  <c r="L304" i="5" s="1"/>
  <c r="J304" i="5"/>
  <c r="G305" i="5"/>
  <c r="H305" i="5" s="1"/>
  <c r="I305" i="5" s="1"/>
  <c r="K303" i="4" l="1"/>
  <c r="L303" i="4" s="1"/>
  <c r="J303" i="4"/>
  <c r="G304" i="4"/>
  <c r="H304" i="4" s="1"/>
  <c r="I304" i="4" s="1"/>
  <c r="K305" i="5"/>
  <c r="L305" i="5" s="1"/>
  <c r="J305" i="5"/>
  <c r="G306" i="5"/>
  <c r="H306" i="5" s="1"/>
  <c r="I306" i="5" s="1"/>
  <c r="G305" i="4" l="1"/>
  <c r="H305" i="4" s="1"/>
  <c r="I305" i="4" s="1"/>
  <c r="J304" i="4"/>
  <c r="K304" i="4"/>
  <c r="L304" i="4" s="1"/>
  <c r="J306" i="5"/>
  <c r="K306" i="5"/>
  <c r="L306" i="5" s="1"/>
  <c r="G307" i="5"/>
  <c r="H307" i="5" s="1"/>
  <c r="I307" i="5" s="1"/>
  <c r="K305" i="4" l="1"/>
  <c r="L305" i="4" s="1"/>
  <c r="J305" i="4"/>
  <c r="G306" i="4"/>
  <c r="H306" i="4" s="1"/>
  <c r="I306" i="4" s="1"/>
  <c r="J307" i="5"/>
  <c r="K307" i="5"/>
  <c r="L307" i="5" s="1"/>
  <c r="G308" i="5"/>
  <c r="H308" i="5" s="1"/>
  <c r="I308" i="5" s="1"/>
  <c r="G307" i="4" l="1"/>
  <c r="H307" i="4" s="1"/>
  <c r="I307" i="4" s="1"/>
  <c r="J306" i="4"/>
  <c r="K306" i="4"/>
  <c r="L306" i="4" s="1"/>
  <c r="J308" i="5"/>
  <c r="K308" i="5"/>
  <c r="L308" i="5" s="1"/>
  <c r="G309" i="5"/>
  <c r="H309" i="5" s="1"/>
  <c r="I309" i="5" l="1"/>
  <c r="J309" i="5" s="1"/>
  <c r="G3" i="5"/>
  <c r="K307" i="4"/>
  <c r="L307" i="4" s="1"/>
  <c r="J307" i="4"/>
  <c r="G308" i="4"/>
  <c r="H308" i="4" s="1"/>
  <c r="I308" i="4" s="1"/>
  <c r="G5" i="6" l="1"/>
  <c r="G7" i="6" s="1"/>
  <c r="K309" i="5"/>
  <c r="L309" i="5" s="1"/>
  <c r="J308" i="4"/>
  <c r="K308" i="4"/>
  <c r="L308" i="4" s="1"/>
  <c r="G309" i="4"/>
  <c r="H309" i="4" s="1"/>
  <c r="I309" i="4" s="1"/>
  <c r="G5" i="5"/>
  <c r="G7" i="5" s="1"/>
  <c r="J3" i="5" l="1"/>
  <c r="J5" i="5" s="1"/>
  <c r="G310" i="4"/>
  <c r="H310" i="4" s="1"/>
  <c r="I310" i="4" s="1"/>
  <c r="K309" i="4"/>
  <c r="L309" i="4" s="1"/>
  <c r="J309" i="4"/>
  <c r="J310" i="4" l="1"/>
  <c r="K310" i="4"/>
  <c r="L310" i="4" s="1"/>
  <c r="G311" i="4"/>
  <c r="H311" i="4" s="1"/>
  <c r="I311" i="4" s="1"/>
  <c r="J311" i="4" l="1"/>
  <c r="K311" i="4"/>
  <c r="L311" i="4" s="1"/>
  <c r="G312" i="4"/>
  <c r="H312" i="4" s="1"/>
  <c r="I312" i="4" s="1"/>
  <c r="K312" i="4" l="1"/>
  <c r="L312" i="4" s="1"/>
  <c r="J312" i="4"/>
  <c r="G313" i="4"/>
  <c r="H313" i="4" s="1"/>
  <c r="I313" i="4" s="1"/>
  <c r="J313" i="4" l="1"/>
  <c r="K313" i="4"/>
  <c r="L313" i="4" s="1"/>
  <c r="G314" i="4"/>
  <c r="H314" i="4" s="1"/>
  <c r="I314" i="4" s="1"/>
  <c r="G315" i="4" l="1"/>
  <c r="H315" i="4" s="1"/>
  <c r="I315" i="4" s="1"/>
  <c r="K314" i="4"/>
  <c r="L314" i="4" s="1"/>
  <c r="J314" i="4"/>
  <c r="J315" i="4" l="1"/>
  <c r="K315" i="4"/>
  <c r="L315" i="4" s="1"/>
  <c r="G316" i="4"/>
  <c r="H316" i="4" s="1"/>
  <c r="I316" i="4" s="1"/>
  <c r="G317" i="4" l="1"/>
  <c r="H317" i="4" s="1"/>
  <c r="I317" i="4" s="1"/>
  <c r="J316" i="4"/>
  <c r="K316" i="4"/>
  <c r="L316" i="4" s="1"/>
  <c r="K317" i="4" l="1"/>
  <c r="L317" i="4" s="1"/>
  <c r="J317" i="4"/>
  <c r="G318" i="4"/>
  <c r="H318" i="4" s="1"/>
  <c r="I318" i="4" s="1"/>
  <c r="G319" i="4" l="1"/>
  <c r="H319" i="4" s="1"/>
  <c r="I319" i="4" s="1"/>
  <c r="J318" i="4"/>
  <c r="K318" i="4"/>
  <c r="L318" i="4" s="1"/>
  <c r="J319" i="4" l="1"/>
  <c r="K319" i="4"/>
  <c r="L319" i="4" s="1"/>
  <c r="G320" i="4"/>
  <c r="H320" i="4" s="1"/>
  <c r="I320" i="4" s="1"/>
  <c r="G321" i="4" l="1"/>
  <c r="H321" i="4" s="1"/>
  <c r="I321" i="4" s="1"/>
  <c r="J320" i="4"/>
  <c r="K320" i="4"/>
  <c r="L320" i="4" s="1"/>
  <c r="J321" i="4" l="1"/>
  <c r="K321" i="4"/>
  <c r="L321" i="4" s="1"/>
  <c r="G322" i="4"/>
  <c r="H322" i="4" s="1"/>
  <c r="I322" i="4" s="1"/>
  <c r="K322" i="4" l="1"/>
  <c r="L322" i="4" s="1"/>
  <c r="J322" i="4"/>
  <c r="G323" i="4"/>
  <c r="H323" i="4" s="1"/>
  <c r="I323" i="4" s="1"/>
  <c r="K323" i="4" l="1"/>
  <c r="L323" i="4" s="1"/>
  <c r="J323" i="4"/>
  <c r="G324" i="4"/>
  <c r="H324" i="4" s="1"/>
  <c r="I324" i="4" s="1"/>
  <c r="K324" i="4" l="1"/>
  <c r="L324" i="4" s="1"/>
  <c r="J324" i="4"/>
  <c r="G325" i="4"/>
  <c r="H325" i="4" s="1"/>
  <c r="I325" i="4" s="1"/>
  <c r="K325" i="4" l="1"/>
  <c r="L325" i="4" s="1"/>
  <c r="J325" i="4"/>
  <c r="G326" i="4"/>
  <c r="H326" i="4" s="1"/>
  <c r="I326" i="4" s="1"/>
  <c r="J326" i="4" l="1"/>
  <c r="K326" i="4"/>
  <c r="L326" i="4" s="1"/>
  <c r="G327" i="4"/>
  <c r="H327" i="4" s="1"/>
  <c r="I327" i="4" s="1"/>
  <c r="J327" i="4" l="1"/>
  <c r="K327" i="4"/>
  <c r="L327" i="4" s="1"/>
  <c r="G328" i="4"/>
  <c r="H328" i="4" s="1"/>
  <c r="I328" i="4" s="1"/>
  <c r="J328" i="4" l="1"/>
  <c r="K328" i="4"/>
  <c r="L328" i="4" s="1"/>
  <c r="G329" i="4"/>
  <c r="H329" i="4" s="1"/>
  <c r="I329" i="4" s="1"/>
  <c r="J329" i="4" l="1"/>
  <c r="K329" i="4"/>
  <c r="L329" i="4" s="1"/>
  <c r="G330" i="4"/>
  <c r="H330" i="4" s="1"/>
  <c r="I330" i="4" s="1"/>
  <c r="K330" i="4" l="1"/>
  <c r="L330" i="4" s="1"/>
  <c r="J330" i="4"/>
  <c r="G331" i="4"/>
  <c r="H331" i="4" s="1"/>
  <c r="I331" i="4" s="1"/>
  <c r="K331" i="4" l="1"/>
  <c r="L331" i="4" s="1"/>
  <c r="J331" i="4"/>
  <c r="G332" i="4"/>
  <c r="H332" i="4" s="1"/>
  <c r="I332" i="4" s="1"/>
  <c r="K332" i="4" l="1"/>
  <c r="L332" i="4" s="1"/>
  <c r="J332" i="4"/>
  <c r="G333" i="4"/>
  <c r="H333" i="4" s="1"/>
  <c r="I333" i="4" s="1"/>
  <c r="K333" i="4" l="1"/>
  <c r="L333" i="4" s="1"/>
  <c r="J333" i="4"/>
  <c r="G334" i="4"/>
  <c r="H334" i="4" s="1"/>
  <c r="I334" i="4" s="1"/>
  <c r="J334" i="4" l="1"/>
  <c r="K334" i="4"/>
  <c r="L334" i="4" s="1"/>
  <c r="G335" i="4"/>
  <c r="H335" i="4" s="1"/>
  <c r="I335" i="4" s="1"/>
  <c r="K335" i="4" l="1"/>
  <c r="L335" i="4" s="1"/>
  <c r="J335" i="4"/>
  <c r="G336" i="4"/>
  <c r="H336" i="4" s="1"/>
  <c r="I336" i="4" s="1"/>
  <c r="J336" i="4" l="1"/>
  <c r="K336" i="4"/>
  <c r="L336" i="4" s="1"/>
  <c r="G337" i="4"/>
  <c r="H337" i="4" s="1"/>
  <c r="I337" i="4" s="1"/>
  <c r="J337" i="4" l="1"/>
  <c r="K337" i="4"/>
  <c r="L337" i="4" s="1"/>
  <c r="G338" i="4"/>
  <c r="H338" i="4" s="1"/>
  <c r="I338" i="4" s="1"/>
  <c r="K338" i="4" l="1"/>
  <c r="L338" i="4" s="1"/>
  <c r="J338" i="4"/>
  <c r="G339" i="4"/>
  <c r="H339" i="4" s="1"/>
  <c r="I339" i="4" s="1"/>
  <c r="J339" i="4" l="1"/>
  <c r="K339" i="4"/>
  <c r="L339" i="4" s="1"/>
  <c r="G340" i="4"/>
  <c r="H340" i="4" s="1"/>
  <c r="I340" i="4" s="1"/>
  <c r="K340" i="4" l="1"/>
  <c r="L340" i="4" s="1"/>
  <c r="J340" i="4"/>
  <c r="G341" i="4"/>
  <c r="H341" i="4" s="1"/>
  <c r="I341" i="4" s="1"/>
  <c r="G342" i="4" l="1"/>
  <c r="H342" i="4" s="1"/>
  <c r="I342" i="4" s="1"/>
  <c r="K341" i="4"/>
  <c r="L341" i="4" s="1"/>
  <c r="J341" i="4"/>
  <c r="J342" i="4" l="1"/>
  <c r="K342" i="4"/>
  <c r="L342" i="4" s="1"/>
  <c r="G343" i="4"/>
  <c r="H343" i="4" s="1"/>
  <c r="I343" i="4" s="1"/>
  <c r="G344" i="4" l="1"/>
  <c r="H344" i="4" s="1"/>
  <c r="I344" i="4" s="1"/>
  <c r="K343" i="4"/>
  <c r="L343" i="4" s="1"/>
  <c r="J343" i="4"/>
  <c r="K344" i="4" l="1"/>
  <c r="L344" i="4" s="1"/>
  <c r="J344" i="4"/>
  <c r="G345" i="4"/>
  <c r="H345" i="4" s="1"/>
  <c r="I345" i="4" s="1"/>
  <c r="G346" i="4" l="1"/>
  <c r="H346" i="4" s="1"/>
  <c r="I346" i="4" s="1"/>
  <c r="K345" i="4"/>
  <c r="L345" i="4" s="1"/>
  <c r="J345" i="4"/>
  <c r="K346" i="4" l="1"/>
  <c r="L346" i="4" s="1"/>
  <c r="J346" i="4"/>
  <c r="G347" i="4"/>
  <c r="H347" i="4" s="1"/>
  <c r="I347" i="4" s="1"/>
  <c r="G348" i="4" l="1"/>
  <c r="H348" i="4" s="1"/>
  <c r="I348" i="4" s="1"/>
  <c r="J347" i="4"/>
  <c r="K347" i="4"/>
  <c r="L347" i="4" s="1"/>
  <c r="K348" i="4" l="1"/>
  <c r="L348" i="4" s="1"/>
  <c r="J348" i="4"/>
  <c r="G349" i="4"/>
  <c r="H349" i="4" s="1"/>
  <c r="I349" i="4" s="1"/>
  <c r="G350" i="4" l="1"/>
  <c r="H350" i="4" s="1"/>
  <c r="I350" i="4" s="1"/>
  <c r="K349" i="4"/>
  <c r="L349" i="4" s="1"/>
  <c r="J349" i="4"/>
  <c r="J350" i="4" l="1"/>
  <c r="K350" i="4"/>
  <c r="L350" i="4" s="1"/>
  <c r="G351" i="4"/>
  <c r="H351" i="4" s="1"/>
  <c r="I351" i="4" s="1"/>
  <c r="J351" i="4" l="1"/>
  <c r="K351" i="4"/>
  <c r="L351" i="4" s="1"/>
  <c r="G352" i="4"/>
  <c r="H352" i="4" s="1"/>
  <c r="I352" i="4" s="1"/>
  <c r="G353" i="4" l="1"/>
  <c r="H353" i="4" s="1"/>
  <c r="I353" i="4" s="1"/>
  <c r="J352" i="4"/>
  <c r="K352" i="4"/>
  <c r="L352" i="4" s="1"/>
  <c r="K353" i="4" l="1"/>
  <c r="L353" i="4" s="1"/>
  <c r="J353" i="4"/>
  <c r="G354" i="4"/>
  <c r="H354" i="4" s="1"/>
  <c r="I354" i="4" s="1"/>
  <c r="G355" i="4" l="1"/>
  <c r="H355" i="4" s="1"/>
  <c r="I355" i="4" s="1"/>
  <c r="J354" i="4"/>
  <c r="K354" i="4"/>
  <c r="L354" i="4" s="1"/>
  <c r="K355" i="4" l="1"/>
  <c r="L355" i="4" s="1"/>
  <c r="J355" i="4"/>
  <c r="G356" i="4"/>
  <c r="H356" i="4" s="1"/>
  <c r="I356" i="4" s="1"/>
  <c r="G357" i="4" l="1"/>
  <c r="H357" i="4" s="1"/>
  <c r="I357" i="4" s="1"/>
  <c r="K356" i="4"/>
  <c r="L356" i="4" s="1"/>
  <c r="J356" i="4"/>
  <c r="K357" i="4" l="1"/>
  <c r="L357" i="4" s="1"/>
  <c r="J357" i="4"/>
  <c r="G358" i="4"/>
  <c r="H358" i="4" s="1"/>
  <c r="I358" i="4" s="1"/>
  <c r="G359" i="4" l="1"/>
  <c r="H359" i="4" s="1"/>
  <c r="I359" i="4" s="1"/>
  <c r="J358" i="4"/>
  <c r="K358" i="4"/>
  <c r="L358" i="4" s="1"/>
  <c r="K359" i="4" l="1"/>
  <c r="L359" i="4" s="1"/>
  <c r="J359" i="4"/>
  <c r="G360" i="4"/>
  <c r="H360" i="4" s="1"/>
  <c r="I360" i="4" s="1"/>
  <c r="G361" i="4" l="1"/>
  <c r="H361" i="4" s="1"/>
  <c r="I361" i="4" s="1"/>
  <c r="J360" i="4"/>
  <c r="K360" i="4"/>
  <c r="L360" i="4" s="1"/>
  <c r="J361" i="4" l="1"/>
  <c r="K361" i="4"/>
  <c r="L361" i="4" s="1"/>
  <c r="G362" i="4"/>
  <c r="H362" i="4" s="1"/>
  <c r="I362" i="4" s="1"/>
  <c r="J362" i="4" l="1"/>
  <c r="K362" i="4"/>
  <c r="L362" i="4" s="1"/>
  <c r="G363" i="4"/>
  <c r="H363" i="4" s="1"/>
  <c r="I363" i="4" s="1"/>
  <c r="G364" i="4" l="1"/>
  <c r="H364" i="4" s="1"/>
  <c r="I364" i="4" s="1"/>
  <c r="J363" i="4"/>
  <c r="K363" i="4"/>
  <c r="L363" i="4" s="1"/>
  <c r="K364" i="4" l="1"/>
  <c r="L364" i="4" s="1"/>
  <c r="J364" i="4"/>
  <c r="G365" i="4"/>
  <c r="H365" i="4" s="1"/>
  <c r="I365" i="4" s="1"/>
  <c r="G366" i="4" l="1"/>
  <c r="H366" i="4" s="1"/>
  <c r="I366" i="4" s="1"/>
  <c r="K365" i="4"/>
  <c r="L365" i="4" s="1"/>
  <c r="J365" i="4"/>
  <c r="J366" i="4" l="1"/>
  <c r="K366" i="4"/>
  <c r="L366" i="4" s="1"/>
  <c r="G367" i="4"/>
  <c r="H367" i="4" s="1"/>
  <c r="I367" i="4" s="1"/>
  <c r="G368" i="4" l="1"/>
  <c r="H368" i="4" s="1"/>
  <c r="I368" i="4" s="1"/>
  <c r="K367" i="4"/>
  <c r="L367" i="4" s="1"/>
  <c r="J367" i="4"/>
  <c r="K368" i="4" l="1"/>
  <c r="L368" i="4" s="1"/>
  <c r="J368" i="4"/>
  <c r="G369" i="4"/>
  <c r="H369" i="4" s="1"/>
  <c r="I369" i="4" s="1"/>
  <c r="G370" i="4" l="1"/>
  <c r="H370" i="4" s="1"/>
  <c r="I370" i="4" s="1"/>
  <c r="J369" i="4"/>
  <c r="K369" i="4"/>
  <c r="L369" i="4" s="1"/>
  <c r="K370" i="4" l="1"/>
  <c r="L370" i="4" s="1"/>
  <c r="J370" i="4"/>
  <c r="G371" i="4"/>
  <c r="H371" i="4" s="1"/>
  <c r="I371" i="4" s="1"/>
  <c r="G372" i="4" l="1"/>
  <c r="H372" i="4" s="1"/>
  <c r="I372" i="4" s="1"/>
  <c r="K371" i="4"/>
  <c r="L371" i="4" s="1"/>
  <c r="J371" i="4"/>
  <c r="K372" i="4" l="1"/>
  <c r="L372" i="4" s="1"/>
  <c r="J372" i="4"/>
  <c r="G373" i="4"/>
  <c r="H373" i="4" s="1"/>
  <c r="I373" i="4" s="1"/>
  <c r="G374" i="4" l="1"/>
  <c r="H374" i="4" s="1"/>
  <c r="I374" i="4" s="1"/>
  <c r="K373" i="4"/>
  <c r="L373" i="4" s="1"/>
  <c r="J373" i="4"/>
  <c r="K374" i="4" l="1"/>
  <c r="L374" i="4" s="1"/>
  <c r="J374" i="4"/>
  <c r="G375" i="4"/>
  <c r="H375" i="4" s="1"/>
  <c r="I375" i="4" s="1"/>
  <c r="G376" i="4" l="1"/>
  <c r="H376" i="4" s="1"/>
  <c r="I376" i="4" s="1"/>
  <c r="J375" i="4"/>
  <c r="K375" i="4"/>
  <c r="L375" i="4" s="1"/>
  <c r="J376" i="4" l="1"/>
  <c r="K376" i="4"/>
  <c r="L376" i="4" s="1"/>
  <c r="G377" i="4"/>
  <c r="H377" i="4" s="1"/>
  <c r="I377" i="4" s="1"/>
  <c r="G378" i="4" l="1"/>
  <c r="H378" i="4" s="1"/>
  <c r="I378" i="4" s="1"/>
  <c r="K377" i="4"/>
  <c r="L377" i="4" s="1"/>
  <c r="J377" i="4"/>
  <c r="J378" i="4" l="1"/>
  <c r="K378" i="4"/>
  <c r="L378" i="4" s="1"/>
  <c r="G379" i="4"/>
  <c r="H379" i="4" s="1"/>
  <c r="I379" i="4" s="1"/>
  <c r="G380" i="4" l="1"/>
  <c r="H380" i="4" s="1"/>
  <c r="I380" i="4" s="1"/>
  <c r="J379" i="4"/>
  <c r="K379" i="4"/>
  <c r="L379" i="4" s="1"/>
  <c r="K380" i="4" l="1"/>
  <c r="L380" i="4" s="1"/>
  <c r="J380" i="4"/>
  <c r="G381" i="4"/>
  <c r="H381" i="4" s="1"/>
  <c r="I381" i="4" s="1"/>
  <c r="G382" i="4" l="1"/>
  <c r="H382" i="4" s="1"/>
  <c r="I382" i="4" s="1"/>
  <c r="K381" i="4"/>
  <c r="L381" i="4" s="1"/>
  <c r="J381" i="4"/>
  <c r="K382" i="4" l="1"/>
  <c r="L382" i="4" s="1"/>
  <c r="J382" i="4"/>
  <c r="G383" i="4"/>
  <c r="H383" i="4" s="1"/>
  <c r="I383" i="4" s="1"/>
  <c r="G384" i="4" l="1"/>
  <c r="H384" i="4" s="1"/>
  <c r="I384" i="4" s="1"/>
  <c r="K383" i="4"/>
  <c r="L383" i="4" s="1"/>
  <c r="J383" i="4"/>
  <c r="J384" i="4" l="1"/>
  <c r="K384" i="4"/>
  <c r="L384" i="4" s="1"/>
  <c r="G385" i="4"/>
  <c r="H385" i="4" s="1"/>
  <c r="I385" i="4" s="1"/>
  <c r="G386" i="4" l="1"/>
  <c r="H386" i="4" s="1"/>
  <c r="I386" i="4" s="1"/>
  <c r="J385" i="4"/>
  <c r="K385" i="4"/>
  <c r="L385" i="4" s="1"/>
  <c r="K386" i="4" l="1"/>
  <c r="L386" i="4" s="1"/>
  <c r="J386" i="4"/>
  <c r="G387" i="4"/>
  <c r="H387" i="4" s="1"/>
  <c r="I387" i="4" s="1"/>
  <c r="G388" i="4" l="1"/>
  <c r="H388" i="4" s="1"/>
  <c r="I388" i="4" s="1"/>
  <c r="K387" i="4"/>
  <c r="L387" i="4" s="1"/>
  <c r="J387" i="4"/>
  <c r="J388" i="4" l="1"/>
  <c r="K388" i="4"/>
  <c r="L388" i="4" s="1"/>
  <c r="G389" i="4"/>
  <c r="H389" i="4" s="1"/>
  <c r="I389" i="4" s="1"/>
  <c r="K389" i="4" l="1"/>
  <c r="L389" i="4" s="1"/>
  <c r="J389" i="4"/>
  <c r="G390" i="4"/>
  <c r="H390" i="4" s="1"/>
  <c r="I390" i="4" s="1"/>
  <c r="G391" i="4" l="1"/>
  <c r="H391" i="4" s="1"/>
  <c r="I391" i="4" s="1"/>
  <c r="K390" i="4"/>
  <c r="L390" i="4" s="1"/>
  <c r="J390" i="4"/>
  <c r="K391" i="4" l="1"/>
  <c r="L391" i="4" s="1"/>
  <c r="J391" i="4"/>
  <c r="G392" i="4"/>
  <c r="H392" i="4" s="1"/>
  <c r="I392" i="4" s="1"/>
  <c r="G393" i="4" l="1"/>
  <c r="H393" i="4" s="1"/>
  <c r="I393" i="4" s="1"/>
  <c r="K392" i="4"/>
  <c r="L392" i="4" s="1"/>
  <c r="J392" i="4"/>
  <c r="K393" i="4" l="1"/>
  <c r="L393" i="4" s="1"/>
  <c r="J393" i="4"/>
  <c r="G394" i="4"/>
  <c r="H394" i="4" s="1"/>
  <c r="I394" i="4" s="1"/>
  <c r="G395" i="4" l="1"/>
  <c r="H395" i="4" s="1"/>
  <c r="I395" i="4" s="1"/>
  <c r="K394" i="4"/>
  <c r="L394" i="4" s="1"/>
  <c r="J394" i="4"/>
  <c r="J395" i="4" l="1"/>
  <c r="K395" i="4"/>
  <c r="L395" i="4" s="1"/>
  <c r="G396" i="4"/>
  <c r="H396" i="4" s="1"/>
  <c r="I396" i="4" s="1"/>
  <c r="G397" i="4" l="1"/>
  <c r="H397" i="4" s="1"/>
  <c r="I397" i="4" s="1"/>
  <c r="K396" i="4"/>
  <c r="L396" i="4" s="1"/>
  <c r="J396" i="4"/>
  <c r="K397" i="4" l="1"/>
  <c r="L397" i="4" s="1"/>
  <c r="J397" i="4"/>
  <c r="G398" i="4"/>
  <c r="H398" i="4" s="1"/>
  <c r="I398" i="4" s="1"/>
  <c r="K398" i="4" l="1"/>
  <c r="L398" i="4" s="1"/>
  <c r="J398" i="4"/>
  <c r="G399" i="4"/>
  <c r="H399" i="4" s="1"/>
  <c r="I399" i="4" s="1"/>
  <c r="G400" i="4" l="1"/>
  <c r="H400" i="4" s="1"/>
  <c r="I400" i="4" s="1"/>
  <c r="J399" i="4"/>
  <c r="K399" i="4"/>
  <c r="L399" i="4" s="1"/>
  <c r="J400" i="4" l="1"/>
  <c r="K400" i="4"/>
  <c r="L400" i="4" s="1"/>
  <c r="G401" i="4"/>
  <c r="H401" i="4" s="1"/>
  <c r="I401" i="4" s="1"/>
  <c r="G402" i="4" l="1"/>
  <c r="H402" i="4" s="1"/>
  <c r="I402" i="4" s="1"/>
  <c r="J401" i="4"/>
  <c r="K401" i="4"/>
  <c r="L401" i="4" s="1"/>
  <c r="J402" i="4" l="1"/>
  <c r="K402" i="4"/>
  <c r="L402" i="4" s="1"/>
  <c r="G403" i="4"/>
  <c r="H403" i="4" s="1"/>
  <c r="I403" i="4" s="1"/>
  <c r="G404" i="4" l="1"/>
  <c r="H404" i="4" s="1"/>
  <c r="I404" i="4" s="1"/>
  <c r="K403" i="4"/>
  <c r="L403" i="4" s="1"/>
  <c r="J403" i="4"/>
  <c r="J404" i="4" l="1"/>
  <c r="K404" i="4"/>
  <c r="L404" i="4" s="1"/>
  <c r="G405" i="4"/>
  <c r="H405" i="4" s="1"/>
  <c r="I405" i="4" s="1"/>
  <c r="G406" i="4" l="1"/>
  <c r="H406" i="4" s="1"/>
  <c r="I406" i="4" s="1"/>
  <c r="K405" i="4"/>
  <c r="L405" i="4" s="1"/>
  <c r="J405" i="4"/>
  <c r="J406" i="4" l="1"/>
  <c r="K406" i="4"/>
  <c r="L406" i="4" s="1"/>
  <c r="G407" i="4"/>
  <c r="H407" i="4" s="1"/>
  <c r="I407" i="4" s="1"/>
  <c r="G408" i="4" l="1"/>
  <c r="H408" i="4" s="1"/>
  <c r="I408" i="4" s="1"/>
  <c r="J407" i="4"/>
  <c r="K407" i="4"/>
  <c r="L407" i="4" s="1"/>
  <c r="K408" i="4" l="1"/>
  <c r="L408" i="4" s="1"/>
  <c r="J408" i="4"/>
  <c r="G409" i="4"/>
  <c r="H409" i="4" s="1"/>
  <c r="I409" i="4" s="1"/>
  <c r="G410" i="4" l="1"/>
  <c r="H410" i="4" s="1"/>
  <c r="I410" i="4" s="1"/>
  <c r="K409" i="4"/>
  <c r="L409" i="4" s="1"/>
  <c r="J409" i="4"/>
  <c r="J410" i="4" l="1"/>
  <c r="K410" i="4"/>
  <c r="L410" i="4" s="1"/>
  <c r="G411" i="4"/>
  <c r="H411" i="4" s="1"/>
  <c r="I411" i="4" s="1"/>
  <c r="G412" i="4" l="1"/>
  <c r="H412" i="4" s="1"/>
  <c r="I412" i="4" s="1"/>
  <c r="J411" i="4"/>
  <c r="K411" i="4"/>
  <c r="L411" i="4" s="1"/>
  <c r="K412" i="4" l="1"/>
  <c r="L412" i="4" s="1"/>
  <c r="J412" i="4"/>
  <c r="G413" i="4"/>
  <c r="H413" i="4" s="1"/>
  <c r="I413" i="4" s="1"/>
  <c r="G414" i="4" l="1"/>
  <c r="H414" i="4" s="1"/>
  <c r="I414" i="4" s="1"/>
  <c r="K413" i="4"/>
  <c r="L413" i="4" s="1"/>
  <c r="J413" i="4"/>
  <c r="K414" i="4" l="1"/>
  <c r="L414" i="4" s="1"/>
  <c r="J414" i="4"/>
  <c r="G415" i="4"/>
  <c r="H415" i="4" s="1"/>
  <c r="I415" i="4" s="1"/>
  <c r="G416" i="4" l="1"/>
  <c r="H416" i="4" s="1"/>
  <c r="I416" i="4" s="1"/>
  <c r="J415" i="4"/>
  <c r="K415" i="4"/>
  <c r="L415" i="4" s="1"/>
  <c r="J416" i="4" l="1"/>
  <c r="K416" i="4"/>
  <c r="L416" i="4" s="1"/>
  <c r="G417" i="4"/>
  <c r="H417" i="4" s="1"/>
  <c r="I417" i="4" s="1"/>
  <c r="G418" i="4" l="1"/>
  <c r="H418" i="4" s="1"/>
  <c r="I418" i="4" s="1"/>
  <c r="J417" i="4"/>
  <c r="K417" i="4"/>
  <c r="L417" i="4" s="1"/>
  <c r="J418" i="4" l="1"/>
  <c r="K418" i="4"/>
  <c r="L418" i="4" s="1"/>
  <c r="G419" i="4"/>
  <c r="H419" i="4" s="1"/>
  <c r="I419" i="4" s="1"/>
  <c r="G420" i="4" l="1"/>
  <c r="H420" i="4" s="1"/>
  <c r="I420" i="4" s="1"/>
  <c r="J419" i="4"/>
  <c r="K419" i="4"/>
  <c r="L419" i="4" s="1"/>
  <c r="K420" i="4" l="1"/>
  <c r="L420" i="4" s="1"/>
  <c r="J420" i="4"/>
  <c r="G421" i="4"/>
  <c r="H421" i="4" s="1"/>
  <c r="I421" i="4" s="1"/>
  <c r="G422" i="4" l="1"/>
  <c r="H422" i="4" s="1"/>
  <c r="I422" i="4" s="1"/>
  <c r="K421" i="4"/>
  <c r="L421" i="4" s="1"/>
  <c r="J421" i="4"/>
  <c r="K422" i="4" l="1"/>
  <c r="L422" i="4" s="1"/>
  <c r="J422" i="4"/>
  <c r="G423" i="4"/>
  <c r="H423" i="4" s="1"/>
  <c r="I423" i="4" s="1"/>
  <c r="J423" i="4" l="1"/>
  <c r="K423" i="4"/>
  <c r="L423" i="4" s="1"/>
  <c r="G424" i="4"/>
  <c r="H424" i="4" s="1"/>
  <c r="I424" i="4" s="1"/>
  <c r="G425" i="4" l="1"/>
  <c r="H425" i="4" s="1"/>
  <c r="I425" i="4" s="1"/>
  <c r="K424" i="4"/>
  <c r="L424" i="4" s="1"/>
  <c r="J424" i="4"/>
  <c r="J425" i="4" l="1"/>
  <c r="K425" i="4"/>
  <c r="L425" i="4" s="1"/>
  <c r="G426" i="4"/>
  <c r="H426" i="4" s="1"/>
  <c r="I426" i="4" s="1"/>
  <c r="J426" i="4" l="1"/>
  <c r="K426" i="4"/>
  <c r="L426" i="4" s="1"/>
  <c r="G427" i="4"/>
  <c r="H427" i="4" s="1"/>
  <c r="I427" i="4" s="1"/>
  <c r="G428" i="4" l="1"/>
  <c r="H428" i="4" s="1"/>
  <c r="I428" i="4" s="1"/>
  <c r="K427" i="4"/>
  <c r="L427" i="4" s="1"/>
  <c r="J427" i="4"/>
  <c r="K428" i="4" l="1"/>
  <c r="L428" i="4" s="1"/>
  <c r="J428" i="4"/>
  <c r="G429" i="4"/>
  <c r="H429" i="4" s="1"/>
  <c r="I429" i="4" s="1"/>
  <c r="K429" i="4" l="1"/>
  <c r="L429" i="4" s="1"/>
  <c r="J429" i="4"/>
  <c r="G430" i="4"/>
  <c r="H430" i="4" s="1"/>
  <c r="I430" i="4" s="1"/>
  <c r="G431" i="4" l="1"/>
  <c r="H431" i="4" s="1"/>
  <c r="I431" i="4" s="1"/>
  <c r="J430" i="4"/>
  <c r="K430" i="4"/>
  <c r="L430" i="4" s="1"/>
  <c r="K431" i="4" l="1"/>
  <c r="L431" i="4" s="1"/>
  <c r="J431" i="4"/>
  <c r="G432" i="4"/>
  <c r="H432" i="4" s="1"/>
  <c r="I432" i="4" s="1"/>
  <c r="J432" i="4" l="1"/>
  <c r="K432" i="4"/>
  <c r="L432" i="4" s="1"/>
  <c r="G433" i="4"/>
  <c r="H433" i="4" s="1"/>
  <c r="I433" i="4" s="1"/>
  <c r="G434" i="4" l="1"/>
  <c r="H434" i="4" s="1"/>
  <c r="I434" i="4" s="1"/>
  <c r="J433" i="4"/>
  <c r="K433" i="4"/>
  <c r="L433" i="4" s="1"/>
  <c r="J434" i="4" l="1"/>
  <c r="K434" i="4"/>
  <c r="L434" i="4" s="1"/>
  <c r="G435" i="4"/>
  <c r="H435" i="4" s="1"/>
  <c r="I435" i="4" s="1"/>
  <c r="K435" i="4" l="1"/>
  <c r="L435" i="4" s="1"/>
  <c r="J435" i="4"/>
  <c r="G436" i="4"/>
  <c r="H436" i="4" s="1"/>
  <c r="I436" i="4" s="1"/>
  <c r="G437" i="4" l="1"/>
  <c r="H437" i="4" s="1"/>
  <c r="I437" i="4" s="1"/>
  <c r="K436" i="4"/>
  <c r="L436" i="4" s="1"/>
  <c r="J436" i="4"/>
  <c r="K437" i="4" l="1"/>
  <c r="L437" i="4" s="1"/>
  <c r="J437" i="4"/>
  <c r="G438" i="4"/>
  <c r="H438" i="4" s="1"/>
  <c r="I438" i="4" s="1"/>
  <c r="G439" i="4" l="1"/>
  <c r="H439" i="4" s="1"/>
  <c r="I439" i="4" s="1"/>
  <c r="J438" i="4"/>
  <c r="K438" i="4"/>
  <c r="L438" i="4" s="1"/>
  <c r="K439" i="4" l="1"/>
  <c r="L439" i="4" s="1"/>
  <c r="J439" i="4"/>
  <c r="G440" i="4"/>
  <c r="H440" i="4" s="1"/>
  <c r="I440" i="4" s="1"/>
  <c r="G441" i="4" l="1"/>
  <c r="H441" i="4" s="1"/>
  <c r="I441" i="4" s="1"/>
  <c r="K440" i="4"/>
  <c r="L440" i="4" s="1"/>
  <c r="J440" i="4"/>
  <c r="J441" i="4" l="1"/>
  <c r="K441" i="4"/>
  <c r="L441" i="4" s="1"/>
  <c r="G442" i="4"/>
  <c r="H442" i="4" s="1"/>
  <c r="I442" i="4" s="1"/>
  <c r="G443" i="4" l="1"/>
  <c r="H443" i="4" s="1"/>
  <c r="I443" i="4" s="1"/>
  <c r="K442" i="4"/>
  <c r="L442" i="4" s="1"/>
  <c r="J442" i="4"/>
  <c r="K443" i="4" l="1"/>
  <c r="L443" i="4" s="1"/>
  <c r="J443" i="4"/>
  <c r="G444" i="4"/>
  <c r="H444" i="4" s="1"/>
  <c r="I444" i="4" s="1"/>
  <c r="G445" i="4" l="1"/>
  <c r="H445" i="4" s="1"/>
  <c r="I445" i="4" s="1"/>
  <c r="J444" i="4"/>
  <c r="K444" i="4"/>
  <c r="L444" i="4" s="1"/>
  <c r="K445" i="4" l="1"/>
  <c r="L445" i="4" s="1"/>
  <c r="J445" i="4"/>
  <c r="G446" i="4"/>
  <c r="H446" i="4" s="1"/>
  <c r="I446" i="4" s="1"/>
  <c r="G447" i="4" l="1"/>
  <c r="H447" i="4" s="1"/>
  <c r="I447" i="4" s="1"/>
  <c r="J446" i="4"/>
  <c r="K446" i="4"/>
  <c r="L446" i="4" s="1"/>
  <c r="J447" i="4" l="1"/>
  <c r="K447" i="4"/>
  <c r="L447" i="4" s="1"/>
  <c r="G448" i="4"/>
  <c r="H448" i="4" s="1"/>
  <c r="I448" i="4" s="1"/>
  <c r="G449" i="4" l="1"/>
  <c r="H449" i="4" s="1"/>
  <c r="I449" i="4" s="1"/>
  <c r="K448" i="4"/>
  <c r="L448" i="4" s="1"/>
  <c r="J448" i="4"/>
  <c r="K449" i="4" l="1"/>
  <c r="L449" i="4" s="1"/>
  <c r="J449" i="4"/>
  <c r="G450" i="4"/>
  <c r="H450" i="4" s="1"/>
  <c r="I450" i="4" s="1"/>
  <c r="G451" i="4" l="1"/>
  <c r="H451" i="4" s="1"/>
  <c r="I451" i="4" s="1"/>
  <c r="K450" i="4"/>
  <c r="L450" i="4" s="1"/>
  <c r="J450" i="4"/>
  <c r="J451" i="4" l="1"/>
  <c r="K451" i="4"/>
  <c r="L451" i="4" s="1"/>
  <c r="G452" i="4"/>
  <c r="H452" i="4" s="1"/>
  <c r="I452" i="4" s="1"/>
  <c r="J452" i="4" l="1"/>
  <c r="K452" i="4"/>
  <c r="L452" i="4" s="1"/>
  <c r="G453" i="4"/>
  <c r="H453" i="4" s="1"/>
  <c r="I453" i="4" s="1"/>
  <c r="G454" i="4" l="1"/>
  <c r="H454" i="4" s="1"/>
  <c r="I454" i="4" s="1"/>
  <c r="K453" i="4"/>
  <c r="L453" i="4" s="1"/>
  <c r="J453" i="4"/>
  <c r="K454" i="4" l="1"/>
  <c r="L454" i="4" s="1"/>
  <c r="J454" i="4"/>
  <c r="G455" i="4"/>
  <c r="H455" i="4" s="1"/>
  <c r="I455" i="4" s="1"/>
  <c r="G456" i="4" l="1"/>
  <c r="H456" i="4" s="1"/>
  <c r="I456" i="4" s="1"/>
  <c r="K455" i="4"/>
  <c r="L455" i="4" s="1"/>
  <c r="J455" i="4"/>
  <c r="J456" i="4" l="1"/>
  <c r="K456" i="4"/>
  <c r="L456" i="4" s="1"/>
  <c r="G457" i="4"/>
  <c r="H457" i="4" s="1"/>
  <c r="I457" i="4" s="1"/>
  <c r="G458" i="4" l="1"/>
  <c r="H458" i="4" s="1"/>
  <c r="I458" i="4" s="1"/>
  <c r="J457" i="4"/>
  <c r="K457" i="4"/>
  <c r="L457" i="4" s="1"/>
  <c r="J458" i="4" l="1"/>
  <c r="K458" i="4"/>
  <c r="L458" i="4" s="1"/>
  <c r="G459" i="4"/>
  <c r="H459" i="4" s="1"/>
  <c r="I459" i="4" s="1"/>
  <c r="G460" i="4" l="1"/>
  <c r="H460" i="4" s="1"/>
  <c r="I460" i="4" s="1"/>
  <c r="K459" i="4"/>
  <c r="L459" i="4" s="1"/>
  <c r="J459" i="4"/>
  <c r="J460" i="4" l="1"/>
  <c r="K460" i="4"/>
  <c r="L460" i="4" s="1"/>
  <c r="G461" i="4"/>
  <c r="H461" i="4" s="1"/>
  <c r="I461" i="4" s="1"/>
  <c r="G462" i="4" l="1"/>
  <c r="H462" i="4" s="1"/>
  <c r="I462" i="4" s="1"/>
  <c r="K461" i="4"/>
  <c r="L461" i="4" s="1"/>
  <c r="J461" i="4"/>
  <c r="K462" i="4" l="1"/>
  <c r="L462" i="4" s="1"/>
  <c r="J462" i="4"/>
  <c r="G463" i="4"/>
  <c r="H463" i="4" s="1"/>
  <c r="I463" i="4" s="1"/>
  <c r="J463" i="4" l="1"/>
  <c r="K463" i="4"/>
  <c r="L463" i="4" s="1"/>
  <c r="G464" i="4"/>
  <c r="H464" i="4" s="1"/>
  <c r="I464" i="4" s="1"/>
  <c r="G465" i="4" l="1"/>
  <c r="H465" i="4" s="1"/>
  <c r="I465" i="4" s="1"/>
  <c r="J464" i="4"/>
  <c r="K464" i="4"/>
  <c r="L464" i="4" s="1"/>
  <c r="J465" i="4" l="1"/>
  <c r="K465" i="4"/>
  <c r="L465" i="4" s="1"/>
  <c r="G466" i="4"/>
  <c r="H466" i="4" s="1"/>
  <c r="I466" i="4" s="1"/>
  <c r="G467" i="4" l="1"/>
  <c r="H467" i="4" s="1"/>
  <c r="I467" i="4" s="1"/>
  <c r="K466" i="4"/>
  <c r="L466" i="4" s="1"/>
  <c r="J466" i="4"/>
  <c r="K467" i="4" l="1"/>
  <c r="L467" i="4" s="1"/>
  <c r="J467" i="4"/>
  <c r="G468" i="4"/>
  <c r="H468" i="4" s="1"/>
  <c r="I468" i="4" s="1"/>
  <c r="G469" i="4" l="1"/>
  <c r="H469" i="4" s="1"/>
  <c r="I469" i="4" s="1"/>
  <c r="K468" i="4"/>
  <c r="L468" i="4" s="1"/>
  <c r="J468" i="4"/>
  <c r="K469" i="4" l="1"/>
  <c r="L469" i="4" s="1"/>
  <c r="J469" i="4"/>
  <c r="G470" i="4"/>
  <c r="H470" i="4" s="1"/>
  <c r="I470" i="4" s="1"/>
  <c r="G471" i="4" l="1"/>
  <c r="H471" i="4" s="1"/>
  <c r="I471" i="4" s="1"/>
  <c r="J470" i="4"/>
  <c r="K470" i="4"/>
  <c r="L470" i="4" s="1"/>
  <c r="J471" i="4" l="1"/>
  <c r="K471" i="4"/>
  <c r="L471" i="4" s="1"/>
  <c r="G472" i="4"/>
  <c r="H472" i="4" s="1"/>
  <c r="I472" i="4" s="1"/>
  <c r="G473" i="4" l="1"/>
  <c r="H473" i="4" s="1"/>
  <c r="I473" i="4" s="1"/>
  <c r="K472" i="4"/>
  <c r="L472" i="4" s="1"/>
  <c r="J472" i="4"/>
  <c r="J473" i="4" l="1"/>
  <c r="K473" i="4"/>
  <c r="L473" i="4" s="1"/>
  <c r="G474" i="4"/>
  <c r="H474" i="4" s="1"/>
  <c r="I474" i="4" s="1"/>
  <c r="G475" i="4" l="1"/>
  <c r="H475" i="4" s="1"/>
  <c r="I475" i="4" s="1"/>
  <c r="J474" i="4"/>
  <c r="K474" i="4"/>
  <c r="L474" i="4" s="1"/>
  <c r="J475" i="4" l="1"/>
  <c r="K475" i="4"/>
  <c r="L475" i="4" s="1"/>
  <c r="G476" i="4"/>
  <c r="H476" i="4" s="1"/>
  <c r="I476" i="4" s="1"/>
  <c r="G477" i="4" l="1"/>
  <c r="H477" i="4" s="1"/>
  <c r="I477" i="4" s="1"/>
  <c r="J476" i="4"/>
  <c r="K476" i="4"/>
  <c r="L476" i="4" s="1"/>
  <c r="K477" i="4" l="1"/>
  <c r="L477" i="4" s="1"/>
  <c r="J477" i="4"/>
  <c r="G478" i="4"/>
  <c r="H478" i="4" s="1"/>
  <c r="I478" i="4" s="1"/>
  <c r="G479" i="4" l="1"/>
  <c r="H479" i="4" s="1"/>
  <c r="I479" i="4" s="1"/>
  <c r="K478" i="4"/>
  <c r="L478" i="4" s="1"/>
  <c r="J478" i="4"/>
  <c r="K479" i="4" l="1"/>
  <c r="L479" i="4" s="1"/>
  <c r="J479" i="4"/>
  <c r="G480" i="4"/>
  <c r="H480" i="4" s="1"/>
  <c r="I480" i="4" s="1"/>
  <c r="K480" i="4" l="1"/>
  <c r="L480" i="4" s="1"/>
  <c r="J480" i="4"/>
  <c r="G481" i="4"/>
  <c r="H481" i="4" s="1"/>
  <c r="I481" i="4" s="1"/>
  <c r="G482" i="4" l="1"/>
  <c r="H482" i="4" s="1"/>
  <c r="I482" i="4" s="1"/>
  <c r="J481" i="4"/>
  <c r="K481" i="4"/>
  <c r="L481" i="4" s="1"/>
  <c r="J482" i="4" l="1"/>
  <c r="K482" i="4"/>
  <c r="L482" i="4" s="1"/>
  <c r="G483" i="4"/>
  <c r="H483" i="4" s="1"/>
  <c r="I483" i="4" s="1"/>
  <c r="G484" i="4" l="1"/>
  <c r="H484" i="4" s="1"/>
  <c r="I484" i="4" s="1"/>
  <c r="J483" i="4"/>
  <c r="K483" i="4"/>
  <c r="L483" i="4" s="1"/>
  <c r="K484" i="4" l="1"/>
  <c r="L484" i="4" s="1"/>
  <c r="J484" i="4"/>
  <c r="G485" i="4"/>
  <c r="H485" i="4" s="1"/>
  <c r="I485" i="4" s="1"/>
  <c r="G486" i="4" l="1"/>
  <c r="H486" i="4" s="1"/>
  <c r="I486" i="4" s="1"/>
  <c r="K485" i="4"/>
  <c r="L485" i="4" s="1"/>
  <c r="J485" i="4"/>
  <c r="J486" i="4" l="1"/>
  <c r="K486" i="4"/>
  <c r="L486" i="4" s="1"/>
  <c r="G487" i="4"/>
  <c r="H487" i="4" s="1"/>
  <c r="I487" i="4" s="1"/>
  <c r="G488" i="4" l="1"/>
  <c r="H488" i="4" s="1"/>
  <c r="I488" i="4" s="1"/>
  <c r="J487" i="4"/>
  <c r="K487" i="4"/>
  <c r="L487" i="4" s="1"/>
  <c r="K488" i="4" l="1"/>
  <c r="L488" i="4" s="1"/>
  <c r="J488" i="4"/>
  <c r="G489" i="4"/>
  <c r="H489" i="4" s="1"/>
  <c r="I489" i="4" s="1"/>
  <c r="G490" i="4" l="1"/>
  <c r="H490" i="4" s="1"/>
  <c r="I490" i="4" s="1"/>
  <c r="K489" i="4"/>
  <c r="L489" i="4" s="1"/>
  <c r="J489" i="4"/>
  <c r="J490" i="4" l="1"/>
  <c r="K490" i="4"/>
  <c r="L490" i="4" s="1"/>
  <c r="G491" i="4"/>
  <c r="H491" i="4" s="1"/>
  <c r="I491" i="4" s="1"/>
  <c r="G492" i="4" l="1"/>
  <c r="H492" i="4" s="1"/>
  <c r="I492" i="4" s="1"/>
  <c r="K491" i="4"/>
  <c r="L491" i="4" s="1"/>
  <c r="J491" i="4"/>
  <c r="K492" i="4" l="1"/>
  <c r="L492" i="4" s="1"/>
  <c r="J492" i="4"/>
  <c r="G493" i="4"/>
  <c r="H493" i="4" s="1"/>
  <c r="I493" i="4" s="1"/>
  <c r="G494" i="4" l="1"/>
  <c r="H494" i="4" s="1"/>
  <c r="I494" i="4" s="1"/>
  <c r="K493" i="4"/>
  <c r="L493" i="4" s="1"/>
  <c r="J493" i="4"/>
  <c r="K494" i="4" l="1"/>
  <c r="L494" i="4" s="1"/>
  <c r="J494" i="4"/>
  <c r="G495" i="4"/>
  <c r="H495" i="4" s="1"/>
  <c r="I495" i="4" s="1"/>
  <c r="G496" i="4" l="1"/>
  <c r="H496" i="4" s="1"/>
  <c r="I496" i="4" s="1"/>
  <c r="K495" i="4"/>
  <c r="L495" i="4" s="1"/>
  <c r="J495" i="4"/>
  <c r="J496" i="4" l="1"/>
  <c r="K496" i="4"/>
  <c r="L496" i="4" s="1"/>
  <c r="G497" i="4"/>
  <c r="H497" i="4" s="1"/>
  <c r="I497" i="4" s="1"/>
  <c r="G498" i="4" l="1"/>
  <c r="H498" i="4" s="1"/>
  <c r="I498" i="4" s="1"/>
  <c r="J497" i="4"/>
  <c r="K497" i="4"/>
  <c r="L497" i="4" s="1"/>
  <c r="J498" i="4" l="1"/>
  <c r="K498" i="4"/>
  <c r="L498" i="4" s="1"/>
  <c r="G499" i="4"/>
  <c r="H499" i="4" s="1"/>
  <c r="I499" i="4" s="1"/>
  <c r="G500" i="4" l="1"/>
  <c r="H500" i="4" s="1"/>
  <c r="I500" i="4" s="1"/>
  <c r="K499" i="4"/>
  <c r="L499" i="4" s="1"/>
  <c r="J499" i="4"/>
  <c r="K500" i="4" l="1"/>
  <c r="L500" i="4" s="1"/>
  <c r="J500" i="4"/>
  <c r="G501" i="4"/>
  <c r="H501" i="4" s="1"/>
  <c r="I501" i="4" s="1"/>
  <c r="K501" i="4" l="1"/>
  <c r="L501" i="4" s="1"/>
  <c r="J501" i="4"/>
  <c r="G502" i="4"/>
  <c r="H502" i="4" s="1"/>
  <c r="I502" i="4" s="1"/>
  <c r="G503" i="4" l="1"/>
  <c r="H503" i="4" s="1"/>
  <c r="I503" i="4" s="1"/>
  <c r="J502" i="4"/>
  <c r="K502" i="4"/>
  <c r="L502" i="4" s="1"/>
  <c r="J503" i="4" l="1"/>
  <c r="K503" i="4"/>
  <c r="L503" i="4" s="1"/>
  <c r="G504" i="4"/>
  <c r="H504" i="4" s="1"/>
  <c r="I504" i="4" s="1"/>
  <c r="J504" i="4" l="1"/>
  <c r="K504" i="4"/>
  <c r="L504" i="4" s="1"/>
  <c r="G505" i="4"/>
  <c r="H505" i="4" s="1"/>
  <c r="I505" i="4" s="1"/>
  <c r="G506" i="4" l="1"/>
  <c r="H506" i="4" s="1"/>
  <c r="I506" i="4" s="1"/>
  <c r="J505" i="4"/>
  <c r="K505" i="4"/>
  <c r="L505" i="4" s="1"/>
  <c r="K506" i="4" l="1"/>
  <c r="L506" i="4" s="1"/>
  <c r="J506" i="4"/>
  <c r="G507" i="4"/>
  <c r="H507" i="4" s="1"/>
  <c r="I507" i="4" s="1"/>
  <c r="J507" i="4" l="1"/>
  <c r="K507" i="4"/>
  <c r="L507" i="4" s="1"/>
  <c r="G508" i="4"/>
  <c r="H508" i="4" s="1"/>
  <c r="I508" i="4" s="1"/>
  <c r="G509" i="4" l="1"/>
  <c r="H509" i="4" s="1"/>
  <c r="I509" i="4" s="1"/>
  <c r="K508" i="4"/>
  <c r="L508" i="4" s="1"/>
  <c r="J508" i="4"/>
  <c r="K509" i="4" l="1"/>
  <c r="L509" i="4" s="1"/>
  <c r="J509" i="4"/>
  <c r="G510" i="4"/>
  <c r="H510" i="4" s="1"/>
  <c r="I510" i="4" s="1"/>
  <c r="G511" i="4" l="1"/>
  <c r="H511" i="4" s="1"/>
  <c r="I511" i="4" s="1"/>
  <c r="K510" i="4"/>
  <c r="L510" i="4" s="1"/>
  <c r="J510" i="4"/>
  <c r="K511" i="4" l="1"/>
  <c r="L511" i="4" s="1"/>
  <c r="J511" i="4"/>
  <c r="G512" i="4"/>
  <c r="H512" i="4" s="1"/>
  <c r="I512" i="4" s="1"/>
  <c r="G513" i="4" l="1"/>
  <c r="H513" i="4" s="1"/>
  <c r="I513" i="4" s="1"/>
  <c r="J512" i="4"/>
  <c r="K512" i="4"/>
  <c r="L512" i="4" s="1"/>
  <c r="J513" i="4" l="1"/>
  <c r="K513" i="4"/>
  <c r="L513" i="4" s="1"/>
  <c r="G514" i="4"/>
  <c r="H514" i="4" s="1"/>
  <c r="I514" i="4" s="1"/>
  <c r="G515" i="4" l="1"/>
  <c r="H515" i="4" s="1"/>
  <c r="I515" i="4" s="1"/>
  <c r="K514" i="4"/>
  <c r="L514" i="4" s="1"/>
  <c r="J514" i="4"/>
  <c r="K515" i="4" l="1"/>
  <c r="L515" i="4" s="1"/>
  <c r="J515" i="4"/>
  <c r="G516" i="4"/>
  <c r="H516" i="4" s="1"/>
  <c r="I516" i="4" s="1"/>
  <c r="G517" i="4" l="1"/>
  <c r="H517" i="4" s="1"/>
  <c r="I517" i="4" s="1"/>
  <c r="J516" i="4"/>
  <c r="K516" i="4"/>
  <c r="L516" i="4" s="1"/>
  <c r="K517" i="4" l="1"/>
  <c r="L517" i="4" s="1"/>
  <c r="J517" i="4"/>
  <c r="G518" i="4"/>
  <c r="H518" i="4" s="1"/>
  <c r="I518" i="4" s="1"/>
  <c r="G519" i="4" l="1"/>
  <c r="H519" i="4" s="1"/>
  <c r="I519" i="4" s="1"/>
  <c r="J518" i="4"/>
  <c r="K518" i="4"/>
  <c r="L518" i="4" s="1"/>
  <c r="J519" i="4" l="1"/>
  <c r="K519" i="4"/>
  <c r="L519" i="4" s="1"/>
  <c r="G520" i="4"/>
  <c r="H520" i="4" s="1"/>
  <c r="I520" i="4" s="1"/>
  <c r="G521" i="4" l="1"/>
  <c r="H521" i="4" s="1"/>
  <c r="I521" i="4" s="1"/>
  <c r="K520" i="4"/>
  <c r="L520" i="4" s="1"/>
  <c r="J520" i="4"/>
  <c r="J521" i="4" l="1"/>
  <c r="K521" i="4"/>
  <c r="L521" i="4" s="1"/>
  <c r="G522" i="4"/>
  <c r="H522" i="4" s="1"/>
  <c r="I522" i="4" s="1"/>
  <c r="G523" i="4" l="1"/>
  <c r="H523" i="4" s="1"/>
  <c r="I523" i="4" s="1"/>
  <c r="K522" i="4"/>
  <c r="L522" i="4" s="1"/>
  <c r="J522" i="4"/>
  <c r="J523" i="4" l="1"/>
  <c r="K523" i="4"/>
  <c r="L523" i="4" s="1"/>
  <c r="G524" i="4"/>
  <c r="H524" i="4" s="1"/>
  <c r="I524" i="4" s="1"/>
  <c r="G525" i="4" l="1"/>
  <c r="H525" i="4" s="1"/>
  <c r="I525" i="4" s="1"/>
  <c r="J524" i="4"/>
  <c r="K524" i="4"/>
  <c r="L524" i="4" s="1"/>
  <c r="K525" i="4" l="1"/>
  <c r="L525" i="4" s="1"/>
  <c r="J525" i="4"/>
  <c r="G526" i="4"/>
  <c r="H526" i="4" s="1"/>
  <c r="I526" i="4" s="1"/>
  <c r="K526" i="4" l="1"/>
  <c r="L526" i="4" s="1"/>
  <c r="J526" i="4"/>
  <c r="G527" i="4"/>
  <c r="H527" i="4" s="1"/>
  <c r="I527" i="4" s="1"/>
  <c r="G528" i="4" l="1"/>
  <c r="H528" i="4" s="1"/>
  <c r="I528" i="4" s="1"/>
  <c r="J527" i="4"/>
  <c r="K527" i="4"/>
  <c r="L527" i="4" s="1"/>
  <c r="K528" i="4" l="1"/>
  <c r="L528" i="4" s="1"/>
  <c r="J528" i="4"/>
  <c r="G529" i="4"/>
  <c r="H529" i="4" s="1"/>
  <c r="I529" i="4" s="1"/>
  <c r="G530" i="4" l="1"/>
  <c r="H530" i="4" s="1"/>
  <c r="I530" i="4" s="1"/>
  <c r="K529" i="4"/>
  <c r="L529" i="4" s="1"/>
  <c r="J529" i="4"/>
  <c r="J530" i="4" l="1"/>
  <c r="K530" i="4"/>
  <c r="L530" i="4" s="1"/>
  <c r="G531" i="4"/>
  <c r="H531" i="4" s="1"/>
  <c r="I531" i="4" s="1"/>
  <c r="G532" i="4" l="1"/>
  <c r="H532" i="4" s="1"/>
  <c r="I532" i="4" s="1"/>
  <c r="K531" i="4"/>
  <c r="L531" i="4" s="1"/>
  <c r="J531" i="4"/>
  <c r="J532" i="4" l="1"/>
  <c r="K532" i="4"/>
  <c r="L532" i="4" s="1"/>
  <c r="G533" i="4"/>
  <c r="H533" i="4" s="1"/>
  <c r="I533" i="4" s="1"/>
  <c r="G534" i="4" l="1"/>
  <c r="H534" i="4" s="1"/>
  <c r="I534" i="4" s="1"/>
  <c r="K533" i="4"/>
  <c r="L533" i="4" s="1"/>
  <c r="J533" i="4"/>
  <c r="J534" i="4" l="1"/>
  <c r="K534" i="4"/>
  <c r="L534" i="4" s="1"/>
  <c r="G535" i="4"/>
  <c r="H535" i="4" s="1"/>
  <c r="I535" i="4" s="1"/>
  <c r="G536" i="4" l="1"/>
  <c r="H536" i="4" s="1"/>
  <c r="I536" i="4" s="1"/>
  <c r="J535" i="4"/>
  <c r="K535" i="4"/>
  <c r="L535" i="4" s="1"/>
  <c r="J536" i="4" l="1"/>
  <c r="K536" i="4"/>
  <c r="L536" i="4" s="1"/>
  <c r="G537" i="4"/>
  <c r="H537" i="4" s="1"/>
  <c r="I537" i="4" s="1"/>
  <c r="K537" i="4" l="1"/>
  <c r="L537" i="4" s="1"/>
  <c r="J537" i="4"/>
  <c r="G538" i="4"/>
  <c r="H538" i="4" s="1"/>
  <c r="I538" i="4" s="1"/>
  <c r="G539" i="4" l="1"/>
  <c r="H539" i="4" s="1"/>
  <c r="I539" i="4" s="1"/>
  <c r="K538" i="4"/>
  <c r="L538" i="4" s="1"/>
  <c r="J538" i="4"/>
  <c r="J539" i="4" l="1"/>
  <c r="K539" i="4"/>
  <c r="L539" i="4" s="1"/>
  <c r="G540" i="4"/>
  <c r="H540" i="4" s="1"/>
  <c r="I540" i="4" s="1"/>
  <c r="G541" i="4" l="1"/>
  <c r="H541" i="4" s="1"/>
  <c r="I541" i="4" s="1"/>
  <c r="K540" i="4"/>
  <c r="L540" i="4" s="1"/>
  <c r="J540" i="4"/>
  <c r="K541" i="4" l="1"/>
  <c r="L541" i="4" s="1"/>
  <c r="J541" i="4"/>
  <c r="G542" i="4"/>
  <c r="H542" i="4" s="1"/>
  <c r="I542" i="4" s="1"/>
  <c r="G543" i="4" l="1"/>
  <c r="H543" i="4" s="1"/>
  <c r="I543" i="4" s="1"/>
  <c r="K542" i="4"/>
  <c r="L542" i="4" s="1"/>
  <c r="J542" i="4"/>
  <c r="K543" i="4" l="1"/>
  <c r="L543" i="4" s="1"/>
  <c r="J543" i="4"/>
  <c r="G544" i="4"/>
  <c r="H544" i="4" s="1"/>
  <c r="I544" i="4" s="1"/>
  <c r="G545" i="4" l="1"/>
  <c r="H545" i="4" s="1"/>
  <c r="I545" i="4" s="1"/>
  <c r="K544" i="4"/>
  <c r="L544" i="4" s="1"/>
  <c r="J544" i="4"/>
  <c r="K545" i="4" l="1"/>
  <c r="L545" i="4" s="1"/>
  <c r="J545" i="4"/>
  <c r="G546" i="4"/>
  <c r="H546" i="4" s="1"/>
  <c r="I546" i="4" s="1"/>
  <c r="G547" i="4" l="1"/>
  <c r="H547" i="4" s="1"/>
  <c r="I547" i="4" s="1"/>
  <c r="K546" i="4"/>
  <c r="L546" i="4" s="1"/>
  <c r="J546" i="4"/>
  <c r="K547" i="4" l="1"/>
  <c r="L547" i="4" s="1"/>
  <c r="J547" i="4"/>
  <c r="G548" i="4"/>
  <c r="H548" i="4" s="1"/>
  <c r="I548" i="4" s="1"/>
  <c r="G549" i="4" l="1"/>
  <c r="H549" i="4" s="1"/>
  <c r="I549" i="4" s="1"/>
  <c r="J548" i="4"/>
  <c r="K548" i="4"/>
  <c r="L548" i="4" s="1"/>
  <c r="K549" i="4" l="1"/>
  <c r="L549" i="4" s="1"/>
  <c r="J549" i="4"/>
  <c r="G550" i="4"/>
  <c r="H550" i="4" s="1"/>
  <c r="I550" i="4" s="1"/>
  <c r="G551" i="4" l="1"/>
  <c r="H551" i="4" s="1"/>
  <c r="I551" i="4" s="1"/>
  <c r="K550" i="4"/>
  <c r="L550" i="4" s="1"/>
  <c r="J550" i="4"/>
  <c r="J551" i="4" l="1"/>
  <c r="K551" i="4"/>
  <c r="L551" i="4" s="1"/>
  <c r="G552" i="4"/>
  <c r="H552" i="4" s="1"/>
  <c r="I552" i="4" s="1"/>
  <c r="K552" i="4" l="1"/>
  <c r="L552" i="4" s="1"/>
  <c r="J552" i="4"/>
  <c r="G553" i="4"/>
  <c r="H553" i="4" s="1"/>
  <c r="I553" i="4" s="1"/>
  <c r="G554" i="4" l="1"/>
  <c r="H554" i="4" s="1"/>
  <c r="I554" i="4" s="1"/>
  <c r="J553" i="4"/>
  <c r="K553" i="4"/>
  <c r="L553" i="4" s="1"/>
  <c r="K554" i="4" l="1"/>
  <c r="L554" i="4" s="1"/>
  <c r="J554" i="4"/>
  <c r="G555" i="4"/>
  <c r="H555" i="4" s="1"/>
  <c r="I555" i="4" s="1"/>
  <c r="G556" i="4" l="1"/>
  <c r="H556" i="4" s="1"/>
  <c r="I556" i="4" s="1"/>
  <c r="K555" i="4"/>
  <c r="L555" i="4" s="1"/>
  <c r="J555" i="4"/>
  <c r="J556" i="4" l="1"/>
  <c r="K556" i="4"/>
  <c r="L556" i="4" s="1"/>
  <c r="G557" i="4"/>
  <c r="H557" i="4" s="1"/>
  <c r="I557" i="4" s="1"/>
  <c r="G558" i="4" l="1"/>
  <c r="H558" i="4" s="1"/>
  <c r="I558" i="4" s="1"/>
  <c r="J557" i="4"/>
  <c r="K557" i="4"/>
  <c r="L557" i="4" s="1"/>
  <c r="J558" i="4" l="1"/>
  <c r="K558" i="4"/>
  <c r="L558" i="4" s="1"/>
  <c r="G559" i="4"/>
  <c r="H559" i="4" s="1"/>
  <c r="I559" i="4" s="1"/>
  <c r="G560" i="4" l="1"/>
  <c r="H560" i="4" s="1"/>
  <c r="I560" i="4" s="1"/>
  <c r="K559" i="4"/>
  <c r="L559" i="4" s="1"/>
  <c r="J559" i="4"/>
  <c r="J560" i="4" l="1"/>
  <c r="K560" i="4"/>
  <c r="L560" i="4" s="1"/>
  <c r="G561" i="4"/>
  <c r="H561" i="4" s="1"/>
  <c r="I561" i="4" s="1"/>
  <c r="G562" i="4" l="1"/>
  <c r="H562" i="4" s="1"/>
  <c r="I562" i="4" s="1"/>
  <c r="J561" i="4"/>
  <c r="K561" i="4"/>
  <c r="L561" i="4" s="1"/>
  <c r="J562" i="4" l="1"/>
  <c r="K562" i="4"/>
  <c r="L562" i="4" s="1"/>
  <c r="G563" i="4"/>
  <c r="H563" i="4" s="1"/>
  <c r="I563" i="4" s="1"/>
  <c r="K563" i="4" l="1"/>
  <c r="L563" i="4" s="1"/>
  <c r="J563" i="4"/>
  <c r="G564" i="4"/>
  <c r="H564" i="4" s="1"/>
  <c r="I564" i="4" s="1"/>
  <c r="G565" i="4" l="1"/>
  <c r="H565" i="4" s="1"/>
  <c r="I565" i="4" s="1"/>
  <c r="J564" i="4"/>
  <c r="K564" i="4"/>
  <c r="L564" i="4" s="1"/>
  <c r="J565" i="4" l="1"/>
  <c r="K565" i="4"/>
  <c r="L565" i="4" s="1"/>
  <c r="G566" i="4"/>
  <c r="H566" i="4" s="1"/>
  <c r="I566" i="4" s="1"/>
  <c r="J566" i="4" l="1"/>
  <c r="K566" i="4"/>
  <c r="L566" i="4" s="1"/>
  <c r="G567" i="4"/>
  <c r="H567" i="4" s="1"/>
  <c r="I567" i="4" s="1"/>
  <c r="G568" i="4" l="1"/>
  <c r="H568" i="4" s="1"/>
  <c r="I568" i="4" s="1"/>
  <c r="J567" i="4"/>
  <c r="K567" i="4"/>
  <c r="L567" i="4" s="1"/>
  <c r="K568" i="4" l="1"/>
  <c r="L568" i="4" s="1"/>
  <c r="J568" i="4"/>
  <c r="G569" i="4"/>
  <c r="H569" i="4" s="1"/>
  <c r="I569" i="4" s="1"/>
  <c r="G570" i="4" l="1"/>
  <c r="H570" i="4" s="1"/>
  <c r="I570" i="4" s="1"/>
  <c r="J569" i="4"/>
  <c r="K569" i="4"/>
  <c r="L569" i="4" s="1"/>
  <c r="K570" i="4" l="1"/>
  <c r="L570" i="4" s="1"/>
  <c r="J570" i="4"/>
  <c r="G571" i="4"/>
  <c r="H571" i="4" s="1"/>
  <c r="I571" i="4" s="1"/>
  <c r="G572" i="4" l="1"/>
  <c r="H572" i="4" s="1"/>
  <c r="I572" i="4" s="1"/>
  <c r="K571" i="4"/>
  <c r="L571" i="4" s="1"/>
  <c r="J571" i="4"/>
  <c r="J572" i="4" l="1"/>
  <c r="K572" i="4"/>
  <c r="L572" i="4" s="1"/>
  <c r="G573" i="4"/>
  <c r="H573" i="4" s="1"/>
  <c r="I573" i="4" s="1"/>
  <c r="J573" i="4" l="1"/>
  <c r="K573" i="4"/>
  <c r="L573" i="4" s="1"/>
  <c r="G574" i="4"/>
  <c r="H574" i="4" s="1"/>
  <c r="I574" i="4" s="1"/>
  <c r="G575" i="4" l="1"/>
  <c r="H575" i="4" s="1"/>
  <c r="I575" i="4" s="1"/>
  <c r="J574" i="4"/>
  <c r="K574" i="4"/>
  <c r="L574" i="4" s="1"/>
  <c r="K575" i="4" l="1"/>
  <c r="L575" i="4" s="1"/>
  <c r="J575" i="4"/>
  <c r="G576" i="4"/>
  <c r="H576" i="4" s="1"/>
  <c r="I576" i="4" s="1"/>
  <c r="J576" i="4" l="1"/>
  <c r="K576" i="4"/>
  <c r="L576" i="4" s="1"/>
  <c r="G577" i="4"/>
  <c r="H577" i="4" s="1"/>
  <c r="I577" i="4" s="1"/>
  <c r="G578" i="4" l="1"/>
  <c r="H578" i="4" s="1"/>
  <c r="I578" i="4" s="1"/>
  <c r="J577" i="4"/>
  <c r="K577" i="4"/>
  <c r="L577" i="4" s="1"/>
  <c r="J578" i="4" l="1"/>
  <c r="K578" i="4"/>
  <c r="L578" i="4" s="1"/>
  <c r="G579" i="4"/>
  <c r="H579" i="4" s="1"/>
  <c r="I579" i="4" s="1"/>
  <c r="G580" i="4" l="1"/>
  <c r="H580" i="4" s="1"/>
  <c r="I580" i="4" s="1"/>
  <c r="K579" i="4"/>
  <c r="L579" i="4" s="1"/>
  <c r="J579" i="4"/>
  <c r="K580" i="4" l="1"/>
  <c r="L580" i="4" s="1"/>
  <c r="J580" i="4"/>
  <c r="G581" i="4"/>
  <c r="H581" i="4" s="1"/>
  <c r="I581" i="4" s="1"/>
  <c r="J581" i="4" l="1"/>
  <c r="K581" i="4"/>
  <c r="L581" i="4" s="1"/>
  <c r="G582" i="4"/>
  <c r="H582" i="4" s="1"/>
  <c r="I582" i="4" s="1"/>
  <c r="K582" i="4" l="1"/>
  <c r="L582" i="4" s="1"/>
  <c r="J582" i="4"/>
  <c r="G583" i="4"/>
  <c r="H583" i="4" s="1"/>
  <c r="I583" i="4" s="1"/>
  <c r="G584" i="4" l="1"/>
  <c r="H584" i="4" s="1"/>
  <c r="I584" i="4" s="1"/>
  <c r="J583" i="4"/>
  <c r="K583" i="4"/>
  <c r="L583" i="4" s="1"/>
  <c r="J584" i="4" l="1"/>
  <c r="K584" i="4"/>
  <c r="L584" i="4" s="1"/>
  <c r="G585" i="4"/>
  <c r="H585" i="4" s="1"/>
  <c r="I585" i="4" s="1"/>
  <c r="K585" i="4" l="1"/>
  <c r="L585" i="4" s="1"/>
  <c r="J585" i="4"/>
  <c r="G586" i="4"/>
  <c r="H586" i="4" s="1"/>
  <c r="I586" i="4" s="1"/>
  <c r="G587" i="4" l="1"/>
  <c r="H587" i="4" s="1"/>
  <c r="I587" i="4" s="1"/>
  <c r="J586" i="4"/>
  <c r="K586" i="4"/>
  <c r="L586" i="4" s="1"/>
  <c r="K587" i="4" l="1"/>
  <c r="L587" i="4" s="1"/>
  <c r="J587" i="4"/>
  <c r="G588" i="4"/>
  <c r="H588" i="4" s="1"/>
  <c r="I588" i="4" s="1"/>
  <c r="G589" i="4" l="1"/>
  <c r="H589" i="4" s="1"/>
  <c r="I589" i="4" s="1"/>
  <c r="J588" i="4"/>
  <c r="K588" i="4"/>
  <c r="L588" i="4" s="1"/>
  <c r="J589" i="4" l="1"/>
  <c r="K589" i="4"/>
  <c r="L589" i="4" s="1"/>
  <c r="G590" i="4"/>
  <c r="H590" i="4" s="1"/>
  <c r="I590" i="4" s="1"/>
  <c r="K590" i="4" l="1"/>
  <c r="L590" i="4" s="1"/>
  <c r="J590" i="4"/>
  <c r="G591" i="4"/>
  <c r="H591" i="4" s="1"/>
  <c r="I591" i="4" s="1"/>
  <c r="J591" i="4" l="1"/>
  <c r="K591" i="4"/>
  <c r="L591" i="4" s="1"/>
  <c r="G592" i="4"/>
  <c r="H592" i="4" s="1"/>
  <c r="I592" i="4" s="1"/>
  <c r="G593" i="4" l="1"/>
  <c r="H593" i="4" s="1"/>
  <c r="I593" i="4" s="1"/>
  <c r="K592" i="4"/>
  <c r="L592" i="4" s="1"/>
  <c r="J592" i="4"/>
  <c r="K593" i="4" l="1"/>
  <c r="L593" i="4" s="1"/>
  <c r="J593" i="4"/>
  <c r="G594" i="4"/>
  <c r="H594" i="4" s="1"/>
  <c r="I594" i="4" s="1"/>
  <c r="J594" i="4" l="1"/>
  <c r="K594" i="4"/>
  <c r="L594" i="4" s="1"/>
  <c r="G595" i="4"/>
  <c r="H595" i="4" s="1"/>
  <c r="I595" i="4" s="1"/>
  <c r="J595" i="4" l="1"/>
  <c r="K595" i="4"/>
  <c r="L595" i="4" s="1"/>
  <c r="G596" i="4"/>
  <c r="H596" i="4" s="1"/>
  <c r="I596" i="4" s="1"/>
  <c r="G597" i="4" l="1"/>
  <c r="H597" i="4" s="1"/>
  <c r="I597" i="4" s="1"/>
  <c r="K596" i="4"/>
  <c r="L596" i="4" s="1"/>
  <c r="J596" i="4"/>
  <c r="J597" i="4" l="1"/>
  <c r="K597" i="4"/>
  <c r="L597" i="4" s="1"/>
  <c r="G598" i="4"/>
  <c r="H598" i="4" s="1"/>
  <c r="I598" i="4" s="1"/>
  <c r="G599" i="4" l="1"/>
  <c r="H599" i="4" s="1"/>
  <c r="I599" i="4" s="1"/>
  <c r="K598" i="4"/>
  <c r="L598" i="4" s="1"/>
  <c r="J598" i="4"/>
  <c r="K599" i="4" l="1"/>
  <c r="L599" i="4" s="1"/>
  <c r="J599" i="4"/>
  <c r="G600" i="4"/>
  <c r="H600" i="4" s="1"/>
  <c r="I600" i="4" s="1"/>
  <c r="K600" i="4" l="1"/>
  <c r="L600" i="4" s="1"/>
  <c r="J600" i="4"/>
  <c r="G601" i="4"/>
  <c r="H601" i="4" s="1"/>
  <c r="I601" i="4" s="1"/>
  <c r="K601" i="4" l="1"/>
  <c r="L601" i="4" s="1"/>
  <c r="J601" i="4"/>
  <c r="G602" i="4"/>
  <c r="H602" i="4" s="1"/>
  <c r="I602" i="4" s="1"/>
  <c r="J602" i="4" l="1"/>
  <c r="K602" i="4"/>
  <c r="L602" i="4" s="1"/>
  <c r="G603" i="4"/>
  <c r="H603" i="4" s="1"/>
  <c r="I603" i="4" s="1"/>
  <c r="G604" i="4" l="1"/>
  <c r="H604" i="4" s="1"/>
  <c r="I604" i="4" s="1"/>
  <c r="K603" i="4"/>
  <c r="L603" i="4" s="1"/>
  <c r="J603" i="4"/>
  <c r="K604" i="4" l="1"/>
  <c r="L604" i="4" s="1"/>
  <c r="J604" i="4"/>
  <c r="G605" i="4"/>
  <c r="H605" i="4" s="1"/>
  <c r="I605" i="4" s="1"/>
  <c r="G607" i="4" l="1"/>
  <c r="H607" i="4" s="1"/>
  <c r="G606" i="4"/>
  <c r="H606" i="4" s="1"/>
  <c r="I606" i="4" s="1"/>
  <c r="J605" i="4"/>
  <c r="K605" i="4"/>
  <c r="L605" i="4" s="1"/>
  <c r="J606" i="4" l="1"/>
  <c r="K606" i="4"/>
  <c r="L606" i="4" s="1"/>
  <c r="G3" i="4"/>
  <c r="G5" i="4" s="1"/>
  <c r="G7" i="4" s="1"/>
  <c r="I607" i="4"/>
  <c r="J607" i="4" l="1"/>
  <c r="K607" i="4"/>
  <c r="L607" i="4" s="1"/>
  <c r="J3" i="4" s="1"/>
  <c r="J5" i="4" s="1"/>
</calcChain>
</file>

<file path=xl/sharedStrings.xml><?xml version="1.0" encoding="utf-8"?>
<sst xmlns="http://schemas.openxmlformats.org/spreadsheetml/2006/main" count="274" uniqueCount="77">
  <si>
    <t>Fecha</t>
  </si>
  <si>
    <t>Precio cierre ajustado MCD</t>
  </si>
  <si>
    <t>Precio cierre ajustado S&amp;P</t>
  </si>
  <si>
    <t>Portafolio de Mercado</t>
  </si>
  <si>
    <t>Acción individual</t>
  </si>
  <si>
    <t>Rendimiento S&amp;P</t>
  </si>
  <si>
    <t>Rendimiento MCD</t>
  </si>
  <si>
    <t>Desv Est</t>
  </si>
  <si>
    <t>Varianza</t>
  </si>
  <si>
    <t>AdjClose MCD</t>
  </si>
  <si>
    <t>Rend MCD</t>
  </si>
  <si>
    <t>Mediana</t>
  </si>
  <si>
    <t>Promedio</t>
  </si>
  <si>
    <t>Rango</t>
  </si>
  <si>
    <t>Desv Media Abs</t>
  </si>
  <si>
    <t>x-mu</t>
  </si>
  <si>
    <t>Medida</t>
  </si>
  <si>
    <t>n</t>
  </si>
  <si>
    <t>Tendencia central</t>
  </si>
  <si>
    <t>Dispersión</t>
  </si>
  <si>
    <t>Estadígrafos básicos</t>
  </si>
  <si>
    <t>Suma</t>
  </si>
  <si>
    <t>Obsevaciones</t>
  </si>
  <si>
    <t>Volatilidad</t>
  </si>
  <si>
    <t>S&amp;P(Ri-M)^2</t>
  </si>
  <si>
    <t>S&amp;P(Ri)^2</t>
  </si>
  <si>
    <t>MCD(Ri-M)^2</t>
  </si>
  <si>
    <t>MCD(Ri)^2</t>
  </si>
  <si>
    <t>Contador</t>
  </si>
  <si>
    <t>Lambda^(i-1)</t>
  </si>
  <si>
    <t>(2)*(4)</t>
  </si>
  <si>
    <t>(6)*Lambda</t>
  </si>
  <si>
    <t>((2)-(8))^2</t>
  </si>
  <si>
    <t>MCD(Ri^2)</t>
  </si>
  <si>
    <t>Lambda</t>
  </si>
  <si>
    <t>RMSE</t>
  </si>
  <si>
    <t>Datos</t>
  </si>
  <si>
    <t>Nivel de confianza</t>
  </si>
  <si>
    <t>t</t>
  </si>
  <si>
    <t>VaR</t>
  </si>
  <si>
    <t>Crecimientos absolutos</t>
  </si>
  <si>
    <t>Crecimientos logaritmicos</t>
  </si>
  <si>
    <t>Crecimientos relativos</t>
  </si>
  <si>
    <t>Observaciones</t>
  </si>
  <si>
    <t>Precio de cierre Activo Z</t>
  </si>
  <si>
    <t>Numero de titulos</t>
  </si>
  <si>
    <t>(Ri-M)^2</t>
  </si>
  <si>
    <t>Posicion en riesgo</t>
  </si>
  <si>
    <t>Percentiles</t>
  </si>
  <si>
    <t>Factor F</t>
  </si>
  <si>
    <t>VaR parametrico diario</t>
  </si>
  <si>
    <t>VaR no parametrico diario</t>
  </si>
  <si>
    <t>Horizonte del tiempo t</t>
  </si>
  <si>
    <t>VaR no parametrico mensual</t>
  </si>
  <si>
    <t>VaR parametrico mensual</t>
  </si>
  <si>
    <t>Paramétrico</t>
  </si>
  <si>
    <t>Diario</t>
  </si>
  <si>
    <t>Mensual</t>
  </si>
  <si>
    <t>Absolutos</t>
  </si>
  <si>
    <t>Logarítmicos</t>
  </si>
  <si>
    <t>Relativos</t>
  </si>
  <si>
    <t>No paramétrico (crecimientos)</t>
  </si>
  <si>
    <t>Ventana</t>
  </si>
  <si>
    <t xml:space="preserve">Valor en Riesgo (VaR) para MCD </t>
  </si>
  <si>
    <t>18 de mayo</t>
  </si>
  <si>
    <t>19 de mayo</t>
  </si>
  <si>
    <t>20 de mayo</t>
  </si>
  <si>
    <t>21 de mayo</t>
  </si>
  <si>
    <t>22 de mayo</t>
  </si>
  <si>
    <t>25 de mayo</t>
  </si>
  <si>
    <t>26 de mayo</t>
  </si>
  <si>
    <t>27 de mayo</t>
  </si>
  <si>
    <t>28 de mayo</t>
  </si>
  <si>
    <t>29 de mayo</t>
  </si>
  <si>
    <t>Volatilidades estimadas para un período de 2 semanas</t>
  </si>
  <si>
    <t>Semana 1</t>
  </si>
  <si>
    <t>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</si>
</sst>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0.0000E+00"/>
    <numFmt numFmtId="166" formatCode="0.000"/>
    <numFmt numFmtId="167" formatCode="0.00000"/>
    <numFmt numFmtId="168" formatCode="0.0000000"/>
    <numFmt numFmtId="169" formatCode="0.00000000"/>
    <numFmt numFmtId="170" formatCode="0.000%"/>
    <numFmt numFmtId="171" formatCode="_-* #,##0.000000_-;\-* #,##0.000000_-;_-* &quot;-&quot;??_-;_-@_-"/>
    <numFmt numFmtId="172" formatCode="0.0%"/>
    <numFmt numFmtId="173" formatCode="_-* #,##0.0000_-;\-* #,##0.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164" fontId="2" fillId="0" borderId="0" xfId="0" applyNumberFormat="1" applyFont="1" applyBorder="1"/>
    <xf numFmtId="0" fontId="2" fillId="0" borderId="0" xfId="0" applyFont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0" fontId="4" fillId="0" borderId="1" xfId="0" applyFont="1" applyBorder="1"/>
    <xf numFmtId="0" fontId="3" fillId="2" borderId="1" xfId="0" applyFont="1" applyFill="1" applyBorder="1"/>
    <xf numFmtId="0" fontId="0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8" xfId="0" applyBorder="1"/>
    <xf numFmtId="43" fontId="8" fillId="0" borderId="1" xfId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1" xfId="0" applyBorder="1"/>
    <xf numFmtId="0" fontId="0" fillId="0" borderId="5" xfId="0" applyBorder="1"/>
    <xf numFmtId="0" fontId="0" fillId="0" borderId="13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1" fillId="0" borderId="8" xfId="0" applyFont="1" applyBorder="1"/>
    <xf numFmtId="0" fontId="1" fillId="0" borderId="2" xfId="0" applyFont="1" applyBorder="1" applyAlignment="1">
      <alignment horizontal="right"/>
    </xf>
    <xf numFmtId="168" fontId="0" fillId="0" borderId="3" xfId="0" applyNumberFormat="1" applyBorder="1"/>
    <xf numFmtId="168" fontId="0" fillId="0" borderId="4" xfId="0" applyNumberFormat="1" applyBorder="1"/>
    <xf numFmtId="0" fontId="1" fillId="0" borderId="4" xfId="0" applyFont="1" applyBorder="1"/>
    <xf numFmtId="169" fontId="0" fillId="0" borderId="7" xfId="0" applyNumberFormat="1" applyBorder="1"/>
    <xf numFmtId="169" fontId="0" fillId="0" borderId="8" xfId="0" applyNumberFormat="1" applyBorder="1"/>
    <xf numFmtId="43" fontId="7" fillId="0" borderId="1" xfId="1" applyFont="1" applyBorder="1"/>
    <xf numFmtId="0" fontId="0" fillId="0" borderId="6" xfId="0" applyBorder="1"/>
    <xf numFmtId="0" fontId="2" fillId="0" borderId="7" xfId="0" applyFont="1" applyBorder="1"/>
    <xf numFmtId="164" fontId="2" fillId="0" borderId="7" xfId="0" applyNumberFormat="1" applyFont="1" applyBorder="1"/>
    <xf numFmtId="165" fontId="0" fillId="0" borderId="7" xfId="0" applyNumberFormat="1" applyBorder="1"/>
    <xf numFmtId="165" fontId="0" fillId="0" borderId="8" xfId="0" applyNumberFormat="1" applyBorder="1"/>
    <xf numFmtId="0" fontId="9" fillId="0" borderId="1" xfId="0" applyFont="1" applyBorder="1"/>
    <xf numFmtId="0" fontId="9" fillId="0" borderId="3" xfId="0" applyFont="1" applyBorder="1"/>
    <xf numFmtId="43" fontId="8" fillId="0" borderId="2" xfId="1" applyFont="1" applyBorder="1"/>
    <xf numFmtId="0" fontId="0" fillId="0" borderId="10" xfId="0" applyBorder="1"/>
    <xf numFmtId="0" fontId="0" fillId="0" borderId="11" xfId="0" applyBorder="1"/>
    <xf numFmtId="0" fontId="2" fillId="0" borderId="15" xfId="0" applyFont="1" applyBorder="1"/>
    <xf numFmtId="170" fontId="2" fillId="0" borderId="15" xfId="0" applyNumberFormat="1" applyFont="1" applyBorder="1"/>
    <xf numFmtId="0" fontId="2" fillId="0" borderId="16" xfId="0" applyFont="1" applyBorder="1"/>
    <xf numFmtId="0" fontId="2" fillId="4" borderId="15" xfId="0" applyFont="1" applyFill="1" applyBorder="1"/>
    <xf numFmtId="3" fontId="2" fillId="4" borderId="15" xfId="0" applyNumberFormat="1" applyFont="1" applyFill="1" applyBorder="1"/>
    <xf numFmtId="3" fontId="2" fillId="0" borderId="0" xfId="0" applyNumberFormat="1" applyFont="1"/>
    <xf numFmtId="0" fontId="2" fillId="0" borderId="17" xfId="0" applyFont="1" applyBorder="1"/>
    <xf numFmtId="3" fontId="2" fillId="0" borderId="15" xfId="0" applyNumberFormat="1" applyFont="1" applyBorder="1"/>
    <xf numFmtId="0" fontId="2" fillId="0" borderId="18" xfId="0" applyFont="1" applyBorder="1"/>
    <xf numFmtId="9" fontId="2" fillId="0" borderId="0" xfId="0" applyNumberFormat="1" applyFont="1"/>
    <xf numFmtId="166" fontId="2" fillId="0" borderId="15" xfId="0" applyNumberFormat="1" applyFont="1" applyBorder="1"/>
    <xf numFmtId="170" fontId="2" fillId="0" borderId="15" xfId="3" applyNumberFormat="1" applyFont="1" applyBorder="1"/>
    <xf numFmtId="171" fontId="2" fillId="0" borderId="15" xfId="1" applyNumberFormat="1" applyFont="1" applyBorder="1"/>
    <xf numFmtId="170" fontId="2" fillId="0" borderId="0" xfId="3" applyNumberFormat="1" applyFont="1"/>
    <xf numFmtId="164" fontId="2" fillId="0" borderId="15" xfId="0" applyNumberFormat="1" applyFont="1" applyBorder="1"/>
    <xf numFmtId="164" fontId="2" fillId="0" borderId="0" xfId="0" applyNumberFormat="1" applyFont="1"/>
    <xf numFmtId="0" fontId="2" fillId="0" borderId="19" xfId="0" applyFont="1" applyBorder="1"/>
    <xf numFmtId="172" fontId="2" fillId="4" borderId="15" xfId="0" applyNumberFormat="1" applyFont="1" applyFill="1" applyBorder="1"/>
    <xf numFmtId="173" fontId="2" fillId="0" borderId="15" xfId="1" applyNumberFormat="1" applyFont="1" applyBorder="1"/>
    <xf numFmtId="43" fontId="2" fillId="0" borderId="15" xfId="1" applyNumberFormat="1" applyFont="1" applyBorder="1"/>
    <xf numFmtId="44" fontId="2" fillId="3" borderId="15" xfId="2" applyFont="1" applyFill="1" applyBorder="1"/>
    <xf numFmtId="0" fontId="2" fillId="0" borderId="15" xfId="0" applyFont="1" applyBorder="1" applyAlignment="1">
      <alignment horizontal="left"/>
    </xf>
    <xf numFmtId="2" fontId="2" fillId="0" borderId="15" xfId="2" applyNumberFormat="1" applyFont="1" applyBorder="1"/>
    <xf numFmtId="44" fontId="2" fillId="0" borderId="6" xfId="0" applyNumberFormat="1" applyFont="1" applyBorder="1"/>
    <xf numFmtId="44" fontId="2" fillId="0" borderId="8" xfId="0" applyNumberFormat="1" applyFont="1" applyBorder="1"/>
    <xf numFmtId="0" fontId="2" fillId="0" borderId="6" xfId="0" applyFont="1" applyBorder="1"/>
    <xf numFmtId="0" fontId="2" fillId="0" borderId="8" xfId="0" applyFont="1" applyBorder="1"/>
    <xf numFmtId="0" fontId="2" fillId="5" borderId="1" xfId="0" applyFont="1" applyFill="1" applyBorder="1"/>
    <xf numFmtId="0" fontId="9" fillId="0" borderId="0" xfId="0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7" borderId="2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</xdr:row>
      <xdr:rowOff>95250</xdr:rowOff>
    </xdr:from>
    <xdr:to>
      <xdr:col>4</xdr:col>
      <xdr:colOff>64991</xdr:colOff>
      <xdr:row>4</xdr:row>
      <xdr:rowOff>178835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3">
              <a:extLst>
                <a:ext uri="{FF2B5EF4-FFF2-40B4-BE49-F238E27FC236}">
                  <a16:creationId xmlns:a16="http://schemas.microsoft.com/office/drawing/2014/main" id="{A0ED1AEF-BEDD-44A7-96C2-45BC67773ACC}"/>
                </a:ext>
              </a:extLst>
            </xdr:cNvPr>
            <xdr:cNvSpPr txBox="1"/>
          </xdr:nvSpPr>
          <xdr:spPr>
            <a:xfrm>
              <a:off x="2228850" y="647700"/>
              <a:ext cx="1141316" cy="2645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3">
              <a:extLst>
                <a:ext uri="{FF2B5EF4-FFF2-40B4-BE49-F238E27FC236}">
                  <a16:creationId xmlns:a16="http://schemas.microsoft.com/office/drawing/2014/main" id="{A0ED1AEF-BEDD-44A7-96C2-45BC67773ACC}"/>
                </a:ext>
              </a:extLst>
            </xdr:cNvPr>
            <xdr:cNvSpPr txBox="1"/>
          </xdr:nvSpPr>
          <xdr:spPr>
            <a:xfrm>
              <a:off x="2228850" y="647700"/>
              <a:ext cx="1141316" cy="2645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es-MX" sz="1100" b="0" i="0">
                  <a:latin typeface="Cambria Math" panose="02040503050406030204" pitchFamily="18" charset="0"/>
                </a:rPr>
                <a:t>=𝑃_𝑡−𝑃_(𝑡−1)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4</xdr:col>
      <xdr:colOff>38100</xdr:colOff>
      <xdr:row>3</xdr:row>
      <xdr:rowOff>85725</xdr:rowOff>
    </xdr:from>
    <xdr:to>
      <xdr:col>4</xdr:col>
      <xdr:colOff>1057275</xdr:colOff>
      <xdr:row>4</xdr:row>
      <xdr:rowOff>169310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4">
              <a:extLst>
                <a:ext uri="{FF2B5EF4-FFF2-40B4-BE49-F238E27FC236}">
                  <a16:creationId xmlns:a16="http://schemas.microsoft.com/office/drawing/2014/main" id="{566D4EA9-A964-4EA4-B727-81557616E4B8}"/>
                </a:ext>
              </a:extLst>
            </xdr:cNvPr>
            <xdr:cNvSpPr txBox="1"/>
          </xdr:nvSpPr>
          <xdr:spPr>
            <a:xfrm>
              <a:off x="3343275" y="638175"/>
              <a:ext cx="1019175" cy="2645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4">
              <a:extLst>
                <a:ext uri="{FF2B5EF4-FFF2-40B4-BE49-F238E27FC236}">
                  <a16:creationId xmlns:a16="http://schemas.microsoft.com/office/drawing/2014/main" id="{566D4EA9-A964-4EA4-B727-81557616E4B8}"/>
                </a:ext>
              </a:extLst>
            </xdr:cNvPr>
            <xdr:cNvSpPr txBox="1"/>
          </xdr:nvSpPr>
          <xdr:spPr>
            <a:xfrm>
              <a:off x="3343275" y="638175"/>
              <a:ext cx="1019175" cy="2645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𝑃_𝑖^∗=𝑃_0+〖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MX" sz="1100" b="0" i="0">
                  <a:latin typeface="Cambria Math" panose="02040503050406030204" pitchFamily="18" charset="0"/>
                </a:rPr>
                <a:t>𝑃〗_𝑖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5</xdr:col>
      <xdr:colOff>9525</xdr:colOff>
      <xdr:row>2</xdr:row>
      <xdr:rowOff>85725</xdr:rowOff>
    </xdr:from>
    <xdr:to>
      <xdr:col>5</xdr:col>
      <xdr:colOff>990600</xdr:colOff>
      <xdr:row>4</xdr:row>
      <xdr:rowOff>173450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AF67ADDA-9D1B-42F7-A8D4-CA35EF056BB9}"/>
                </a:ext>
              </a:extLst>
            </xdr:cNvPr>
            <xdr:cNvSpPr txBox="1"/>
          </xdr:nvSpPr>
          <xdr:spPr>
            <a:xfrm>
              <a:off x="4410075" y="447675"/>
              <a:ext cx="981075" cy="45920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AF67ADDA-9D1B-42F7-A8D4-CA35EF056BB9}"/>
                </a:ext>
              </a:extLst>
            </xdr:cNvPr>
            <xdr:cNvSpPr txBox="1"/>
          </xdr:nvSpPr>
          <xdr:spPr>
            <a:xfrm>
              <a:off x="4410075" y="447675"/>
              <a:ext cx="981075" cy="45920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𝑅_𝑖^∗=(𝑃_𝑖^∗−𝑃_0)/𝑃_0 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6</xdr:col>
      <xdr:colOff>38100</xdr:colOff>
      <xdr:row>2</xdr:row>
      <xdr:rowOff>57150</xdr:rowOff>
    </xdr:from>
    <xdr:to>
      <xdr:col>7</xdr:col>
      <xdr:colOff>0</xdr:colOff>
      <xdr:row>4</xdr:row>
      <xdr:rowOff>167894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42BB24F0-BB90-4C37-9E45-4EB21078E3A8}"/>
                </a:ext>
              </a:extLst>
            </xdr:cNvPr>
            <xdr:cNvSpPr txBox="1"/>
          </xdr:nvSpPr>
          <xdr:spPr>
            <a:xfrm>
              <a:off x="5476875" y="419100"/>
              <a:ext cx="1504950" cy="48221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𝑅𝑒𝑛𝑑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42BB24F0-BB90-4C37-9E45-4EB21078E3A8}"/>
                </a:ext>
              </a:extLst>
            </xdr:cNvPr>
            <xdr:cNvSpPr txBox="1"/>
          </xdr:nvSpPr>
          <xdr:spPr>
            <a:xfrm>
              <a:off x="5476875" y="419100"/>
              <a:ext cx="1504950" cy="48221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𝑅𝑒𝑛𝑑=ln⁡(𝑃_𝑡/𝑃_(𝑡−1) )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6</xdr:col>
      <xdr:colOff>1428750</xdr:colOff>
      <xdr:row>2</xdr:row>
      <xdr:rowOff>123825</xdr:rowOff>
    </xdr:from>
    <xdr:to>
      <xdr:col>7</xdr:col>
      <xdr:colOff>1438275</xdr:colOff>
      <xdr:row>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4">
              <a:extLst>
                <a:ext uri="{FF2B5EF4-FFF2-40B4-BE49-F238E27FC236}">
                  <a16:creationId xmlns:a16="http://schemas.microsoft.com/office/drawing/2014/main" id="{1691BEDA-719C-4CB2-9934-46DC0C941D31}"/>
                </a:ext>
              </a:extLst>
            </xdr:cNvPr>
            <xdr:cNvSpPr txBox="1"/>
          </xdr:nvSpPr>
          <xdr:spPr>
            <a:xfrm>
              <a:off x="6867525" y="485775"/>
              <a:ext cx="1543050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𝑟𝑒𝑛𝑑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4">
              <a:extLst>
                <a:ext uri="{FF2B5EF4-FFF2-40B4-BE49-F238E27FC236}">
                  <a16:creationId xmlns:a16="http://schemas.microsoft.com/office/drawing/2014/main" id="{1691BEDA-719C-4CB2-9934-46DC0C941D31}"/>
                </a:ext>
              </a:extLst>
            </xdr:cNvPr>
            <xdr:cNvSpPr txBox="1"/>
          </xdr:nvSpPr>
          <xdr:spPr>
            <a:xfrm>
              <a:off x="6867525" y="485775"/>
              <a:ext cx="1543050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𝑃^∗=𝑃_0∗(1+𝑟𝑒𝑛𝑑)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8</xdr:col>
      <xdr:colOff>57150</xdr:colOff>
      <xdr:row>2</xdr:row>
      <xdr:rowOff>142875</xdr:rowOff>
    </xdr:from>
    <xdr:to>
      <xdr:col>8</xdr:col>
      <xdr:colOff>714375</xdr:colOff>
      <xdr:row>4</xdr:row>
      <xdr:rowOff>45485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7">
              <a:extLst>
                <a:ext uri="{FF2B5EF4-FFF2-40B4-BE49-F238E27FC236}">
                  <a16:creationId xmlns:a16="http://schemas.microsoft.com/office/drawing/2014/main" id="{8FAFB444-69FF-49D5-A68F-67F8B709DD69}"/>
                </a:ext>
              </a:extLst>
            </xdr:cNvPr>
            <xdr:cNvSpPr txBox="1"/>
          </xdr:nvSpPr>
          <xdr:spPr>
            <a:xfrm>
              <a:off x="8467725" y="504825"/>
              <a:ext cx="657225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7">
              <a:extLst>
                <a:ext uri="{FF2B5EF4-FFF2-40B4-BE49-F238E27FC236}">
                  <a16:creationId xmlns:a16="http://schemas.microsoft.com/office/drawing/2014/main" id="{8FAFB444-69FF-49D5-A68F-67F8B709DD69}"/>
                </a:ext>
              </a:extLst>
            </xdr:cNvPr>
            <xdr:cNvSpPr txBox="1"/>
          </xdr:nvSpPr>
          <xdr:spPr>
            <a:xfrm>
              <a:off x="8467725" y="504825"/>
              <a:ext cx="657225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𝑃_0−𝑃^∗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8</xdr:col>
      <xdr:colOff>733425</xdr:colOff>
      <xdr:row>2</xdr:row>
      <xdr:rowOff>57150</xdr:rowOff>
    </xdr:from>
    <xdr:to>
      <xdr:col>9</xdr:col>
      <xdr:colOff>1219200</xdr:colOff>
      <xdr:row>4</xdr:row>
      <xdr:rowOff>133012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3">
              <a:extLst>
                <a:ext uri="{FF2B5EF4-FFF2-40B4-BE49-F238E27FC236}">
                  <a16:creationId xmlns:a16="http://schemas.microsoft.com/office/drawing/2014/main" id="{1D65D26B-7D5C-4DAF-868F-047B2656D9A6}"/>
                </a:ext>
              </a:extLst>
            </xdr:cNvPr>
            <xdr:cNvSpPr txBox="1"/>
          </xdr:nvSpPr>
          <xdr:spPr>
            <a:xfrm>
              <a:off x="9144000" y="419100"/>
              <a:ext cx="1247775" cy="44733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𝑅𝑒𝑛𝑑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3">
              <a:extLst>
                <a:ext uri="{FF2B5EF4-FFF2-40B4-BE49-F238E27FC236}">
                  <a16:creationId xmlns:a16="http://schemas.microsoft.com/office/drawing/2014/main" id="{1D65D26B-7D5C-4DAF-868F-047B2656D9A6}"/>
                </a:ext>
              </a:extLst>
            </xdr:cNvPr>
            <xdr:cNvSpPr txBox="1"/>
          </xdr:nvSpPr>
          <xdr:spPr>
            <a:xfrm>
              <a:off x="9144000" y="419100"/>
              <a:ext cx="1247775" cy="44733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𝑅𝑒𝑛𝑑=(𝑃_𝑡−𝑃_(𝑡−1))/𝑃_(𝑡−1) 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10</xdr:col>
      <xdr:colOff>0</xdr:colOff>
      <xdr:row>2</xdr:row>
      <xdr:rowOff>133350</xdr:rowOff>
    </xdr:from>
    <xdr:to>
      <xdr:col>10</xdr:col>
      <xdr:colOff>1447800</xdr:colOff>
      <xdr:row>4</xdr:row>
      <xdr:rowOff>35960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4">
              <a:extLst>
                <a:ext uri="{FF2B5EF4-FFF2-40B4-BE49-F238E27FC236}">
                  <a16:creationId xmlns:a16="http://schemas.microsoft.com/office/drawing/2014/main" id="{30315864-4809-4027-A914-0A43D4343F9A}"/>
                </a:ext>
              </a:extLst>
            </xdr:cNvPr>
            <xdr:cNvSpPr txBox="1"/>
          </xdr:nvSpPr>
          <xdr:spPr>
            <a:xfrm>
              <a:off x="10487025" y="495300"/>
              <a:ext cx="1447800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𝑟𝑒𝑛𝑑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4">
              <a:extLst>
                <a:ext uri="{FF2B5EF4-FFF2-40B4-BE49-F238E27FC236}">
                  <a16:creationId xmlns:a16="http://schemas.microsoft.com/office/drawing/2014/main" id="{30315864-4809-4027-A914-0A43D4343F9A}"/>
                </a:ext>
              </a:extLst>
            </xdr:cNvPr>
            <xdr:cNvSpPr txBox="1"/>
          </xdr:nvSpPr>
          <xdr:spPr>
            <a:xfrm>
              <a:off x="10487025" y="495300"/>
              <a:ext cx="1447800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𝑃^∗=𝑃_0∗(1+𝑟𝑒𝑛𝑑)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11</xdr:col>
      <xdr:colOff>57150</xdr:colOff>
      <xdr:row>2</xdr:row>
      <xdr:rowOff>133350</xdr:rowOff>
    </xdr:from>
    <xdr:to>
      <xdr:col>11</xdr:col>
      <xdr:colOff>714375</xdr:colOff>
      <xdr:row>4</xdr:row>
      <xdr:rowOff>35960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7">
              <a:extLst>
                <a:ext uri="{FF2B5EF4-FFF2-40B4-BE49-F238E27FC236}">
                  <a16:creationId xmlns:a16="http://schemas.microsoft.com/office/drawing/2014/main" id="{B033FB9D-24DA-4814-B169-A43139C9AD16}"/>
                </a:ext>
              </a:extLst>
            </xdr:cNvPr>
            <xdr:cNvSpPr txBox="1"/>
          </xdr:nvSpPr>
          <xdr:spPr>
            <a:xfrm>
              <a:off x="12011025" y="495300"/>
              <a:ext cx="657225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7">
              <a:extLst>
                <a:ext uri="{FF2B5EF4-FFF2-40B4-BE49-F238E27FC236}">
                  <a16:creationId xmlns:a16="http://schemas.microsoft.com/office/drawing/2014/main" id="{B033FB9D-24DA-4814-B169-A43139C9AD16}"/>
                </a:ext>
              </a:extLst>
            </xdr:cNvPr>
            <xdr:cNvSpPr txBox="1"/>
          </xdr:nvSpPr>
          <xdr:spPr>
            <a:xfrm>
              <a:off x="12011025" y="495300"/>
              <a:ext cx="657225" cy="27408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𝑃_0−𝑃^∗</a:t>
              </a:r>
              <a:endParaRPr lang="es-MX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ECBF-7E44-441E-95DC-B64E1660A279}">
  <dimension ref="A1:E599"/>
  <sheetViews>
    <sheetView tabSelected="1" workbookViewId="0">
      <selection activeCell="F11" sqref="F11"/>
    </sheetView>
  </sheetViews>
  <sheetFormatPr baseColWidth="10" defaultRowHeight="15" x14ac:dyDescent="0.25"/>
  <cols>
    <col min="2" max="2" width="24.42578125" bestFit="1" customWidth="1"/>
    <col min="3" max="3" width="25" bestFit="1" customWidth="1"/>
    <col min="4" max="4" width="16.85546875" bestFit="1" customWidth="1"/>
    <col min="5" max="5" width="17.42578125" bestFit="1" customWidth="1"/>
  </cols>
  <sheetData>
    <row r="1" spans="1:5" ht="15.75" thickBot="1" x14ac:dyDescent="0.3">
      <c r="B1" s="118" t="s">
        <v>3</v>
      </c>
      <c r="C1" s="119" t="s">
        <v>4</v>
      </c>
    </row>
    <row r="2" spans="1:5" ht="15.75" thickBot="1" x14ac:dyDescent="0.3">
      <c r="A2" s="18" t="s">
        <v>0</v>
      </c>
      <c r="B2" s="18" t="s">
        <v>2</v>
      </c>
      <c r="C2" s="18" t="s">
        <v>1</v>
      </c>
      <c r="D2" s="18" t="s">
        <v>5</v>
      </c>
      <c r="E2" s="18" t="s">
        <v>6</v>
      </c>
    </row>
    <row r="3" spans="1:5" x14ac:dyDescent="0.25">
      <c r="A3" s="19">
        <v>43102</v>
      </c>
      <c r="B3" s="21">
        <v>2695.8100589999999</v>
      </c>
      <c r="C3" s="21">
        <v>163.93447900000001</v>
      </c>
      <c r="D3" s="21"/>
      <c r="E3" s="21"/>
    </row>
    <row r="4" spans="1:5" x14ac:dyDescent="0.25">
      <c r="A4" s="19">
        <v>43103</v>
      </c>
      <c r="B4" s="21">
        <v>2713.0600589999999</v>
      </c>
      <c r="C4" s="21">
        <v>163.243607</v>
      </c>
      <c r="D4" s="21">
        <f>LN(B4/B3)</f>
        <v>6.3784332429780467E-3</v>
      </c>
      <c r="E4" s="21">
        <f>LN(C4/C3)</f>
        <v>-4.2232231094080051E-3</v>
      </c>
    </row>
    <row r="5" spans="1:5" x14ac:dyDescent="0.25">
      <c r="A5" s="19">
        <v>43104</v>
      </c>
      <c r="B5" s="21">
        <v>2723.98999</v>
      </c>
      <c r="C5" s="21">
        <v>164.38871800000001</v>
      </c>
      <c r="D5" s="21">
        <f t="shared" ref="D5:D68" si="0">LN(B5/B4)</f>
        <v>4.0205426195473347E-3</v>
      </c>
      <c r="E5" s="21">
        <f t="shared" ref="E5:E68" si="1">LN(C5/C4)</f>
        <v>6.9902483697077229E-3</v>
      </c>
    </row>
    <row r="6" spans="1:5" x14ac:dyDescent="0.25">
      <c r="A6" s="19">
        <v>43105</v>
      </c>
      <c r="B6" s="21">
        <v>2743.1499020000001</v>
      </c>
      <c r="C6" s="21">
        <v>164.720001</v>
      </c>
      <c r="D6" s="21">
        <f t="shared" si="0"/>
        <v>7.0091458493143173E-3</v>
      </c>
      <c r="E6" s="21">
        <f t="shared" si="1"/>
        <v>2.0132138273227075E-3</v>
      </c>
    </row>
    <row r="7" spans="1:5" x14ac:dyDescent="0.25">
      <c r="A7" s="19">
        <v>43108</v>
      </c>
      <c r="B7" s="21">
        <v>2747.709961</v>
      </c>
      <c r="C7" s="21">
        <v>164.60640000000001</v>
      </c>
      <c r="D7" s="21">
        <f t="shared" si="0"/>
        <v>1.660963915355335E-3</v>
      </c>
      <c r="E7" s="21">
        <f t="shared" si="1"/>
        <v>-6.8989916484581875E-4</v>
      </c>
    </row>
    <row r="8" spans="1:5" x14ac:dyDescent="0.25">
      <c r="A8" s="19">
        <v>43109</v>
      </c>
      <c r="B8" s="21">
        <v>2751.290039</v>
      </c>
      <c r="C8" s="21">
        <v>164.23730499999999</v>
      </c>
      <c r="D8" s="21">
        <f t="shared" si="0"/>
        <v>1.3020834718354051E-3</v>
      </c>
      <c r="E8" s="21">
        <f t="shared" si="1"/>
        <v>-2.2448059633307159E-3</v>
      </c>
    </row>
    <row r="9" spans="1:5" x14ac:dyDescent="0.25">
      <c r="A9" s="19">
        <v>43110</v>
      </c>
      <c r="B9" s="21">
        <v>2748.2299800000001</v>
      </c>
      <c r="C9" s="21">
        <v>164.208923</v>
      </c>
      <c r="D9" s="21">
        <f t="shared" si="0"/>
        <v>-1.1128459593683269E-3</v>
      </c>
      <c r="E9" s="21">
        <f t="shared" si="1"/>
        <v>-1.7282585489541993E-4</v>
      </c>
    </row>
    <row r="10" spans="1:5" x14ac:dyDescent="0.25">
      <c r="A10" s="19">
        <v>43111</v>
      </c>
      <c r="B10" s="21">
        <v>2767.5600589999999</v>
      </c>
      <c r="C10" s="21">
        <v>164.095383</v>
      </c>
      <c r="D10" s="21">
        <f t="shared" si="0"/>
        <v>7.0090260862362194E-3</v>
      </c>
      <c r="E10" s="21">
        <f t="shared" si="1"/>
        <v>-6.9167539049336398E-4</v>
      </c>
    </row>
    <row r="11" spans="1:5" x14ac:dyDescent="0.25">
      <c r="A11" s="19">
        <v>43112</v>
      </c>
      <c r="B11" s="21">
        <v>2786.23999</v>
      </c>
      <c r="C11" s="21">
        <v>164.26573200000001</v>
      </c>
      <c r="D11" s="21">
        <f t="shared" si="0"/>
        <v>6.7269261681854198E-3</v>
      </c>
      <c r="E11" s="21">
        <f t="shared" si="1"/>
        <v>1.0375711830707748E-3</v>
      </c>
    </row>
    <row r="12" spans="1:5" x14ac:dyDescent="0.25">
      <c r="A12" s="19">
        <v>43116</v>
      </c>
      <c r="B12" s="21">
        <v>2776.419922</v>
      </c>
      <c r="C12" s="21">
        <v>164.369812</v>
      </c>
      <c r="D12" s="21">
        <f t="shared" si="0"/>
        <v>-3.5307131324618969E-3</v>
      </c>
      <c r="E12" s="21">
        <f t="shared" si="1"/>
        <v>6.3340685680529423E-4</v>
      </c>
    </row>
    <row r="13" spans="1:5" x14ac:dyDescent="0.25">
      <c r="A13" s="19">
        <v>43117</v>
      </c>
      <c r="B13" s="21">
        <v>2802.5600589999999</v>
      </c>
      <c r="C13" s="21">
        <v>165.600143</v>
      </c>
      <c r="D13" s="21">
        <f t="shared" si="0"/>
        <v>9.3710063064367261E-3</v>
      </c>
      <c r="E13" s="21">
        <f t="shared" si="1"/>
        <v>7.4572650206036536E-3</v>
      </c>
    </row>
    <row r="14" spans="1:5" x14ac:dyDescent="0.25">
      <c r="A14" s="19">
        <v>43118</v>
      </c>
      <c r="B14" s="21">
        <v>2798.030029</v>
      </c>
      <c r="C14" s="21">
        <v>165.21212800000001</v>
      </c>
      <c r="D14" s="21">
        <f t="shared" si="0"/>
        <v>-1.6176977485318196E-3</v>
      </c>
      <c r="E14" s="21">
        <f t="shared" si="1"/>
        <v>-2.3458330415742994E-3</v>
      </c>
    </row>
    <row r="15" spans="1:5" x14ac:dyDescent="0.25">
      <c r="A15" s="19">
        <v>43119</v>
      </c>
      <c r="B15" s="21">
        <v>2810.3000489999999</v>
      </c>
      <c r="C15" s="21">
        <v>166.67903100000001</v>
      </c>
      <c r="D15" s="21">
        <f t="shared" si="0"/>
        <v>4.3756481542505214E-3</v>
      </c>
      <c r="E15" s="21">
        <f t="shared" si="1"/>
        <v>8.83972056665463E-3</v>
      </c>
    </row>
    <row r="16" spans="1:5" x14ac:dyDescent="0.25">
      <c r="A16" s="19">
        <v>43122</v>
      </c>
      <c r="B16" s="21">
        <v>2832.969971</v>
      </c>
      <c r="C16" s="21">
        <v>166.764206</v>
      </c>
      <c r="D16" s="21">
        <f t="shared" si="0"/>
        <v>8.0343644258471826E-3</v>
      </c>
      <c r="E16" s="21">
        <f t="shared" si="1"/>
        <v>5.108815678427402E-4</v>
      </c>
    </row>
    <row r="17" spans="1:5" x14ac:dyDescent="0.25">
      <c r="A17" s="19">
        <v>43123</v>
      </c>
      <c r="B17" s="21">
        <v>2839.1298830000001</v>
      </c>
      <c r="C17" s="21">
        <v>167.33206200000001</v>
      </c>
      <c r="D17" s="21">
        <f t="shared" si="0"/>
        <v>2.172004929470756E-3</v>
      </c>
      <c r="E17" s="21">
        <f t="shared" si="1"/>
        <v>3.3993588149161752E-3</v>
      </c>
    </row>
    <row r="18" spans="1:5" x14ac:dyDescent="0.25">
      <c r="A18" s="19">
        <v>43124</v>
      </c>
      <c r="B18" s="21">
        <v>2837.540039</v>
      </c>
      <c r="C18" s="21">
        <v>166.67903100000001</v>
      </c>
      <c r="D18" s="21">
        <f t="shared" si="0"/>
        <v>-5.601326352995111E-4</v>
      </c>
      <c r="E18" s="21">
        <f t="shared" si="1"/>
        <v>-3.9102403827588981E-3</v>
      </c>
    </row>
    <row r="19" spans="1:5" x14ac:dyDescent="0.25">
      <c r="A19" s="19">
        <v>43125</v>
      </c>
      <c r="B19" s="21">
        <v>2839.25</v>
      </c>
      <c r="C19" s="21">
        <v>166.243683</v>
      </c>
      <c r="D19" s="21">
        <f t="shared" si="0"/>
        <v>6.0243942085909743E-4</v>
      </c>
      <c r="E19" s="21">
        <f t="shared" si="1"/>
        <v>-2.6153111808585963E-3</v>
      </c>
    </row>
    <row r="20" spans="1:5" x14ac:dyDescent="0.25">
      <c r="A20" s="19">
        <v>43126</v>
      </c>
      <c r="B20" s="21">
        <v>2872.8701169999999</v>
      </c>
      <c r="C20" s="21">
        <v>168.79894999999999</v>
      </c>
      <c r="D20" s="21">
        <f t="shared" si="0"/>
        <v>1.1771638040818483E-2</v>
      </c>
      <c r="E20" s="21">
        <f t="shared" si="1"/>
        <v>1.5253679941784767E-2</v>
      </c>
    </row>
    <row r="21" spans="1:5" x14ac:dyDescent="0.25">
      <c r="A21" s="19">
        <v>43129</v>
      </c>
      <c r="B21" s="21">
        <v>2853.530029</v>
      </c>
      <c r="C21" s="21">
        <v>168.24056999999999</v>
      </c>
      <c r="D21" s="21">
        <f t="shared" si="0"/>
        <v>-6.754736323635129E-3</v>
      </c>
      <c r="E21" s="21">
        <f t="shared" si="1"/>
        <v>-3.3134423575398005E-3</v>
      </c>
    </row>
    <row r="22" spans="1:5" x14ac:dyDescent="0.25">
      <c r="A22" s="19">
        <v>43130</v>
      </c>
      <c r="B22" s="21">
        <v>2822.429932</v>
      </c>
      <c r="C22" s="21">
        <v>163.234161</v>
      </c>
      <c r="D22" s="21">
        <f t="shared" si="0"/>
        <v>-1.0958642573971082E-2</v>
      </c>
      <c r="E22" s="21">
        <f t="shared" si="1"/>
        <v>-3.0209178927219329E-2</v>
      </c>
    </row>
    <row r="23" spans="1:5" x14ac:dyDescent="0.25">
      <c r="A23" s="19">
        <v>43131</v>
      </c>
      <c r="B23" s="21">
        <v>2823.8100589999999</v>
      </c>
      <c r="C23" s="21">
        <v>161.96598800000001</v>
      </c>
      <c r="D23" s="21">
        <f t="shared" si="0"/>
        <v>4.8886587523235534E-4</v>
      </c>
      <c r="E23" s="21">
        <f t="shared" si="1"/>
        <v>-7.7993779062199833E-3</v>
      </c>
    </row>
    <row r="24" spans="1:5" x14ac:dyDescent="0.25">
      <c r="A24" s="19">
        <v>43132</v>
      </c>
      <c r="B24" s="21">
        <v>2821.9799800000001</v>
      </c>
      <c r="C24" s="21">
        <v>162.68525700000001</v>
      </c>
      <c r="D24" s="21">
        <f t="shared" si="0"/>
        <v>-6.4829866199597882E-4</v>
      </c>
      <c r="E24" s="21">
        <f t="shared" si="1"/>
        <v>4.431032918704776E-3</v>
      </c>
    </row>
    <row r="25" spans="1:5" x14ac:dyDescent="0.25">
      <c r="A25" s="19">
        <v>43133</v>
      </c>
      <c r="B25" s="21">
        <v>2762.1298830000001</v>
      </c>
      <c r="C25" s="21">
        <v>160.30032299999999</v>
      </c>
      <c r="D25" s="21">
        <f t="shared" si="0"/>
        <v>-2.1436680282709664E-2</v>
      </c>
      <c r="E25" s="21">
        <f t="shared" si="1"/>
        <v>-1.4768320905683915E-2</v>
      </c>
    </row>
    <row r="26" spans="1:5" x14ac:dyDescent="0.25">
      <c r="A26" s="19">
        <v>43136</v>
      </c>
      <c r="B26" s="21">
        <v>2648.9399410000001</v>
      </c>
      <c r="C26" s="21">
        <v>155.066757</v>
      </c>
      <c r="D26" s="21">
        <f t="shared" si="0"/>
        <v>-4.1842541159627059E-2</v>
      </c>
      <c r="E26" s="21">
        <f t="shared" si="1"/>
        <v>-3.3193360064032923E-2</v>
      </c>
    </row>
    <row r="27" spans="1:5" x14ac:dyDescent="0.25">
      <c r="A27" s="19">
        <v>43137</v>
      </c>
      <c r="B27" s="21">
        <v>2695.139893</v>
      </c>
      <c r="C27" s="21">
        <v>156.32547</v>
      </c>
      <c r="D27" s="21">
        <f t="shared" si="0"/>
        <v>1.729057365883202E-2</v>
      </c>
      <c r="E27" s="21">
        <f t="shared" si="1"/>
        <v>8.0844654843227649E-3</v>
      </c>
    </row>
    <row r="28" spans="1:5" x14ac:dyDescent="0.25">
      <c r="A28" s="19">
        <v>43138</v>
      </c>
      <c r="B28" s="21">
        <v>2681.6599120000001</v>
      </c>
      <c r="C28" s="21">
        <v>156.827057</v>
      </c>
      <c r="D28" s="21">
        <f t="shared" si="0"/>
        <v>-5.0141384210705929E-3</v>
      </c>
      <c r="E28" s="21">
        <f t="shared" si="1"/>
        <v>3.2034704222565903E-3</v>
      </c>
    </row>
    <row r="29" spans="1:5" x14ac:dyDescent="0.25">
      <c r="A29" s="19">
        <v>43139</v>
      </c>
      <c r="B29" s="21">
        <v>2581</v>
      </c>
      <c r="C29" s="21">
        <v>150.44834900000001</v>
      </c>
      <c r="D29" s="21">
        <f t="shared" si="0"/>
        <v>-3.8259052205015347E-2</v>
      </c>
      <c r="E29" s="21">
        <f t="shared" si="1"/>
        <v>-4.1523821157539338E-2</v>
      </c>
    </row>
    <row r="30" spans="1:5" x14ac:dyDescent="0.25">
      <c r="A30" s="19">
        <v>43140</v>
      </c>
      <c r="B30" s="21">
        <v>2619.5500489999999</v>
      </c>
      <c r="C30" s="21">
        <v>152.180252</v>
      </c>
      <c r="D30" s="21">
        <f t="shared" si="0"/>
        <v>1.4825645265136861E-2</v>
      </c>
      <c r="E30" s="21">
        <f t="shared" si="1"/>
        <v>1.1445857410356447E-2</v>
      </c>
    </row>
    <row r="31" spans="1:5" x14ac:dyDescent="0.25">
      <c r="A31" s="19">
        <v>43143</v>
      </c>
      <c r="B31" s="21">
        <v>2656</v>
      </c>
      <c r="C31" s="21">
        <v>155.11407500000001</v>
      </c>
      <c r="D31" s="21">
        <f t="shared" si="0"/>
        <v>1.3818665612573789E-2</v>
      </c>
      <c r="E31" s="21">
        <f t="shared" si="1"/>
        <v>1.9095127288960699E-2</v>
      </c>
    </row>
    <row r="32" spans="1:5" x14ac:dyDescent="0.25">
      <c r="A32" s="19">
        <v>43144</v>
      </c>
      <c r="B32" s="21">
        <v>2662.9399410000001</v>
      </c>
      <c r="C32" s="21">
        <v>153.69447299999999</v>
      </c>
      <c r="D32" s="21">
        <f t="shared" si="0"/>
        <v>2.6095218277205311E-3</v>
      </c>
      <c r="E32" s="21">
        <f t="shared" si="1"/>
        <v>-9.1941237334215026E-3</v>
      </c>
    </row>
    <row r="33" spans="1:5" x14ac:dyDescent="0.25">
      <c r="A33" s="19">
        <v>43145</v>
      </c>
      <c r="B33" s="21">
        <v>2698.6298830000001</v>
      </c>
      <c r="C33" s="21">
        <v>151.41369599999999</v>
      </c>
      <c r="D33" s="21">
        <f t="shared" si="0"/>
        <v>1.331344003093363E-2</v>
      </c>
      <c r="E33" s="21">
        <f t="shared" si="1"/>
        <v>-1.4950890973043777E-2</v>
      </c>
    </row>
    <row r="34" spans="1:5" x14ac:dyDescent="0.25">
      <c r="A34" s="19">
        <v>43146</v>
      </c>
      <c r="B34" s="21">
        <v>2731.1999510000001</v>
      </c>
      <c r="C34" s="21">
        <v>152.16133099999999</v>
      </c>
      <c r="D34" s="21">
        <f t="shared" si="0"/>
        <v>1.1996861644365414E-2</v>
      </c>
      <c r="E34" s="21">
        <f t="shared" si="1"/>
        <v>4.9255468667466556E-3</v>
      </c>
    </row>
    <row r="35" spans="1:5" x14ac:dyDescent="0.25">
      <c r="A35" s="19">
        <v>43147</v>
      </c>
      <c r="B35" s="21">
        <v>2732.219971</v>
      </c>
      <c r="C35" s="21">
        <v>149.33157299999999</v>
      </c>
      <c r="D35" s="21">
        <f t="shared" si="0"/>
        <v>3.7339982150897137E-4</v>
      </c>
      <c r="E35" s="21">
        <f t="shared" si="1"/>
        <v>-1.8772190399041877E-2</v>
      </c>
    </row>
    <row r="36" spans="1:5" x14ac:dyDescent="0.25">
      <c r="A36" s="19">
        <v>43151</v>
      </c>
      <c r="B36" s="21">
        <v>2716.26001</v>
      </c>
      <c r="C36" s="21">
        <v>148.73535200000001</v>
      </c>
      <c r="D36" s="21">
        <f t="shared" si="0"/>
        <v>-5.8585171292084527E-3</v>
      </c>
      <c r="E36" s="21">
        <f t="shared" si="1"/>
        <v>-4.0005901036868066E-3</v>
      </c>
    </row>
    <row r="37" spans="1:5" x14ac:dyDescent="0.25">
      <c r="A37" s="19">
        <v>43152</v>
      </c>
      <c r="B37" s="21">
        <v>2701.330078</v>
      </c>
      <c r="C37" s="21">
        <v>150.136032</v>
      </c>
      <c r="D37" s="21">
        <f t="shared" si="0"/>
        <v>-5.51166461587029E-3</v>
      </c>
      <c r="E37" s="21">
        <f t="shared" si="1"/>
        <v>9.3731975017533574E-3</v>
      </c>
    </row>
    <row r="38" spans="1:5" x14ac:dyDescent="0.25">
      <c r="A38" s="19">
        <v>43153</v>
      </c>
      <c r="B38" s="21">
        <v>2703.959961</v>
      </c>
      <c r="C38" s="21">
        <v>152.04776000000001</v>
      </c>
      <c r="D38" s="21">
        <f t="shared" si="0"/>
        <v>9.7307755496563826E-4</v>
      </c>
      <c r="E38" s="21">
        <f t="shared" si="1"/>
        <v>1.2652918889767802E-2</v>
      </c>
    </row>
    <row r="39" spans="1:5" x14ac:dyDescent="0.25">
      <c r="A39" s="19">
        <v>43154</v>
      </c>
      <c r="B39" s="21">
        <v>2747.3000489999999</v>
      </c>
      <c r="C39" s="21">
        <v>154.319107</v>
      </c>
      <c r="D39" s="21">
        <f t="shared" si="0"/>
        <v>1.5901278284568242E-2</v>
      </c>
      <c r="E39" s="21">
        <f t="shared" si="1"/>
        <v>1.4827899884893145E-2</v>
      </c>
    </row>
    <row r="40" spans="1:5" x14ac:dyDescent="0.25">
      <c r="A40" s="19">
        <v>43157</v>
      </c>
      <c r="B40" s="21">
        <v>2779.6000979999999</v>
      </c>
      <c r="C40" s="21">
        <v>154.81126399999999</v>
      </c>
      <c r="D40" s="21">
        <f t="shared" si="0"/>
        <v>1.1688438681734836E-2</v>
      </c>
      <c r="E40" s="21">
        <f t="shared" si="1"/>
        <v>3.1841414625779873E-3</v>
      </c>
    </row>
    <row r="41" spans="1:5" x14ac:dyDescent="0.25">
      <c r="A41" s="19">
        <v>43158</v>
      </c>
      <c r="B41" s="21">
        <v>2744.280029</v>
      </c>
      <c r="C41" s="21">
        <v>152.04776000000001</v>
      </c>
      <c r="D41" s="21">
        <f t="shared" si="0"/>
        <v>-1.2788311673315955E-2</v>
      </c>
      <c r="E41" s="21">
        <f t="shared" si="1"/>
        <v>-1.801204134747111E-2</v>
      </c>
    </row>
    <row r="42" spans="1:5" x14ac:dyDescent="0.25">
      <c r="A42" s="19">
        <v>43159</v>
      </c>
      <c r="B42" s="21">
        <v>2713.830078</v>
      </c>
      <c r="C42" s="21">
        <v>150.22869900000001</v>
      </c>
      <c r="D42" s="21">
        <f t="shared" si="0"/>
        <v>-1.1157806021536957E-2</v>
      </c>
      <c r="E42" s="21">
        <f t="shared" si="1"/>
        <v>-1.2035889036551978E-2</v>
      </c>
    </row>
    <row r="43" spans="1:5" x14ac:dyDescent="0.25">
      <c r="A43" s="19">
        <v>43160</v>
      </c>
      <c r="B43" s="21">
        <v>2677.669922</v>
      </c>
      <c r="C43" s="21">
        <v>148.285843</v>
      </c>
      <c r="D43" s="21">
        <f t="shared" si="0"/>
        <v>-1.3413965762133684E-2</v>
      </c>
      <c r="E43" s="21">
        <f t="shared" si="1"/>
        <v>-1.3017010296692662E-2</v>
      </c>
    </row>
    <row r="44" spans="1:5" x14ac:dyDescent="0.25">
      <c r="A44" s="19">
        <v>43161</v>
      </c>
      <c r="B44" s="21">
        <v>2691.25</v>
      </c>
      <c r="C44" s="21">
        <v>141.20967099999999</v>
      </c>
      <c r="D44" s="21">
        <f t="shared" si="0"/>
        <v>5.0587854385161684E-3</v>
      </c>
      <c r="E44" s="21">
        <f t="shared" si="1"/>
        <v>-4.8895968470435883E-2</v>
      </c>
    </row>
    <row r="45" spans="1:5" x14ac:dyDescent="0.25">
      <c r="A45" s="19">
        <v>43164</v>
      </c>
      <c r="B45" s="21">
        <v>2720.9399410000001</v>
      </c>
      <c r="C45" s="21">
        <v>143.83822599999999</v>
      </c>
      <c r="D45" s="21">
        <f t="shared" si="0"/>
        <v>1.0971617461221566E-2</v>
      </c>
      <c r="E45" s="21">
        <f t="shared" si="1"/>
        <v>1.8443423284191778E-2</v>
      </c>
    </row>
    <row r="46" spans="1:5" x14ac:dyDescent="0.25">
      <c r="A46" s="19">
        <v>43165</v>
      </c>
      <c r="B46" s="21">
        <v>2728.1201169999999</v>
      </c>
      <c r="C46" s="21">
        <v>144.00015300000001</v>
      </c>
      <c r="D46" s="21">
        <f t="shared" si="0"/>
        <v>2.6353830125731121E-3</v>
      </c>
      <c r="E46" s="21">
        <f t="shared" si="1"/>
        <v>1.1251245761222614E-3</v>
      </c>
    </row>
    <row r="47" spans="1:5" x14ac:dyDescent="0.25">
      <c r="A47" s="19">
        <v>43166</v>
      </c>
      <c r="B47" s="21">
        <v>2726.8000489999999</v>
      </c>
      <c r="C47" s="21">
        <v>145.12396200000001</v>
      </c>
      <c r="D47" s="21">
        <f t="shared" si="0"/>
        <v>-4.8399169395596596E-4</v>
      </c>
      <c r="E47" s="21">
        <f t="shared" si="1"/>
        <v>7.7739254622601478E-3</v>
      </c>
    </row>
    <row r="48" spans="1:5" x14ac:dyDescent="0.25">
      <c r="A48" s="19">
        <v>43167</v>
      </c>
      <c r="B48" s="21">
        <v>2738.969971</v>
      </c>
      <c r="C48" s="21">
        <v>147.08586099999999</v>
      </c>
      <c r="D48" s="21">
        <f t="shared" si="0"/>
        <v>4.4531482542421938E-3</v>
      </c>
      <c r="E48" s="21">
        <f t="shared" si="1"/>
        <v>1.3428217163157223E-2</v>
      </c>
    </row>
    <row r="49" spans="1:5" x14ac:dyDescent="0.25">
      <c r="A49" s="19">
        <v>43168</v>
      </c>
      <c r="B49" s="21">
        <v>2786.570068</v>
      </c>
      <c r="C49" s="21">
        <v>149.75251800000001</v>
      </c>
      <c r="D49" s="21">
        <f t="shared" si="0"/>
        <v>1.7229546503851501E-2</v>
      </c>
      <c r="E49" s="21">
        <f t="shared" si="1"/>
        <v>1.7967546844491866E-2</v>
      </c>
    </row>
    <row r="50" spans="1:5" x14ac:dyDescent="0.25">
      <c r="A50" s="19">
        <v>43171</v>
      </c>
      <c r="B50" s="21">
        <v>2783.0200199999999</v>
      </c>
      <c r="C50" s="21">
        <v>150.22869900000001</v>
      </c>
      <c r="D50" s="21">
        <f t="shared" si="0"/>
        <v>-1.2747970405995702E-3</v>
      </c>
      <c r="E50" s="21">
        <f t="shared" si="1"/>
        <v>3.1747414369054615E-3</v>
      </c>
    </row>
    <row r="51" spans="1:5" x14ac:dyDescent="0.25">
      <c r="A51" s="19">
        <v>43172</v>
      </c>
      <c r="B51" s="21">
        <v>2765.3100589999999</v>
      </c>
      <c r="C51" s="21">
        <v>150.685867</v>
      </c>
      <c r="D51" s="21">
        <f t="shared" si="0"/>
        <v>-6.3839104358374464E-3</v>
      </c>
      <c r="E51" s="21">
        <f t="shared" si="1"/>
        <v>3.038525903321731E-3</v>
      </c>
    </row>
    <row r="52" spans="1:5" x14ac:dyDescent="0.25">
      <c r="A52" s="19">
        <v>43173</v>
      </c>
      <c r="B52" s="21">
        <v>2749.4799800000001</v>
      </c>
      <c r="C52" s="21">
        <v>150.704926</v>
      </c>
      <c r="D52" s="21">
        <f t="shared" si="0"/>
        <v>-5.7409701425848447E-3</v>
      </c>
      <c r="E52" s="21">
        <f t="shared" si="1"/>
        <v>1.2647367118079618E-4</v>
      </c>
    </row>
    <row r="53" spans="1:5" x14ac:dyDescent="0.25">
      <c r="A53" s="19">
        <v>43174</v>
      </c>
      <c r="B53" s="21">
        <v>2747.330078</v>
      </c>
      <c r="C53" s="21">
        <v>153.91442900000001</v>
      </c>
      <c r="D53" s="21">
        <f t="shared" si="0"/>
        <v>-7.8223627410849855E-4</v>
      </c>
      <c r="E53" s="21">
        <f t="shared" si="1"/>
        <v>2.1072999578800881E-2</v>
      </c>
    </row>
    <row r="54" spans="1:5" x14ac:dyDescent="0.25">
      <c r="A54" s="19">
        <v>43175</v>
      </c>
      <c r="B54" s="21">
        <v>2752.01001</v>
      </c>
      <c r="C54" s="21">
        <v>154.62872300000001</v>
      </c>
      <c r="D54" s="21">
        <f t="shared" si="0"/>
        <v>1.7019980778953542E-3</v>
      </c>
      <c r="E54" s="21">
        <f t="shared" si="1"/>
        <v>4.6301158943510799E-3</v>
      </c>
    </row>
    <row r="55" spans="1:5" x14ac:dyDescent="0.25">
      <c r="A55" s="19">
        <v>43178</v>
      </c>
      <c r="B55" s="21">
        <v>2712.919922</v>
      </c>
      <c r="C55" s="21">
        <v>151.43824799999999</v>
      </c>
      <c r="D55" s="21">
        <f t="shared" si="0"/>
        <v>-1.4306040580462488E-2</v>
      </c>
      <c r="E55" s="21">
        <f t="shared" si="1"/>
        <v>-2.0848970133951737E-2</v>
      </c>
    </row>
    <row r="56" spans="1:5" x14ac:dyDescent="0.25">
      <c r="A56" s="19">
        <v>43179</v>
      </c>
      <c r="B56" s="21">
        <v>2716.9399410000001</v>
      </c>
      <c r="C56" s="21">
        <v>151.790604</v>
      </c>
      <c r="D56" s="21">
        <f t="shared" si="0"/>
        <v>1.4807084661183528E-3</v>
      </c>
      <c r="E56" s="21">
        <f t="shared" si="1"/>
        <v>2.3240279166618738E-3</v>
      </c>
    </row>
    <row r="57" spans="1:5" x14ac:dyDescent="0.25">
      <c r="A57" s="19">
        <v>43180</v>
      </c>
      <c r="B57" s="21">
        <v>2711.929932</v>
      </c>
      <c r="C57" s="21">
        <v>151.104904</v>
      </c>
      <c r="D57" s="21">
        <f t="shared" si="0"/>
        <v>-1.8456918435882967E-3</v>
      </c>
      <c r="E57" s="21">
        <f t="shared" si="1"/>
        <v>-4.5276417329864153E-3</v>
      </c>
    </row>
    <row r="58" spans="1:5" x14ac:dyDescent="0.25">
      <c r="A58" s="19">
        <v>43181</v>
      </c>
      <c r="B58" s="21">
        <v>2643.6899410000001</v>
      </c>
      <c r="C58" s="21">
        <v>149.56204199999999</v>
      </c>
      <c r="D58" s="21">
        <f t="shared" si="0"/>
        <v>-2.5484887259038472E-2</v>
      </c>
      <c r="E58" s="21">
        <f t="shared" si="1"/>
        <v>-1.0263020680664868E-2</v>
      </c>
    </row>
    <row r="59" spans="1:5" x14ac:dyDescent="0.25">
      <c r="A59" s="19">
        <v>43182</v>
      </c>
      <c r="B59" s="21">
        <v>2588.26001</v>
      </c>
      <c r="C59" s="21">
        <v>147.600143</v>
      </c>
      <c r="D59" s="21">
        <f t="shared" si="0"/>
        <v>-2.1189807067529817E-2</v>
      </c>
      <c r="E59" s="21">
        <f t="shared" si="1"/>
        <v>-1.3204422398372745E-2</v>
      </c>
    </row>
    <row r="60" spans="1:5" x14ac:dyDescent="0.25">
      <c r="A60" s="19">
        <v>43185</v>
      </c>
      <c r="B60" s="21">
        <v>2658.5500489999999</v>
      </c>
      <c r="C60" s="21">
        <v>150.48585499999999</v>
      </c>
      <c r="D60" s="21">
        <f t="shared" si="0"/>
        <v>2.6795040680132134E-2</v>
      </c>
      <c r="E60" s="21">
        <f t="shared" si="1"/>
        <v>1.9362212060348053E-2</v>
      </c>
    </row>
    <row r="61" spans="1:5" x14ac:dyDescent="0.25">
      <c r="A61" s="19">
        <v>43186</v>
      </c>
      <c r="B61" s="21">
        <v>2612.6201169999999</v>
      </c>
      <c r="C61" s="21">
        <v>149.98107899999999</v>
      </c>
      <c r="D61" s="21">
        <f t="shared" si="0"/>
        <v>-1.7427285781738779E-2</v>
      </c>
      <c r="E61" s="21">
        <f t="shared" si="1"/>
        <v>-3.3599469210023308E-3</v>
      </c>
    </row>
    <row r="62" spans="1:5" x14ac:dyDescent="0.25">
      <c r="A62" s="19">
        <v>43187</v>
      </c>
      <c r="B62" s="21">
        <v>2605</v>
      </c>
      <c r="C62" s="21">
        <v>150.86682099999999</v>
      </c>
      <c r="D62" s="21">
        <f t="shared" si="0"/>
        <v>-2.9209188276955976E-3</v>
      </c>
      <c r="E62" s="21">
        <f t="shared" si="1"/>
        <v>5.8883213692144856E-3</v>
      </c>
    </row>
    <row r="63" spans="1:5" x14ac:dyDescent="0.25">
      <c r="A63" s="19">
        <v>43188</v>
      </c>
      <c r="B63" s="21">
        <v>2640.8701169999999</v>
      </c>
      <c r="C63" s="21">
        <v>148.93345600000001</v>
      </c>
      <c r="D63" s="21">
        <f t="shared" si="0"/>
        <v>1.3675777422843996E-2</v>
      </c>
      <c r="E63" s="21">
        <f t="shared" si="1"/>
        <v>-1.2897865347818562E-2</v>
      </c>
    </row>
    <row r="64" spans="1:5" x14ac:dyDescent="0.25">
      <c r="A64" s="19">
        <v>43192</v>
      </c>
      <c r="B64" s="21">
        <v>2581.8798830000001</v>
      </c>
      <c r="C64" s="21">
        <v>150.20967099999999</v>
      </c>
      <c r="D64" s="21">
        <f t="shared" si="0"/>
        <v>-2.2590682199874954E-2</v>
      </c>
      <c r="E64" s="21">
        <f t="shared" si="1"/>
        <v>8.5325225792719818E-3</v>
      </c>
    </row>
    <row r="65" spans="1:5" x14ac:dyDescent="0.25">
      <c r="A65" s="19">
        <v>43193</v>
      </c>
      <c r="B65" s="21">
        <v>2614.4499510000001</v>
      </c>
      <c r="C65" s="21">
        <v>152.76203899999999</v>
      </c>
      <c r="D65" s="21">
        <f t="shared" si="0"/>
        <v>1.2535961177379224E-2</v>
      </c>
      <c r="E65" s="21">
        <f t="shared" si="1"/>
        <v>1.6849285262639652E-2</v>
      </c>
    </row>
    <row r="66" spans="1:5" x14ac:dyDescent="0.25">
      <c r="A66" s="19">
        <v>43194</v>
      </c>
      <c r="B66" s="21">
        <v>2644.6899410000001</v>
      </c>
      <c r="C66" s="21">
        <v>154.028717</v>
      </c>
      <c r="D66" s="21">
        <f t="shared" si="0"/>
        <v>1.150010225857756E-2</v>
      </c>
      <c r="E66" s="21">
        <f t="shared" si="1"/>
        <v>8.2576490522388597E-3</v>
      </c>
    </row>
    <row r="67" spans="1:5" x14ac:dyDescent="0.25">
      <c r="A67" s="19">
        <v>43195</v>
      </c>
      <c r="B67" s="21">
        <v>2662.8400879999999</v>
      </c>
      <c r="C67" s="21">
        <v>156.14300499999999</v>
      </c>
      <c r="D67" s="21">
        <f t="shared" si="0"/>
        <v>6.8394215963354203E-3</v>
      </c>
      <c r="E67" s="21">
        <f t="shared" si="1"/>
        <v>1.3633227000334877E-2</v>
      </c>
    </row>
    <row r="68" spans="1:5" x14ac:dyDescent="0.25">
      <c r="A68" s="19">
        <v>43196</v>
      </c>
      <c r="B68" s="21">
        <v>2604.469971</v>
      </c>
      <c r="C68" s="21">
        <v>153.571594</v>
      </c>
      <c r="D68" s="21">
        <f t="shared" si="0"/>
        <v>-2.216406698415278E-2</v>
      </c>
      <c r="E68" s="21">
        <f t="shared" si="1"/>
        <v>-1.6605417340646023E-2</v>
      </c>
    </row>
    <row r="69" spans="1:5" x14ac:dyDescent="0.25">
      <c r="A69" s="19">
        <v>43199</v>
      </c>
      <c r="B69" s="21">
        <v>2613.1599120000001</v>
      </c>
      <c r="C69" s="21">
        <v>153.552536</v>
      </c>
      <c r="D69" s="21">
        <f t="shared" ref="D69:D132" si="2">LN(B69/B68)</f>
        <v>3.3309948117507698E-3</v>
      </c>
      <c r="E69" s="21">
        <f t="shared" ref="E69:E132" si="3">LN(C69/C68)</f>
        <v>-1.241061718235325E-4</v>
      </c>
    </row>
    <row r="70" spans="1:5" x14ac:dyDescent="0.25">
      <c r="A70" s="19">
        <v>43200</v>
      </c>
      <c r="B70" s="21">
        <v>2656.8701169999999</v>
      </c>
      <c r="C70" s="21">
        <v>155.01919599999999</v>
      </c>
      <c r="D70" s="21">
        <f t="shared" si="2"/>
        <v>1.658859896759754E-2</v>
      </c>
      <c r="E70" s="21">
        <f t="shared" si="3"/>
        <v>9.5061918690094952E-3</v>
      </c>
    </row>
    <row r="71" spans="1:5" x14ac:dyDescent="0.25">
      <c r="A71" s="19">
        <v>43201</v>
      </c>
      <c r="B71" s="21">
        <v>2642.1899410000001</v>
      </c>
      <c r="C71" s="21">
        <v>155.56204199999999</v>
      </c>
      <c r="D71" s="21">
        <f t="shared" si="2"/>
        <v>-5.5406858556443965E-3</v>
      </c>
      <c r="E71" s="21">
        <f t="shared" si="3"/>
        <v>3.495681556839905E-3</v>
      </c>
    </row>
    <row r="72" spans="1:5" x14ac:dyDescent="0.25">
      <c r="A72" s="19">
        <v>43202</v>
      </c>
      <c r="B72" s="21">
        <v>2663.98999</v>
      </c>
      <c r="C72" s="21">
        <v>153.92396500000001</v>
      </c>
      <c r="D72" s="21">
        <f t="shared" si="2"/>
        <v>8.2168987634330705E-3</v>
      </c>
      <c r="E72" s="21">
        <f t="shared" si="3"/>
        <v>-1.0585889248452877E-2</v>
      </c>
    </row>
    <row r="73" spans="1:5" x14ac:dyDescent="0.25">
      <c r="A73" s="19">
        <v>43203</v>
      </c>
      <c r="B73" s="21">
        <v>2656.3000489999999</v>
      </c>
      <c r="C73" s="21">
        <v>154.028717</v>
      </c>
      <c r="D73" s="21">
        <f t="shared" si="2"/>
        <v>-2.8907996740231202E-3</v>
      </c>
      <c r="E73" s="21">
        <f t="shared" si="3"/>
        <v>6.8031233473818972E-4</v>
      </c>
    </row>
    <row r="74" spans="1:5" x14ac:dyDescent="0.25">
      <c r="A74" s="19">
        <v>43206</v>
      </c>
      <c r="B74" s="21">
        <v>2677.8400879999999</v>
      </c>
      <c r="C74" s="21">
        <v>153.93348700000001</v>
      </c>
      <c r="D74" s="21">
        <f t="shared" si="2"/>
        <v>8.076336777702902E-3</v>
      </c>
      <c r="E74" s="21">
        <f t="shared" si="3"/>
        <v>-6.1845253604769345E-4</v>
      </c>
    </row>
    <row r="75" spans="1:5" x14ac:dyDescent="0.25">
      <c r="A75" s="19">
        <v>43207</v>
      </c>
      <c r="B75" s="21">
        <v>2706.389893</v>
      </c>
      <c r="C75" s="21">
        <v>154.80967699999999</v>
      </c>
      <c r="D75" s="21">
        <f t="shared" si="2"/>
        <v>1.0605071728903286E-2</v>
      </c>
      <c r="E75" s="21">
        <f t="shared" si="3"/>
        <v>5.6758656022368277E-3</v>
      </c>
    </row>
    <row r="76" spans="1:5" x14ac:dyDescent="0.25">
      <c r="A76" s="19">
        <v>43208</v>
      </c>
      <c r="B76" s="21">
        <v>2708.639893</v>
      </c>
      <c r="C76" s="21">
        <v>154.104904</v>
      </c>
      <c r="D76" s="21">
        <f t="shared" si="2"/>
        <v>8.3102040742370005E-4</v>
      </c>
      <c r="E76" s="21">
        <f t="shared" si="3"/>
        <v>-4.5629068107191917E-3</v>
      </c>
    </row>
    <row r="77" spans="1:5" x14ac:dyDescent="0.25">
      <c r="A77" s="19">
        <v>43209</v>
      </c>
      <c r="B77" s="21">
        <v>2693.1298830000001</v>
      </c>
      <c r="C77" s="21">
        <v>151.93348700000001</v>
      </c>
      <c r="D77" s="21">
        <f t="shared" si="2"/>
        <v>-5.7425818819625924E-3</v>
      </c>
      <c r="E77" s="21">
        <f t="shared" si="3"/>
        <v>-1.4190725759477682E-2</v>
      </c>
    </row>
    <row r="78" spans="1:5" x14ac:dyDescent="0.25">
      <c r="A78" s="19">
        <v>43210</v>
      </c>
      <c r="B78" s="21">
        <v>2670.139893</v>
      </c>
      <c r="C78" s="21">
        <v>151.20967099999999</v>
      </c>
      <c r="D78" s="21">
        <f t="shared" si="2"/>
        <v>-8.5731770999769308E-3</v>
      </c>
      <c r="E78" s="21">
        <f t="shared" si="3"/>
        <v>-4.7754162112896813E-3</v>
      </c>
    </row>
    <row r="79" spans="1:5" x14ac:dyDescent="0.25">
      <c r="A79" s="19">
        <v>43213</v>
      </c>
      <c r="B79" s="21">
        <v>2670.290039</v>
      </c>
      <c r="C79" s="21">
        <v>151.419174</v>
      </c>
      <c r="D79" s="21">
        <f t="shared" si="2"/>
        <v>5.6229929781411334E-5</v>
      </c>
      <c r="E79" s="21">
        <f t="shared" si="3"/>
        <v>1.384554294339893E-3</v>
      </c>
    </row>
    <row r="80" spans="1:5" x14ac:dyDescent="0.25">
      <c r="A80" s="19">
        <v>43214</v>
      </c>
      <c r="B80" s="21">
        <v>2634.5600589999999</v>
      </c>
      <c r="C80" s="21">
        <v>149.82872</v>
      </c>
      <c r="D80" s="21">
        <f t="shared" si="2"/>
        <v>-1.34708878288692E-2</v>
      </c>
      <c r="E80" s="21">
        <f t="shared" si="3"/>
        <v>-1.0559202631382101E-2</v>
      </c>
    </row>
    <row r="81" spans="1:5" x14ac:dyDescent="0.25">
      <c r="A81" s="19">
        <v>43215</v>
      </c>
      <c r="B81" s="21">
        <v>2639.3999020000001</v>
      </c>
      <c r="C81" s="21">
        <v>148.51442</v>
      </c>
      <c r="D81" s="21">
        <f t="shared" si="2"/>
        <v>1.835373948385443E-3</v>
      </c>
      <c r="E81" s="21">
        <f t="shared" si="3"/>
        <v>-8.8107170976097545E-3</v>
      </c>
    </row>
    <row r="82" spans="1:5" x14ac:dyDescent="0.25">
      <c r="A82" s="19">
        <v>43216</v>
      </c>
      <c r="B82" s="21">
        <v>2666.9399410000001</v>
      </c>
      <c r="C82" s="21">
        <v>151.33348100000001</v>
      </c>
      <c r="D82" s="21">
        <f t="shared" si="2"/>
        <v>1.0380144165286856E-2</v>
      </c>
      <c r="E82" s="21">
        <f t="shared" si="3"/>
        <v>1.8803827238153607E-2</v>
      </c>
    </row>
    <row r="83" spans="1:5" x14ac:dyDescent="0.25">
      <c r="A83" s="19">
        <v>43217</v>
      </c>
      <c r="B83" s="21">
        <v>2669.9099120000001</v>
      </c>
      <c r="C83" s="21">
        <v>150.76205400000001</v>
      </c>
      <c r="D83" s="21">
        <f t="shared" si="2"/>
        <v>1.1130053827261748E-3</v>
      </c>
      <c r="E83" s="21">
        <f t="shared" si="3"/>
        <v>-3.7830925340338224E-3</v>
      </c>
    </row>
    <row r="84" spans="1:5" x14ac:dyDescent="0.25">
      <c r="A84" s="19">
        <v>43220</v>
      </c>
      <c r="B84" s="21">
        <v>2648.0500489999999</v>
      </c>
      <c r="C84" s="21">
        <v>159.46682699999999</v>
      </c>
      <c r="D84" s="21">
        <f t="shared" si="2"/>
        <v>-8.221192443049306E-3</v>
      </c>
      <c r="E84" s="21">
        <f t="shared" si="3"/>
        <v>5.6133126792935854E-2</v>
      </c>
    </row>
    <row r="85" spans="1:5" x14ac:dyDescent="0.25">
      <c r="A85" s="19">
        <v>43221</v>
      </c>
      <c r="B85" s="21">
        <v>2654.8000489999999</v>
      </c>
      <c r="C85" s="21">
        <v>155.65727200000001</v>
      </c>
      <c r="D85" s="21">
        <f t="shared" si="2"/>
        <v>2.54580217086239E-3</v>
      </c>
      <c r="E85" s="21">
        <f t="shared" si="3"/>
        <v>-2.417930340073755E-2</v>
      </c>
    </row>
    <row r="86" spans="1:5" x14ac:dyDescent="0.25">
      <c r="A86" s="19">
        <v>43222</v>
      </c>
      <c r="B86" s="21">
        <v>2635.669922</v>
      </c>
      <c r="C86" s="21">
        <v>153.028717</v>
      </c>
      <c r="D86" s="21">
        <f t="shared" si="2"/>
        <v>-7.2319512187172617E-3</v>
      </c>
      <c r="E86" s="21">
        <f t="shared" si="3"/>
        <v>-1.703101941105074E-2</v>
      </c>
    </row>
    <row r="87" spans="1:5" x14ac:dyDescent="0.25">
      <c r="A87" s="19">
        <v>43223</v>
      </c>
      <c r="B87" s="21">
        <v>2629.7299800000001</v>
      </c>
      <c r="C87" s="21">
        <v>152.457291</v>
      </c>
      <c r="D87" s="21">
        <f t="shared" si="2"/>
        <v>-2.256217810740562E-3</v>
      </c>
      <c r="E87" s="21">
        <f t="shared" si="3"/>
        <v>-3.741098783578165E-3</v>
      </c>
    </row>
    <row r="88" spans="1:5" x14ac:dyDescent="0.25">
      <c r="A88" s="19">
        <v>43224</v>
      </c>
      <c r="B88" s="21">
        <v>2663.419922</v>
      </c>
      <c r="C88" s="21">
        <v>157.17160000000001</v>
      </c>
      <c r="D88" s="21">
        <f t="shared" si="2"/>
        <v>1.2729810253517449E-2</v>
      </c>
      <c r="E88" s="21">
        <f t="shared" si="3"/>
        <v>3.0453704289006529E-2</v>
      </c>
    </row>
    <row r="89" spans="1:5" x14ac:dyDescent="0.25">
      <c r="A89" s="19">
        <v>43227</v>
      </c>
      <c r="B89" s="21">
        <v>2672.6298830000001</v>
      </c>
      <c r="C89" s="21">
        <v>157.14300499999999</v>
      </c>
      <c r="D89" s="21">
        <f t="shared" si="2"/>
        <v>3.4519805782134557E-3</v>
      </c>
      <c r="E89" s="21">
        <f t="shared" si="3"/>
        <v>-1.8195145643276812E-4</v>
      </c>
    </row>
    <row r="90" spans="1:5" x14ac:dyDescent="0.25">
      <c r="A90" s="19">
        <v>43228</v>
      </c>
      <c r="B90" s="21">
        <v>2671.919922</v>
      </c>
      <c r="C90" s="21">
        <v>156.92394999999999</v>
      </c>
      <c r="D90" s="21">
        <f t="shared" si="2"/>
        <v>-2.6567663510656126E-4</v>
      </c>
      <c r="E90" s="21">
        <f t="shared" si="3"/>
        <v>-1.3949575530587846E-3</v>
      </c>
    </row>
    <row r="91" spans="1:5" x14ac:dyDescent="0.25">
      <c r="A91" s="19">
        <v>43229</v>
      </c>
      <c r="B91" s="21">
        <v>2697.790039</v>
      </c>
      <c r="C91" s="21">
        <v>156.41918899999999</v>
      </c>
      <c r="D91" s="21">
        <f t="shared" si="2"/>
        <v>9.6356478649187744E-3</v>
      </c>
      <c r="E91" s="21">
        <f t="shared" si="3"/>
        <v>-3.2217806856958946E-3</v>
      </c>
    </row>
    <row r="92" spans="1:5" x14ac:dyDescent="0.25">
      <c r="A92" s="19">
        <v>43230</v>
      </c>
      <c r="B92" s="21">
        <v>2723.070068</v>
      </c>
      <c r="C92" s="21">
        <v>157.20970199999999</v>
      </c>
      <c r="D92" s="21">
        <f t="shared" si="2"/>
        <v>9.3270114950413738E-3</v>
      </c>
      <c r="E92" s="21">
        <f t="shared" si="3"/>
        <v>5.0410832468657744E-3</v>
      </c>
    </row>
    <row r="93" spans="1:5" x14ac:dyDescent="0.25">
      <c r="A93" s="19">
        <v>43231</v>
      </c>
      <c r="B93" s="21">
        <v>2727.719971</v>
      </c>
      <c r="C93" s="21">
        <v>157.51443499999999</v>
      </c>
      <c r="D93" s="21">
        <f t="shared" si="2"/>
        <v>1.7061395117717584E-3</v>
      </c>
      <c r="E93" s="21">
        <f t="shared" si="3"/>
        <v>1.9365092117530746E-3</v>
      </c>
    </row>
    <row r="94" spans="1:5" x14ac:dyDescent="0.25">
      <c r="A94" s="19">
        <v>43234</v>
      </c>
      <c r="B94" s="21">
        <v>2730.1298830000001</v>
      </c>
      <c r="C94" s="21">
        <v>156.876328</v>
      </c>
      <c r="D94" s="21">
        <f t="shared" si="2"/>
        <v>8.8309946996841199E-4</v>
      </c>
      <c r="E94" s="21">
        <f t="shared" si="3"/>
        <v>-4.0593296707981345E-3</v>
      </c>
    </row>
    <row r="95" spans="1:5" x14ac:dyDescent="0.25">
      <c r="A95" s="19">
        <v>43235</v>
      </c>
      <c r="B95" s="21">
        <v>2711.4499510000001</v>
      </c>
      <c r="C95" s="21">
        <v>155.29539500000001</v>
      </c>
      <c r="D95" s="21">
        <f t="shared" si="2"/>
        <v>-6.8656551760573987E-3</v>
      </c>
      <c r="E95" s="21">
        <f t="shared" si="3"/>
        <v>-1.0128697759757443E-2</v>
      </c>
    </row>
    <row r="96" spans="1:5" x14ac:dyDescent="0.25">
      <c r="A96" s="19">
        <v>43236</v>
      </c>
      <c r="B96" s="21">
        <v>2722.459961</v>
      </c>
      <c r="C96" s="21">
        <v>155.11442600000001</v>
      </c>
      <c r="D96" s="21">
        <f t="shared" si="2"/>
        <v>4.0523399338602221E-3</v>
      </c>
      <c r="E96" s="21">
        <f t="shared" si="3"/>
        <v>-1.1660006111930124E-3</v>
      </c>
    </row>
    <row r="97" spans="1:5" x14ac:dyDescent="0.25">
      <c r="A97" s="19">
        <v>43237</v>
      </c>
      <c r="B97" s="21">
        <v>2720.1298830000001</v>
      </c>
      <c r="C97" s="21">
        <v>153.62870799999999</v>
      </c>
      <c r="D97" s="21">
        <f t="shared" si="2"/>
        <v>-8.5623874263671856E-4</v>
      </c>
      <c r="E97" s="21">
        <f t="shared" si="3"/>
        <v>-9.6243725264978895E-3</v>
      </c>
    </row>
    <row r="98" spans="1:5" x14ac:dyDescent="0.25">
      <c r="A98" s="19">
        <v>43238</v>
      </c>
      <c r="B98" s="21">
        <v>2712.969971</v>
      </c>
      <c r="C98" s="21">
        <v>153.31442300000001</v>
      </c>
      <c r="D98" s="21">
        <f t="shared" si="2"/>
        <v>-2.6356652140528051E-3</v>
      </c>
      <c r="E98" s="21">
        <f t="shared" si="3"/>
        <v>-2.0478393428084935E-3</v>
      </c>
    </row>
    <row r="99" spans="1:5" x14ac:dyDescent="0.25">
      <c r="A99" s="19">
        <v>43241</v>
      </c>
      <c r="B99" s="21">
        <v>2733.01001</v>
      </c>
      <c r="C99" s="21">
        <v>153.79061899999999</v>
      </c>
      <c r="D99" s="21">
        <f t="shared" si="2"/>
        <v>7.3596045242624092E-3</v>
      </c>
      <c r="E99" s="21">
        <f t="shared" si="3"/>
        <v>3.1011954642395918E-3</v>
      </c>
    </row>
    <row r="100" spans="1:5" x14ac:dyDescent="0.25">
      <c r="A100" s="19">
        <v>43242</v>
      </c>
      <c r="B100" s="21">
        <v>2724.4399410000001</v>
      </c>
      <c r="C100" s="21">
        <v>151.85728499999999</v>
      </c>
      <c r="D100" s="21">
        <f t="shared" si="2"/>
        <v>-3.1406888277453991E-3</v>
      </c>
      <c r="E100" s="21">
        <f t="shared" si="3"/>
        <v>-1.2650895096545722E-2</v>
      </c>
    </row>
    <row r="101" spans="1:5" x14ac:dyDescent="0.25">
      <c r="A101" s="19">
        <v>43243</v>
      </c>
      <c r="B101" s="21">
        <v>2733.290039</v>
      </c>
      <c r="C101" s="21">
        <v>153.92396500000001</v>
      </c>
      <c r="D101" s="21">
        <f t="shared" si="2"/>
        <v>3.2431453331457786E-3</v>
      </c>
      <c r="E101" s="21">
        <f t="shared" si="3"/>
        <v>1.3517581404444912E-2</v>
      </c>
    </row>
    <row r="102" spans="1:5" x14ac:dyDescent="0.25">
      <c r="A102" s="19">
        <v>43244</v>
      </c>
      <c r="B102" s="21">
        <v>2727.76001</v>
      </c>
      <c r="C102" s="21">
        <v>154.65728799999999</v>
      </c>
      <c r="D102" s="21">
        <f t="shared" si="2"/>
        <v>-2.0252628489341846E-3</v>
      </c>
      <c r="E102" s="21">
        <f t="shared" si="3"/>
        <v>4.7528770678124327E-3</v>
      </c>
    </row>
    <row r="103" spans="1:5" x14ac:dyDescent="0.25">
      <c r="A103" s="19">
        <v>43245</v>
      </c>
      <c r="B103" s="21">
        <v>2721.330078</v>
      </c>
      <c r="C103" s="21">
        <v>155.43824799999999</v>
      </c>
      <c r="D103" s="21">
        <f t="shared" si="2"/>
        <v>-2.3600031860415097E-3</v>
      </c>
      <c r="E103" s="21">
        <f t="shared" si="3"/>
        <v>5.0369099870498377E-3</v>
      </c>
    </row>
    <row r="104" spans="1:5" x14ac:dyDescent="0.25">
      <c r="A104" s="19">
        <v>43249</v>
      </c>
      <c r="B104" s="21">
        <v>2689.860107</v>
      </c>
      <c r="C104" s="21">
        <v>152.97155799999999</v>
      </c>
      <c r="D104" s="21">
        <f t="shared" si="2"/>
        <v>-1.1631572622697848E-2</v>
      </c>
      <c r="E104" s="21">
        <f t="shared" si="3"/>
        <v>-1.5996525088704514E-2</v>
      </c>
    </row>
    <row r="105" spans="1:5" x14ac:dyDescent="0.25">
      <c r="A105" s="19">
        <v>43250</v>
      </c>
      <c r="B105" s="21">
        <v>2724.01001</v>
      </c>
      <c r="C105" s="21">
        <v>154.114441</v>
      </c>
      <c r="D105" s="21">
        <f t="shared" si="2"/>
        <v>1.2615875594803282E-2</v>
      </c>
      <c r="E105" s="21">
        <f t="shared" si="3"/>
        <v>7.4434411238895083E-3</v>
      </c>
    </row>
    <row r="106" spans="1:5" x14ac:dyDescent="0.25">
      <c r="A106" s="19">
        <v>43251</v>
      </c>
      <c r="B106" s="21">
        <v>2705.2700199999999</v>
      </c>
      <c r="C106" s="21">
        <v>152.390625</v>
      </c>
      <c r="D106" s="21">
        <f t="shared" si="2"/>
        <v>-6.9033331562017184E-3</v>
      </c>
      <c r="E106" s="21">
        <f t="shared" si="3"/>
        <v>-1.1248324198448989E-2</v>
      </c>
    </row>
    <row r="107" spans="1:5" x14ac:dyDescent="0.25">
      <c r="A107" s="19">
        <v>43252</v>
      </c>
      <c r="B107" s="21">
        <v>2734.6201169999999</v>
      </c>
      <c r="C107" s="21">
        <v>152.543961</v>
      </c>
      <c r="D107" s="21">
        <f t="shared" si="2"/>
        <v>1.0790799467401633E-2</v>
      </c>
      <c r="E107" s="21">
        <f t="shared" si="3"/>
        <v>1.0056977460996229E-3</v>
      </c>
    </row>
    <row r="108" spans="1:5" x14ac:dyDescent="0.25">
      <c r="A108" s="19">
        <v>43255</v>
      </c>
      <c r="B108" s="21">
        <v>2746.8701169999999</v>
      </c>
      <c r="C108" s="21">
        <v>153.55990600000001</v>
      </c>
      <c r="D108" s="21">
        <f t="shared" si="2"/>
        <v>4.4695948986579392E-3</v>
      </c>
      <c r="E108" s="21">
        <f t="shared" si="3"/>
        <v>6.637934635389019E-3</v>
      </c>
    </row>
    <row r="109" spans="1:5" x14ac:dyDescent="0.25">
      <c r="A109" s="19">
        <v>43256</v>
      </c>
      <c r="B109" s="21">
        <v>2748.8000489999999</v>
      </c>
      <c r="C109" s="21">
        <v>152.85069300000001</v>
      </c>
      <c r="D109" s="21">
        <f t="shared" si="2"/>
        <v>7.0234640036242536E-4</v>
      </c>
      <c r="E109" s="21">
        <f t="shared" si="3"/>
        <v>-4.6291758105439836E-3</v>
      </c>
    </row>
    <row r="110" spans="1:5" x14ac:dyDescent="0.25">
      <c r="A110" s="19">
        <v>43257</v>
      </c>
      <c r="B110" s="21">
        <v>2772.3500979999999</v>
      </c>
      <c r="C110" s="21">
        <v>155.630157</v>
      </c>
      <c r="D110" s="21">
        <f t="shared" si="2"/>
        <v>8.5309006987769002E-3</v>
      </c>
      <c r="E110" s="21">
        <f t="shared" si="3"/>
        <v>1.8020821836051883E-2</v>
      </c>
    </row>
    <row r="111" spans="1:5" x14ac:dyDescent="0.25">
      <c r="A111" s="19">
        <v>43258</v>
      </c>
      <c r="B111" s="21">
        <v>2770.3701169999999</v>
      </c>
      <c r="C111" s="21">
        <v>162.43499800000001</v>
      </c>
      <c r="D111" s="21">
        <f t="shared" si="2"/>
        <v>-7.1444381365731767E-4</v>
      </c>
      <c r="E111" s="21">
        <f t="shared" si="3"/>
        <v>4.2795505416495162E-2</v>
      </c>
    </row>
    <row r="112" spans="1:5" x14ac:dyDescent="0.25">
      <c r="A112" s="19">
        <v>43259</v>
      </c>
      <c r="B112" s="21">
        <v>2779.030029</v>
      </c>
      <c r="C112" s="21">
        <v>161.88867200000001</v>
      </c>
      <c r="D112" s="21">
        <f t="shared" si="2"/>
        <v>3.1210288686051267E-3</v>
      </c>
      <c r="E112" s="21">
        <f t="shared" si="3"/>
        <v>-3.3690203169370772E-3</v>
      </c>
    </row>
    <row r="113" spans="1:5" x14ac:dyDescent="0.25">
      <c r="A113" s="19">
        <v>43262</v>
      </c>
      <c r="B113" s="21">
        <v>2782</v>
      </c>
      <c r="C113" s="21">
        <v>159.569275</v>
      </c>
      <c r="D113" s="21">
        <f t="shared" si="2"/>
        <v>1.0681371137670548E-3</v>
      </c>
      <c r="E113" s="21">
        <f t="shared" si="3"/>
        <v>-1.4430735167433822E-2</v>
      </c>
    </row>
    <row r="114" spans="1:5" x14ac:dyDescent="0.25">
      <c r="A114" s="19">
        <v>43263</v>
      </c>
      <c r="B114" s="21">
        <v>2786.8500979999999</v>
      </c>
      <c r="C114" s="21">
        <v>159.799286</v>
      </c>
      <c r="D114" s="21">
        <f t="shared" si="2"/>
        <v>1.7418674020510782E-3</v>
      </c>
      <c r="E114" s="21">
        <f t="shared" si="3"/>
        <v>1.4404112856217402E-3</v>
      </c>
    </row>
    <row r="115" spans="1:5" x14ac:dyDescent="0.25">
      <c r="A115" s="19">
        <v>43264</v>
      </c>
      <c r="B115" s="21">
        <v>2775.6298830000001</v>
      </c>
      <c r="C115" s="21">
        <v>159.655563</v>
      </c>
      <c r="D115" s="21">
        <f t="shared" si="2"/>
        <v>-4.0342545972063088E-3</v>
      </c>
      <c r="E115" s="21">
        <f t="shared" si="3"/>
        <v>-8.9980170998769211E-4</v>
      </c>
    </row>
    <row r="116" spans="1:5" x14ac:dyDescent="0.25">
      <c r="A116" s="19">
        <v>43265</v>
      </c>
      <c r="B116" s="21">
        <v>2782.48999</v>
      </c>
      <c r="C116" s="21">
        <v>160.10600299999999</v>
      </c>
      <c r="D116" s="21">
        <f t="shared" si="2"/>
        <v>2.4685003707192116E-3</v>
      </c>
      <c r="E116" s="21">
        <f t="shared" si="3"/>
        <v>2.8173510880665871E-3</v>
      </c>
    </row>
    <row r="117" spans="1:5" x14ac:dyDescent="0.25">
      <c r="A117" s="19">
        <v>43266</v>
      </c>
      <c r="B117" s="21">
        <v>2779.6599120000001</v>
      </c>
      <c r="C117" s="21">
        <v>159.540527</v>
      </c>
      <c r="D117" s="21">
        <f t="shared" si="2"/>
        <v>-1.0176202706102954E-3</v>
      </c>
      <c r="E117" s="21">
        <f t="shared" si="3"/>
        <v>-3.5381368908026039E-3</v>
      </c>
    </row>
    <row r="118" spans="1:5" x14ac:dyDescent="0.25">
      <c r="A118" s="19">
        <v>43269</v>
      </c>
      <c r="B118" s="21">
        <v>2773.75</v>
      </c>
      <c r="C118" s="21">
        <v>159.36799600000001</v>
      </c>
      <c r="D118" s="21">
        <f t="shared" si="2"/>
        <v>-2.1283911415382649E-3</v>
      </c>
      <c r="E118" s="21">
        <f t="shared" si="3"/>
        <v>-1.0820094440214295E-3</v>
      </c>
    </row>
    <row r="119" spans="1:5" x14ac:dyDescent="0.25">
      <c r="A119" s="19">
        <v>43270</v>
      </c>
      <c r="B119" s="21">
        <v>2762.5900879999999</v>
      </c>
      <c r="C119" s="21">
        <v>158.11247299999999</v>
      </c>
      <c r="D119" s="21">
        <f t="shared" si="2"/>
        <v>-4.0315179117998779E-3</v>
      </c>
      <c r="E119" s="21">
        <f t="shared" si="3"/>
        <v>-7.909334071182687E-3</v>
      </c>
    </row>
    <row r="120" spans="1:5" x14ac:dyDescent="0.25">
      <c r="A120" s="19">
        <v>43271</v>
      </c>
      <c r="B120" s="21">
        <v>2767.320068</v>
      </c>
      <c r="C120" s="21">
        <v>155.80264299999999</v>
      </c>
      <c r="D120" s="21">
        <f t="shared" si="2"/>
        <v>1.710690054657128E-3</v>
      </c>
      <c r="E120" s="21">
        <f t="shared" si="3"/>
        <v>-1.4716536859915691E-2</v>
      </c>
    </row>
    <row r="121" spans="1:5" x14ac:dyDescent="0.25">
      <c r="A121" s="19">
        <v>43272</v>
      </c>
      <c r="B121" s="21">
        <v>2749.76001</v>
      </c>
      <c r="C121" s="21">
        <v>153.85702499999999</v>
      </c>
      <c r="D121" s="21">
        <f t="shared" si="2"/>
        <v>-6.3657286281216608E-3</v>
      </c>
      <c r="E121" s="21">
        <f t="shared" si="3"/>
        <v>-1.256633526517374E-2</v>
      </c>
    </row>
    <row r="122" spans="1:5" x14ac:dyDescent="0.25">
      <c r="A122" s="19">
        <v>43273</v>
      </c>
      <c r="B122" s="21">
        <v>2754.8798830000001</v>
      </c>
      <c r="C122" s="21">
        <v>157.70993000000001</v>
      </c>
      <c r="D122" s="21">
        <f t="shared" si="2"/>
        <v>1.860203237960289E-3</v>
      </c>
      <c r="E122" s="21">
        <f t="shared" si="3"/>
        <v>2.4733697562658221E-2</v>
      </c>
    </row>
    <row r="123" spans="1:5" x14ac:dyDescent="0.25">
      <c r="A123" s="19">
        <v>43276</v>
      </c>
      <c r="B123" s="21">
        <v>2717.070068</v>
      </c>
      <c r="C123" s="21">
        <v>153.166946</v>
      </c>
      <c r="D123" s="21">
        <f t="shared" si="2"/>
        <v>-1.3819723168097358E-2</v>
      </c>
      <c r="E123" s="21">
        <f t="shared" si="3"/>
        <v>-2.9228982799321634E-2</v>
      </c>
    </row>
    <row r="124" spans="1:5" x14ac:dyDescent="0.25">
      <c r="A124" s="19">
        <v>43277</v>
      </c>
      <c r="B124" s="21">
        <v>2723.0600589999999</v>
      </c>
      <c r="C124" s="21">
        <v>154.221237</v>
      </c>
      <c r="D124" s="21">
        <f t="shared" si="2"/>
        <v>2.2021507871512656E-3</v>
      </c>
      <c r="E124" s="21">
        <f t="shared" si="3"/>
        <v>6.8596985341893152E-3</v>
      </c>
    </row>
    <row r="125" spans="1:5" x14ac:dyDescent="0.25">
      <c r="A125" s="19">
        <v>43278</v>
      </c>
      <c r="B125" s="21">
        <v>2699.6298830000001</v>
      </c>
      <c r="C125" s="21">
        <v>150.876282</v>
      </c>
      <c r="D125" s="21">
        <f t="shared" si="2"/>
        <v>-8.6415863928759502E-3</v>
      </c>
      <c r="E125" s="21">
        <f t="shared" si="3"/>
        <v>-2.1927998899750764E-2</v>
      </c>
    </row>
    <row r="126" spans="1:5" x14ac:dyDescent="0.25">
      <c r="A126" s="19">
        <v>43279</v>
      </c>
      <c r="B126" s="21">
        <v>2716.3100589999999</v>
      </c>
      <c r="C126" s="21">
        <v>149.82203699999999</v>
      </c>
      <c r="D126" s="21">
        <f t="shared" si="2"/>
        <v>6.1596800991367559E-3</v>
      </c>
      <c r="E126" s="21">
        <f t="shared" si="3"/>
        <v>-7.0120067389575933E-3</v>
      </c>
    </row>
    <row r="127" spans="1:5" x14ac:dyDescent="0.25">
      <c r="A127" s="19">
        <v>43280</v>
      </c>
      <c r="B127" s="21">
        <v>2718.3701169999999</v>
      </c>
      <c r="C127" s="21">
        <v>150.17665099999999</v>
      </c>
      <c r="D127" s="21">
        <f t="shared" si="2"/>
        <v>7.5811566898234637E-4</v>
      </c>
      <c r="E127" s="21">
        <f t="shared" si="3"/>
        <v>2.3641047734262351E-3</v>
      </c>
    </row>
    <row r="128" spans="1:5" x14ac:dyDescent="0.25">
      <c r="A128" s="19">
        <v>43283</v>
      </c>
      <c r="B128" s="21">
        <v>2726.709961</v>
      </c>
      <c r="C128" s="21">
        <v>150.34916699999999</v>
      </c>
      <c r="D128" s="21">
        <f t="shared" si="2"/>
        <v>3.0632609261900135E-3</v>
      </c>
      <c r="E128" s="21">
        <f t="shared" si="3"/>
        <v>1.1480944971573234E-3</v>
      </c>
    </row>
    <row r="129" spans="1:5" x14ac:dyDescent="0.25">
      <c r="A129" s="19">
        <v>43284</v>
      </c>
      <c r="B129" s="21">
        <v>2713.219971</v>
      </c>
      <c r="C129" s="21">
        <v>149.97537199999999</v>
      </c>
      <c r="D129" s="21">
        <f t="shared" si="2"/>
        <v>-4.9596291940371519E-3</v>
      </c>
      <c r="E129" s="21">
        <f t="shared" si="3"/>
        <v>-2.489275063987214E-3</v>
      </c>
    </row>
    <row r="130" spans="1:5" x14ac:dyDescent="0.25">
      <c r="A130" s="19">
        <v>43286</v>
      </c>
      <c r="B130" s="21">
        <v>2736.610107</v>
      </c>
      <c r="C130" s="21">
        <v>150.78048699999999</v>
      </c>
      <c r="D130" s="21">
        <f t="shared" si="2"/>
        <v>8.5838564819602902E-3</v>
      </c>
      <c r="E130" s="21">
        <f t="shared" si="3"/>
        <v>5.3539567001927345E-3</v>
      </c>
    </row>
    <row r="131" spans="1:5" x14ac:dyDescent="0.25">
      <c r="A131" s="19">
        <v>43287</v>
      </c>
      <c r="B131" s="21">
        <v>2759.820068</v>
      </c>
      <c r="C131" s="21">
        <v>152.79316700000001</v>
      </c>
      <c r="D131" s="21">
        <f t="shared" si="2"/>
        <v>8.4455176245228913E-3</v>
      </c>
      <c r="E131" s="21">
        <f t="shared" si="3"/>
        <v>1.3260106496451566E-2</v>
      </c>
    </row>
    <row r="132" spans="1:5" x14ac:dyDescent="0.25">
      <c r="A132" s="19">
        <v>43290</v>
      </c>
      <c r="B132" s="21">
        <v>2784.169922</v>
      </c>
      <c r="C132" s="21">
        <v>153.29156499999999</v>
      </c>
      <c r="D132" s="21">
        <f t="shared" si="2"/>
        <v>8.7842909604549466E-3</v>
      </c>
      <c r="E132" s="21">
        <f t="shared" si="3"/>
        <v>3.256604386779749E-3</v>
      </c>
    </row>
    <row r="133" spans="1:5" x14ac:dyDescent="0.25">
      <c r="A133" s="19">
        <v>43291</v>
      </c>
      <c r="B133" s="21">
        <v>2793.8400879999999</v>
      </c>
      <c r="C133" s="21">
        <v>153.94328300000001</v>
      </c>
      <c r="D133" s="21">
        <f t="shared" ref="D133:D196" si="4">LN(B133/B132)</f>
        <v>3.4672493130737708E-3</v>
      </c>
      <c r="E133" s="21">
        <f t="shared" ref="E133:E196" si="5">LN(C133/C132)</f>
        <v>4.2424808366989062E-3</v>
      </c>
    </row>
    <row r="134" spans="1:5" x14ac:dyDescent="0.25">
      <c r="A134" s="19">
        <v>43292</v>
      </c>
      <c r="B134" s="21">
        <v>2774.0200199999999</v>
      </c>
      <c r="C134" s="21">
        <v>152.02642800000001</v>
      </c>
      <c r="D134" s="21">
        <f t="shared" si="4"/>
        <v>-7.1194862420864667E-3</v>
      </c>
      <c r="E134" s="21">
        <f t="shared" si="5"/>
        <v>-1.2529868215638668E-2</v>
      </c>
    </row>
    <row r="135" spans="1:5" x14ac:dyDescent="0.25">
      <c r="A135" s="19">
        <v>43293</v>
      </c>
      <c r="B135" s="21">
        <v>2798.290039</v>
      </c>
      <c r="C135" s="21">
        <v>152.50564600000001</v>
      </c>
      <c r="D135" s="21">
        <f t="shared" si="4"/>
        <v>8.7109913888583079E-3</v>
      </c>
      <c r="E135" s="21">
        <f t="shared" si="5"/>
        <v>3.1472441589864911E-3</v>
      </c>
    </row>
    <row r="136" spans="1:5" x14ac:dyDescent="0.25">
      <c r="A136" s="19">
        <v>43294</v>
      </c>
      <c r="B136" s="21">
        <v>2801.3100589999999</v>
      </c>
      <c r="C136" s="21">
        <v>151.92100500000001</v>
      </c>
      <c r="D136" s="21">
        <f t="shared" si="4"/>
        <v>1.0786557039651253E-3</v>
      </c>
      <c r="E136" s="21">
        <f t="shared" si="5"/>
        <v>-3.8409365069494994E-3</v>
      </c>
    </row>
    <row r="137" spans="1:5" x14ac:dyDescent="0.25">
      <c r="A137" s="19">
        <v>43297</v>
      </c>
      <c r="B137" s="21">
        <v>2798.429932</v>
      </c>
      <c r="C137" s="21">
        <v>152.17976400000001</v>
      </c>
      <c r="D137" s="21">
        <f t="shared" si="4"/>
        <v>-1.028664637499674E-3</v>
      </c>
      <c r="E137" s="21">
        <f t="shared" si="5"/>
        <v>1.701798146059119E-3</v>
      </c>
    </row>
    <row r="138" spans="1:5" x14ac:dyDescent="0.25">
      <c r="A138" s="19">
        <v>43298</v>
      </c>
      <c r="B138" s="21">
        <v>2809.5500489999999</v>
      </c>
      <c r="C138" s="21">
        <v>153.10943599999999</v>
      </c>
      <c r="D138" s="21">
        <f t="shared" si="4"/>
        <v>3.965824276198425E-3</v>
      </c>
      <c r="E138" s="21">
        <f t="shared" si="5"/>
        <v>6.0904537320047875E-3</v>
      </c>
    </row>
    <row r="139" spans="1:5" x14ac:dyDescent="0.25">
      <c r="A139" s="19">
        <v>43299</v>
      </c>
      <c r="B139" s="21">
        <v>2815.6201169999999</v>
      </c>
      <c r="C139" s="21">
        <v>151.36509699999999</v>
      </c>
      <c r="D139" s="21">
        <f t="shared" si="4"/>
        <v>2.1581819489692655E-3</v>
      </c>
      <c r="E139" s="21">
        <f t="shared" si="5"/>
        <v>-1.145815426460409E-2</v>
      </c>
    </row>
    <row r="140" spans="1:5" x14ac:dyDescent="0.25">
      <c r="A140" s="19">
        <v>43300</v>
      </c>
      <c r="B140" s="21">
        <v>2804.48999</v>
      </c>
      <c r="C140" s="21">
        <v>150.86672999999999</v>
      </c>
      <c r="D140" s="21">
        <f t="shared" si="4"/>
        <v>-3.9608268660280945E-3</v>
      </c>
      <c r="E140" s="21">
        <f t="shared" si="5"/>
        <v>-3.2979150914947655E-3</v>
      </c>
    </row>
    <row r="141" spans="1:5" x14ac:dyDescent="0.25">
      <c r="A141" s="19">
        <v>43301</v>
      </c>
      <c r="B141" s="21">
        <v>2801.830078</v>
      </c>
      <c r="C141" s="21">
        <v>151.40342699999999</v>
      </c>
      <c r="D141" s="21">
        <f t="shared" si="4"/>
        <v>-9.4889773231677382E-4</v>
      </c>
      <c r="E141" s="21">
        <f t="shared" si="5"/>
        <v>3.5511118221084707E-3</v>
      </c>
    </row>
    <row r="142" spans="1:5" x14ac:dyDescent="0.25">
      <c r="A142" s="19">
        <v>43304</v>
      </c>
      <c r="B142" s="21">
        <v>2806.9799800000001</v>
      </c>
      <c r="C142" s="21">
        <v>152.15100100000001</v>
      </c>
      <c r="D142" s="21">
        <f t="shared" si="4"/>
        <v>1.8363622208507574E-3</v>
      </c>
      <c r="E142" s="21">
        <f t="shared" si="5"/>
        <v>4.925479205108883E-3</v>
      </c>
    </row>
    <row r="143" spans="1:5" x14ac:dyDescent="0.25">
      <c r="A143" s="19">
        <v>43305</v>
      </c>
      <c r="B143" s="21">
        <v>2820.3999020000001</v>
      </c>
      <c r="C143" s="21">
        <v>151.374695</v>
      </c>
      <c r="D143" s="21">
        <f t="shared" si="4"/>
        <v>4.7695189311680571E-3</v>
      </c>
      <c r="E143" s="21">
        <f t="shared" si="5"/>
        <v>-5.1152683477090656E-3</v>
      </c>
    </row>
    <row r="144" spans="1:5" x14ac:dyDescent="0.25">
      <c r="A144" s="19">
        <v>43306</v>
      </c>
      <c r="B144" s="21">
        <v>2846.070068</v>
      </c>
      <c r="C144" s="21">
        <v>152.285202</v>
      </c>
      <c r="D144" s="21">
        <f t="shared" si="4"/>
        <v>9.0604350659817777E-3</v>
      </c>
      <c r="E144" s="21">
        <f t="shared" si="5"/>
        <v>5.9969046798549006E-3</v>
      </c>
    </row>
    <row r="145" spans="1:5" x14ac:dyDescent="0.25">
      <c r="A145" s="19">
        <v>43307</v>
      </c>
      <c r="B145" s="21">
        <v>2837.4399410000001</v>
      </c>
      <c r="C145" s="21">
        <v>149.64952099999999</v>
      </c>
      <c r="D145" s="21">
        <f t="shared" si="4"/>
        <v>-3.0369027657715817E-3</v>
      </c>
      <c r="E145" s="21">
        <f t="shared" si="5"/>
        <v>-1.7459058195618091E-2</v>
      </c>
    </row>
    <row r="146" spans="1:5" x14ac:dyDescent="0.25">
      <c r="A146" s="19">
        <v>43308</v>
      </c>
      <c r="B146" s="21">
        <v>2818.820068</v>
      </c>
      <c r="C146" s="21">
        <v>150.93379200000001</v>
      </c>
      <c r="D146" s="21">
        <f t="shared" si="4"/>
        <v>-6.5838346291620022E-3</v>
      </c>
      <c r="E146" s="21">
        <f t="shared" si="5"/>
        <v>8.5452435937899644E-3</v>
      </c>
    </row>
    <row r="147" spans="1:5" x14ac:dyDescent="0.25">
      <c r="A147" s="19">
        <v>43311</v>
      </c>
      <c r="B147" s="21">
        <v>2802.6000979999999</v>
      </c>
      <c r="C147" s="21">
        <v>152.045593</v>
      </c>
      <c r="D147" s="21">
        <f t="shared" si="4"/>
        <v>-5.7707890654419306E-3</v>
      </c>
      <c r="E147" s="21">
        <f t="shared" si="5"/>
        <v>7.339152730949196E-3</v>
      </c>
    </row>
    <row r="148" spans="1:5" x14ac:dyDescent="0.25">
      <c r="A148" s="19">
        <v>43312</v>
      </c>
      <c r="B148" s="21">
        <v>2816.290039</v>
      </c>
      <c r="C148" s="21">
        <v>150.991287</v>
      </c>
      <c r="D148" s="21">
        <f t="shared" si="4"/>
        <v>4.8728370744568371E-3</v>
      </c>
      <c r="E148" s="21">
        <f t="shared" si="5"/>
        <v>-6.9582966531076193E-3</v>
      </c>
    </row>
    <row r="149" spans="1:5" x14ac:dyDescent="0.25">
      <c r="A149" s="19">
        <v>43313</v>
      </c>
      <c r="B149" s="21">
        <v>2813.360107</v>
      </c>
      <c r="C149" s="21">
        <v>150.39711</v>
      </c>
      <c r="D149" s="21">
        <f t="shared" si="4"/>
        <v>-1.0408931953329581E-3</v>
      </c>
      <c r="E149" s="21">
        <f t="shared" si="5"/>
        <v>-3.9429372577568442E-3</v>
      </c>
    </row>
    <row r="150" spans="1:5" x14ac:dyDescent="0.25">
      <c r="A150" s="19">
        <v>43314</v>
      </c>
      <c r="B150" s="21">
        <v>2827.219971</v>
      </c>
      <c r="C150" s="21">
        <v>148.94984400000001</v>
      </c>
      <c r="D150" s="21">
        <f t="shared" si="4"/>
        <v>4.9143498371688119E-3</v>
      </c>
      <c r="E150" s="21">
        <f t="shared" si="5"/>
        <v>-9.6695640781651691E-3</v>
      </c>
    </row>
    <row r="151" spans="1:5" x14ac:dyDescent="0.25">
      <c r="A151" s="19">
        <v>43315</v>
      </c>
      <c r="B151" s="21">
        <v>2840.3500979999999</v>
      </c>
      <c r="C151" s="21">
        <v>149.71661399999999</v>
      </c>
      <c r="D151" s="21">
        <f t="shared" si="4"/>
        <v>4.6334320813658366E-3</v>
      </c>
      <c r="E151" s="21">
        <f t="shared" si="5"/>
        <v>5.1346354040442185E-3</v>
      </c>
    </row>
    <row r="152" spans="1:5" x14ac:dyDescent="0.25">
      <c r="A152" s="19">
        <v>43318</v>
      </c>
      <c r="B152" s="21">
        <v>2850.3999020000001</v>
      </c>
      <c r="C152" s="21">
        <v>150.20541399999999</v>
      </c>
      <c r="D152" s="21">
        <f t="shared" si="4"/>
        <v>3.5319824091807187E-3</v>
      </c>
      <c r="E152" s="21">
        <f t="shared" si="5"/>
        <v>3.2595167219205941E-3</v>
      </c>
    </row>
    <row r="153" spans="1:5" x14ac:dyDescent="0.25">
      <c r="A153" s="19">
        <v>43319</v>
      </c>
      <c r="B153" s="21">
        <v>2858.4499510000001</v>
      </c>
      <c r="C153" s="21">
        <v>149.55365</v>
      </c>
      <c r="D153" s="21">
        <f t="shared" si="4"/>
        <v>2.8202018069540436E-3</v>
      </c>
      <c r="E153" s="21">
        <f t="shared" si="5"/>
        <v>-4.3485926222741516E-3</v>
      </c>
    </row>
    <row r="154" spans="1:5" x14ac:dyDescent="0.25">
      <c r="A154" s="19">
        <v>43320</v>
      </c>
      <c r="B154" s="21">
        <v>2857.6999510000001</v>
      </c>
      <c r="C154" s="21">
        <v>152.31395000000001</v>
      </c>
      <c r="D154" s="21">
        <f t="shared" si="4"/>
        <v>-2.6241439331087723E-4</v>
      </c>
      <c r="E154" s="21">
        <f t="shared" si="5"/>
        <v>1.8288659910515107E-2</v>
      </c>
    </row>
    <row r="155" spans="1:5" x14ac:dyDescent="0.25">
      <c r="A155" s="19">
        <v>43321</v>
      </c>
      <c r="B155" s="21">
        <v>2853.580078</v>
      </c>
      <c r="C155" s="21">
        <v>152.678146</v>
      </c>
      <c r="D155" s="21">
        <f t="shared" si="4"/>
        <v>-1.4427146607000002E-3</v>
      </c>
      <c r="E155" s="21">
        <f t="shared" si="5"/>
        <v>2.388233517396763E-3</v>
      </c>
    </row>
    <row r="156" spans="1:5" x14ac:dyDescent="0.25">
      <c r="A156" s="19">
        <v>43322</v>
      </c>
      <c r="B156" s="21">
        <v>2833.280029</v>
      </c>
      <c r="C156" s="21">
        <v>152.083923</v>
      </c>
      <c r="D156" s="21">
        <f t="shared" si="4"/>
        <v>-7.1393123242211578E-3</v>
      </c>
      <c r="E156" s="21">
        <f t="shared" si="5"/>
        <v>-3.8995912776770046E-3</v>
      </c>
    </row>
    <row r="157" spans="1:5" x14ac:dyDescent="0.25">
      <c r="A157" s="19">
        <v>43325</v>
      </c>
      <c r="B157" s="21">
        <v>2821.929932</v>
      </c>
      <c r="C157" s="21">
        <v>151.56636</v>
      </c>
      <c r="D157" s="21">
        <f t="shared" si="4"/>
        <v>-4.0140374338481786E-3</v>
      </c>
      <c r="E157" s="21">
        <f t="shared" si="5"/>
        <v>-3.4089446326145767E-3</v>
      </c>
    </row>
    <row r="158" spans="1:5" x14ac:dyDescent="0.25">
      <c r="A158" s="19">
        <v>43326</v>
      </c>
      <c r="B158" s="21">
        <v>2839.959961</v>
      </c>
      <c r="C158" s="21">
        <v>153.92413300000001</v>
      </c>
      <c r="D158" s="21">
        <f t="shared" si="4"/>
        <v>6.3689299110739591E-3</v>
      </c>
      <c r="E158" s="21">
        <f t="shared" si="5"/>
        <v>1.5436289319390581E-2</v>
      </c>
    </row>
    <row r="159" spans="1:5" x14ac:dyDescent="0.25">
      <c r="A159" s="19">
        <v>43327</v>
      </c>
      <c r="B159" s="21">
        <v>2818.3701169999999</v>
      </c>
      <c r="C159" s="21">
        <v>153.23405500000001</v>
      </c>
      <c r="D159" s="21">
        <f t="shared" si="4"/>
        <v>-7.6312086699139242E-3</v>
      </c>
      <c r="E159" s="21">
        <f t="shared" si="5"/>
        <v>-4.4933144419294635E-3</v>
      </c>
    </row>
    <row r="160" spans="1:5" x14ac:dyDescent="0.25">
      <c r="A160" s="19">
        <v>43328</v>
      </c>
      <c r="B160" s="21">
        <v>2840.6899410000001</v>
      </c>
      <c r="C160" s="21">
        <v>155.007126</v>
      </c>
      <c r="D160" s="21">
        <f t="shared" si="4"/>
        <v>7.8882144761550296E-3</v>
      </c>
      <c r="E160" s="21">
        <f t="shared" si="5"/>
        <v>1.1504566329818651E-2</v>
      </c>
    </row>
    <row r="161" spans="1:5" x14ac:dyDescent="0.25">
      <c r="A161" s="19">
        <v>43329</v>
      </c>
      <c r="B161" s="21">
        <v>2850.1298830000001</v>
      </c>
      <c r="C161" s="21">
        <v>154.451279</v>
      </c>
      <c r="D161" s="21">
        <f t="shared" si="4"/>
        <v>3.3176065840605441E-3</v>
      </c>
      <c r="E161" s="21">
        <f t="shared" si="5"/>
        <v>-3.5923897286242934E-3</v>
      </c>
    </row>
    <row r="162" spans="1:5" x14ac:dyDescent="0.25">
      <c r="A162" s="19">
        <v>43332</v>
      </c>
      <c r="B162" s="21">
        <v>2857.0500489999999</v>
      </c>
      <c r="C162" s="21">
        <v>154.95919799999999</v>
      </c>
      <c r="D162" s="21">
        <f t="shared" si="4"/>
        <v>2.4250748965000154E-3</v>
      </c>
      <c r="E162" s="21">
        <f t="shared" si="5"/>
        <v>3.2831432287885863E-3</v>
      </c>
    </row>
    <row r="163" spans="1:5" x14ac:dyDescent="0.25">
      <c r="A163" s="19">
        <v>43333</v>
      </c>
      <c r="B163" s="21">
        <v>2862.959961</v>
      </c>
      <c r="C163" s="21">
        <v>154.34582499999999</v>
      </c>
      <c r="D163" s="21">
        <f t="shared" si="4"/>
        <v>2.0663999162995063E-3</v>
      </c>
      <c r="E163" s="21">
        <f t="shared" si="5"/>
        <v>-3.9661418886427387E-3</v>
      </c>
    </row>
    <row r="164" spans="1:5" x14ac:dyDescent="0.25">
      <c r="A164" s="19">
        <v>43334</v>
      </c>
      <c r="B164" s="21">
        <v>2861.820068</v>
      </c>
      <c r="C164" s="21">
        <v>153.87619000000001</v>
      </c>
      <c r="D164" s="21">
        <f t="shared" si="4"/>
        <v>-3.9823120164966298E-4</v>
      </c>
      <c r="E164" s="21">
        <f t="shared" si="5"/>
        <v>-3.0473836428625153E-3</v>
      </c>
    </row>
    <row r="165" spans="1:5" x14ac:dyDescent="0.25">
      <c r="A165" s="19">
        <v>43335</v>
      </c>
      <c r="B165" s="21">
        <v>2856.9799800000001</v>
      </c>
      <c r="C165" s="21">
        <v>152.43853799999999</v>
      </c>
      <c r="D165" s="21">
        <f t="shared" si="4"/>
        <v>-1.6926939620312493E-3</v>
      </c>
      <c r="E165" s="21">
        <f t="shared" si="5"/>
        <v>-9.3868327236243301E-3</v>
      </c>
    </row>
    <row r="166" spans="1:5" x14ac:dyDescent="0.25">
      <c r="A166" s="19">
        <v>43336</v>
      </c>
      <c r="B166" s="21">
        <v>2874.6899410000001</v>
      </c>
      <c r="C166" s="21">
        <v>152.75482199999999</v>
      </c>
      <c r="D166" s="21">
        <f t="shared" si="4"/>
        <v>6.1797059510375384E-3</v>
      </c>
      <c r="E166" s="21">
        <f t="shared" si="5"/>
        <v>2.072680173839556E-3</v>
      </c>
    </row>
    <row r="167" spans="1:5" x14ac:dyDescent="0.25">
      <c r="A167" s="19">
        <v>43339</v>
      </c>
      <c r="B167" s="21">
        <v>2896.73999</v>
      </c>
      <c r="C167" s="21">
        <v>153.80908199999999</v>
      </c>
      <c r="D167" s="21">
        <f t="shared" si="4"/>
        <v>7.6411414675201612E-3</v>
      </c>
      <c r="E167" s="21">
        <f t="shared" si="5"/>
        <v>6.8779405684446689E-3</v>
      </c>
    </row>
    <row r="168" spans="1:5" x14ac:dyDescent="0.25">
      <c r="A168" s="19">
        <v>43340</v>
      </c>
      <c r="B168" s="21">
        <v>2897.5200199999999</v>
      </c>
      <c r="C168" s="21">
        <v>154.92086800000001</v>
      </c>
      <c r="D168" s="21">
        <f t="shared" si="4"/>
        <v>2.6924232028460157E-4</v>
      </c>
      <c r="E168" s="21">
        <f t="shared" si="5"/>
        <v>7.2023514793371941E-3</v>
      </c>
    </row>
    <row r="169" spans="1:5" x14ac:dyDescent="0.25">
      <c r="A169" s="19">
        <v>43341</v>
      </c>
      <c r="B169" s="21">
        <v>2914.040039</v>
      </c>
      <c r="C169" s="21">
        <v>156.32978800000001</v>
      </c>
      <c r="D169" s="21">
        <f t="shared" si="4"/>
        <v>5.6852422856874876E-3</v>
      </c>
      <c r="E169" s="21">
        <f t="shared" si="5"/>
        <v>9.0533439599691026E-3</v>
      </c>
    </row>
    <row r="170" spans="1:5" x14ac:dyDescent="0.25">
      <c r="A170" s="19">
        <v>43342</v>
      </c>
      <c r="B170" s="21">
        <v>2901.1298830000001</v>
      </c>
      <c r="C170" s="21">
        <v>156.03265400000001</v>
      </c>
      <c r="D170" s="21">
        <f t="shared" si="4"/>
        <v>-4.4401719583801614E-3</v>
      </c>
      <c r="E170" s="21">
        <f t="shared" si="5"/>
        <v>-1.902495624763928E-3</v>
      </c>
    </row>
    <row r="171" spans="1:5" x14ac:dyDescent="0.25">
      <c r="A171" s="19">
        <v>43343</v>
      </c>
      <c r="B171" s="21">
        <v>2901.5200199999999</v>
      </c>
      <c r="C171" s="21">
        <v>156.45700099999999</v>
      </c>
      <c r="D171" s="21">
        <f t="shared" si="4"/>
        <v>1.3446856422812315E-4</v>
      </c>
      <c r="E171" s="21">
        <f t="shared" si="5"/>
        <v>2.7159123769283254E-3</v>
      </c>
    </row>
    <row r="172" spans="1:5" x14ac:dyDescent="0.25">
      <c r="A172" s="19">
        <v>43347</v>
      </c>
      <c r="B172" s="21">
        <v>2896.719971</v>
      </c>
      <c r="C172" s="21">
        <v>155.96516399999999</v>
      </c>
      <c r="D172" s="21">
        <f t="shared" si="4"/>
        <v>-1.6556921079459639E-3</v>
      </c>
      <c r="E172" s="21">
        <f t="shared" si="5"/>
        <v>-3.1485436144499356E-3</v>
      </c>
    </row>
    <row r="173" spans="1:5" x14ac:dyDescent="0.25">
      <c r="A173" s="19">
        <v>43348</v>
      </c>
      <c r="B173" s="21">
        <v>2888.6000979999999</v>
      </c>
      <c r="C173" s="21">
        <v>157.43109100000001</v>
      </c>
      <c r="D173" s="21">
        <f t="shared" si="4"/>
        <v>-2.8070627847504065E-3</v>
      </c>
      <c r="E173" s="21">
        <f t="shared" si="5"/>
        <v>9.3551704463262202E-3</v>
      </c>
    </row>
    <row r="174" spans="1:5" x14ac:dyDescent="0.25">
      <c r="A174" s="19">
        <v>43349</v>
      </c>
      <c r="B174" s="21">
        <v>2878.0500489999999</v>
      </c>
      <c r="C174" s="21">
        <v>157.91326900000001</v>
      </c>
      <c r="D174" s="21">
        <f t="shared" si="4"/>
        <v>-3.658991095901207E-3</v>
      </c>
      <c r="E174" s="21">
        <f t="shared" si="5"/>
        <v>3.0581068631006423E-3</v>
      </c>
    </row>
    <row r="175" spans="1:5" x14ac:dyDescent="0.25">
      <c r="A175" s="19">
        <v>43350</v>
      </c>
      <c r="B175" s="21">
        <v>2871.679932</v>
      </c>
      <c r="C175" s="21">
        <v>158.06758099999999</v>
      </c>
      <c r="D175" s="21">
        <f t="shared" si="4"/>
        <v>-2.2157978295892274E-3</v>
      </c>
      <c r="E175" s="21">
        <f t="shared" si="5"/>
        <v>9.7671749580702369E-4</v>
      </c>
    </row>
    <row r="176" spans="1:5" x14ac:dyDescent="0.25">
      <c r="A176" s="19">
        <v>43353</v>
      </c>
      <c r="B176" s="21">
        <v>2877.1298830000001</v>
      </c>
      <c r="C176" s="21">
        <v>159.19596899999999</v>
      </c>
      <c r="D176" s="21">
        <f t="shared" si="4"/>
        <v>1.8960281547179359E-3</v>
      </c>
      <c r="E176" s="21">
        <f t="shared" si="5"/>
        <v>7.1132833123701191E-3</v>
      </c>
    </row>
    <row r="177" spans="1:5" x14ac:dyDescent="0.25">
      <c r="A177" s="19">
        <v>43354</v>
      </c>
      <c r="B177" s="21">
        <v>2887.889893</v>
      </c>
      <c r="C177" s="21">
        <v>158.76194799999999</v>
      </c>
      <c r="D177" s="21">
        <f t="shared" si="4"/>
        <v>3.7328657706305157E-3</v>
      </c>
      <c r="E177" s="21">
        <f t="shared" si="5"/>
        <v>-2.7300548051482467E-3</v>
      </c>
    </row>
    <row r="178" spans="1:5" x14ac:dyDescent="0.25">
      <c r="A178" s="19">
        <v>43355</v>
      </c>
      <c r="B178" s="21">
        <v>2888.919922</v>
      </c>
      <c r="C178" s="21">
        <v>158.87771599999999</v>
      </c>
      <c r="D178" s="21">
        <f t="shared" si="4"/>
        <v>3.5660824707827452E-4</v>
      </c>
      <c r="E178" s="21">
        <f t="shared" si="5"/>
        <v>7.2892663131609637E-4</v>
      </c>
    </row>
    <row r="179" spans="1:5" x14ac:dyDescent="0.25">
      <c r="A179" s="19">
        <v>43356</v>
      </c>
      <c r="B179" s="21">
        <v>2904.179932</v>
      </c>
      <c r="C179" s="21">
        <v>156.62095600000001</v>
      </c>
      <c r="D179" s="21">
        <f t="shared" si="4"/>
        <v>5.2683522398666409E-3</v>
      </c>
      <c r="E179" s="21">
        <f t="shared" si="5"/>
        <v>-1.4306231314107317E-2</v>
      </c>
    </row>
    <row r="180" spans="1:5" x14ac:dyDescent="0.25">
      <c r="A180" s="19">
        <v>43357</v>
      </c>
      <c r="B180" s="21">
        <v>2904.9799800000001</v>
      </c>
      <c r="C180" s="21">
        <v>155.116455</v>
      </c>
      <c r="D180" s="21">
        <f t="shared" si="4"/>
        <v>2.754436156614643E-4</v>
      </c>
      <c r="E180" s="21">
        <f t="shared" si="5"/>
        <v>-9.6524358516464643E-3</v>
      </c>
    </row>
    <row r="181" spans="1:5" x14ac:dyDescent="0.25">
      <c r="A181" s="19">
        <v>43360</v>
      </c>
      <c r="B181" s="21">
        <v>2888.8000489999999</v>
      </c>
      <c r="C181" s="21">
        <v>152.51254299999999</v>
      </c>
      <c r="D181" s="21">
        <f t="shared" si="4"/>
        <v>-5.5852907706914409E-3</v>
      </c>
      <c r="E181" s="21">
        <f t="shared" si="5"/>
        <v>-1.6929315552856636E-2</v>
      </c>
    </row>
    <row r="182" spans="1:5" x14ac:dyDescent="0.25">
      <c r="A182" s="19">
        <v>43361</v>
      </c>
      <c r="B182" s="21">
        <v>2904.3100589999999</v>
      </c>
      <c r="C182" s="21">
        <v>152.15571600000001</v>
      </c>
      <c r="D182" s="21">
        <f t="shared" si="4"/>
        <v>5.3546529480065826E-3</v>
      </c>
      <c r="E182" s="21">
        <f t="shared" si="5"/>
        <v>-2.3423980189154849E-3</v>
      </c>
    </row>
    <row r="183" spans="1:5" x14ac:dyDescent="0.25">
      <c r="A183" s="19">
        <v>43362</v>
      </c>
      <c r="B183" s="21">
        <v>2907.9499510000001</v>
      </c>
      <c r="C183" s="21">
        <v>153.515533</v>
      </c>
      <c r="D183" s="21">
        <f t="shared" si="4"/>
        <v>1.252487834188515E-3</v>
      </c>
      <c r="E183" s="21">
        <f t="shared" si="5"/>
        <v>8.8973102634784477E-3</v>
      </c>
    </row>
    <row r="184" spans="1:5" x14ac:dyDescent="0.25">
      <c r="A184" s="19">
        <v>43363</v>
      </c>
      <c r="B184" s="21">
        <v>2930.75</v>
      </c>
      <c r="C184" s="21">
        <v>155.06823700000001</v>
      </c>
      <c r="D184" s="21">
        <f t="shared" si="4"/>
        <v>7.8100142444342121E-3</v>
      </c>
      <c r="E184" s="21">
        <f t="shared" si="5"/>
        <v>1.0063504662216055E-2</v>
      </c>
    </row>
    <row r="185" spans="1:5" x14ac:dyDescent="0.25">
      <c r="A185" s="19">
        <v>43364</v>
      </c>
      <c r="B185" s="21">
        <v>2929.669922</v>
      </c>
      <c r="C185" s="21">
        <v>159.41776999999999</v>
      </c>
      <c r="D185" s="21">
        <f t="shared" si="4"/>
        <v>-3.6860089434010866E-4</v>
      </c>
      <c r="E185" s="21">
        <f t="shared" si="5"/>
        <v>2.7662981942395064E-2</v>
      </c>
    </row>
    <row r="186" spans="1:5" x14ac:dyDescent="0.25">
      <c r="A186" s="19">
        <v>43367</v>
      </c>
      <c r="B186" s="21">
        <v>2919.3701169999999</v>
      </c>
      <c r="C186" s="21">
        <v>157.49856600000001</v>
      </c>
      <c r="D186" s="21">
        <f t="shared" si="4"/>
        <v>-3.5218824209070024E-3</v>
      </c>
      <c r="E186" s="21">
        <f t="shared" si="5"/>
        <v>-1.2111887232355492E-2</v>
      </c>
    </row>
    <row r="187" spans="1:5" x14ac:dyDescent="0.25">
      <c r="A187" s="19">
        <v>43368</v>
      </c>
      <c r="B187" s="21">
        <v>2915.5600589999999</v>
      </c>
      <c r="C187" s="21">
        <v>160.48826600000001</v>
      </c>
      <c r="D187" s="21">
        <f t="shared" si="4"/>
        <v>-1.3059482895532303E-3</v>
      </c>
      <c r="E187" s="21">
        <f t="shared" si="5"/>
        <v>1.8804477400872491E-2</v>
      </c>
    </row>
    <row r="188" spans="1:5" x14ac:dyDescent="0.25">
      <c r="A188" s="19">
        <v>43369</v>
      </c>
      <c r="B188" s="21">
        <v>2905.969971</v>
      </c>
      <c r="C188" s="21">
        <v>159.86140399999999</v>
      </c>
      <c r="D188" s="21">
        <f t="shared" si="4"/>
        <v>-3.2946997183381445E-3</v>
      </c>
      <c r="E188" s="21">
        <f t="shared" si="5"/>
        <v>-3.9136160190523274E-3</v>
      </c>
    </row>
    <row r="189" spans="1:5" x14ac:dyDescent="0.25">
      <c r="A189" s="19">
        <v>43370</v>
      </c>
      <c r="B189" s="21">
        <v>2914</v>
      </c>
      <c r="C189" s="21">
        <v>160.60401899999999</v>
      </c>
      <c r="D189" s="21">
        <f t="shared" si="4"/>
        <v>2.7594761263509742E-3</v>
      </c>
      <c r="E189" s="21">
        <f t="shared" si="5"/>
        <v>4.6346112619891581E-3</v>
      </c>
    </row>
    <row r="190" spans="1:5" x14ac:dyDescent="0.25">
      <c r="A190" s="19">
        <v>43371</v>
      </c>
      <c r="B190" s="21">
        <v>2913.9799800000001</v>
      </c>
      <c r="C190" s="21">
        <v>161.33694499999999</v>
      </c>
      <c r="D190" s="21">
        <f t="shared" si="4"/>
        <v>-6.8703050006089367E-6</v>
      </c>
      <c r="E190" s="21">
        <f t="shared" si="5"/>
        <v>4.5531780554436624E-3</v>
      </c>
    </row>
    <row r="191" spans="1:5" x14ac:dyDescent="0.25">
      <c r="A191" s="19">
        <v>43374</v>
      </c>
      <c r="B191" s="21">
        <v>2924.5900879999999</v>
      </c>
      <c r="C191" s="21">
        <v>160.73899800000001</v>
      </c>
      <c r="D191" s="21">
        <f t="shared" si="4"/>
        <v>3.6344925404594428E-3</v>
      </c>
      <c r="E191" s="21">
        <f t="shared" si="5"/>
        <v>-3.7130850657239325E-3</v>
      </c>
    </row>
    <row r="192" spans="1:5" x14ac:dyDescent="0.25">
      <c r="A192" s="19">
        <v>43375</v>
      </c>
      <c r="B192" s="21">
        <v>2923.429932</v>
      </c>
      <c r="C192" s="21">
        <v>159.302032</v>
      </c>
      <c r="D192" s="21">
        <f t="shared" si="4"/>
        <v>-3.9676882474820732E-4</v>
      </c>
      <c r="E192" s="21">
        <f t="shared" si="5"/>
        <v>-8.9799464545610944E-3</v>
      </c>
    </row>
    <row r="193" spans="1:5" x14ac:dyDescent="0.25">
      <c r="A193" s="19">
        <v>43376</v>
      </c>
      <c r="B193" s="21">
        <v>2925.51001</v>
      </c>
      <c r="C193" s="21">
        <v>158.800522</v>
      </c>
      <c r="D193" s="21">
        <f t="shared" si="4"/>
        <v>7.1126669390333031E-4</v>
      </c>
      <c r="E193" s="21">
        <f t="shared" si="5"/>
        <v>-3.1531366800172655E-3</v>
      </c>
    </row>
    <row r="194" spans="1:5" x14ac:dyDescent="0.25">
      <c r="A194" s="19">
        <v>43377</v>
      </c>
      <c r="B194" s="21">
        <v>2901.610107</v>
      </c>
      <c r="C194" s="21">
        <v>159.899979</v>
      </c>
      <c r="D194" s="21">
        <f t="shared" si="4"/>
        <v>-8.2030356465175158E-3</v>
      </c>
      <c r="E194" s="21">
        <f t="shared" si="5"/>
        <v>6.8996525465324131E-3</v>
      </c>
    </row>
    <row r="195" spans="1:5" x14ac:dyDescent="0.25">
      <c r="A195" s="19">
        <v>43378</v>
      </c>
      <c r="B195" s="21">
        <v>2885.570068</v>
      </c>
      <c r="C195" s="21">
        <v>160.64259300000001</v>
      </c>
      <c r="D195" s="21">
        <f t="shared" si="4"/>
        <v>-5.5433145637709116E-3</v>
      </c>
      <c r="E195" s="21">
        <f t="shared" si="5"/>
        <v>4.6334895485383078E-3</v>
      </c>
    </row>
    <row r="196" spans="1:5" x14ac:dyDescent="0.25">
      <c r="A196" s="19">
        <v>43381</v>
      </c>
      <c r="B196" s="21">
        <v>2884.429932</v>
      </c>
      <c r="C196" s="21">
        <v>161.799881</v>
      </c>
      <c r="D196" s="21">
        <f t="shared" si="4"/>
        <v>-3.9519445921624638E-4</v>
      </c>
      <c r="E196" s="21">
        <f t="shared" si="5"/>
        <v>7.1782910918690036E-3</v>
      </c>
    </row>
    <row r="197" spans="1:5" x14ac:dyDescent="0.25">
      <c r="A197" s="19">
        <v>43382</v>
      </c>
      <c r="B197" s="21">
        <v>2880.3400879999999</v>
      </c>
      <c r="C197" s="21">
        <v>163.78656000000001</v>
      </c>
      <c r="D197" s="21">
        <f t="shared" ref="D197:D260" si="6">LN(B197/B196)</f>
        <v>-1.4189099207727028E-3</v>
      </c>
      <c r="E197" s="21">
        <f t="shared" ref="E197:E260" si="7">LN(C197/C196)</f>
        <v>1.2203847622302569E-2</v>
      </c>
    </row>
    <row r="198" spans="1:5" x14ac:dyDescent="0.25">
      <c r="A198" s="19">
        <v>43383</v>
      </c>
      <c r="B198" s="21">
        <v>2785.679932</v>
      </c>
      <c r="C198" s="21">
        <v>162.37851000000001</v>
      </c>
      <c r="D198" s="21">
        <f t="shared" si="6"/>
        <v>-3.3416388951566928E-2</v>
      </c>
      <c r="E198" s="21">
        <f t="shared" si="7"/>
        <v>-8.634025385224035E-3</v>
      </c>
    </row>
    <row r="199" spans="1:5" x14ac:dyDescent="0.25">
      <c r="A199" s="19">
        <v>43384</v>
      </c>
      <c r="B199" s="21">
        <v>2728.3701169999999</v>
      </c>
      <c r="C199" s="21">
        <v>157.17067</v>
      </c>
      <c r="D199" s="21">
        <f t="shared" si="6"/>
        <v>-2.0787580170271859E-2</v>
      </c>
      <c r="E199" s="21">
        <f t="shared" si="7"/>
        <v>-3.2597806406106829E-2</v>
      </c>
    </row>
    <row r="200" spans="1:5" x14ac:dyDescent="0.25">
      <c r="A200" s="19">
        <v>43385</v>
      </c>
      <c r="B200" s="21">
        <v>2767.1298830000001</v>
      </c>
      <c r="C200" s="21">
        <v>157.99041700000001</v>
      </c>
      <c r="D200" s="21">
        <f t="shared" si="6"/>
        <v>1.4106235544858447E-2</v>
      </c>
      <c r="E200" s="21">
        <f t="shared" si="7"/>
        <v>5.20209430963547E-3</v>
      </c>
    </row>
    <row r="201" spans="1:5" x14ac:dyDescent="0.25">
      <c r="A201" s="19">
        <v>43388</v>
      </c>
      <c r="B201" s="21">
        <v>2750.790039</v>
      </c>
      <c r="C201" s="21">
        <v>157.845764</v>
      </c>
      <c r="D201" s="21">
        <f t="shared" si="6"/>
        <v>-5.922482381780606E-3</v>
      </c>
      <c r="E201" s="21">
        <f t="shared" si="7"/>
        <v>-9.1600024833348543E-4</v>
      </c>
    </row>
    <row r="202" spans="1:5" x14ac:dyDescent="0.25">
      <c r="A202" s="19">
        <v>43389</v>
      </c>
      <c r="B202" s="21">
        <v>2809.919922</v>
      </c>
      <c r="C202" s="21">
        <v>158.231537</v>
      </c>
      <c r="D202" s="21">
        <f t="shared" si="6"/>
        <v>2.1267828102107277E-2</v>
      </c>
      <c r="E202" s="21">
        <f t="shared" si="7"/>
        <v>2.4410053511091804E-3</v>
      </c>
    </row>
    <row r="203" spans="1:5" x14ac:dyDescent="0.25">
      <c r="A203" s="19">
        <v>43390</v>
      </c>
      <c r="B203" s="21">
        <v>2809.209961</v>
      </c>
      <c r="C203" s="21">
        <v>160.83543399999999</v>
      </c>
      <c r="D203" s="21">
        <f t="shared" si="6"/>
        <v>-2.5269428490193947E-4</v>
      </c>
      <c r="E203" s="21">
        <f t="shared" si="7"/>
        <v>1.6322308773923606E-2</v>
      </c>
    </row>
    <row r="204" spans="1:5" x14ac:dyDescent="0.25">
      <c r="A204" s="19">
        <v>43391</v>
      </c>
      <c r="B204" s="21">
        <v>2768.780029</v>
      </c>
      <c r="C204" s="21">
        <v>160.87403900000001</v>
      </c>
      <c r="D204" s="21">
        <f t="shared" si="6"/>
        <v>-1.4496490704811661E-2</v>
      </c>
      <c r="E204" s="21">
        <f t="shared" si="7"/>
        <v>2.3999915094400094E-4</v>
      </c>
    </row>
    <row r="205" spans="1:5" x14ac:dyDescent="0.25">
      <c r="A205" s="19">
        <v>43392</v>
      </c>
      <c r="B205" s="21">
        <v>2767.780029</v>
      </c>
      <c r="C205" s="21">
        <v>161.529831</v>
      </c>
      <c r="D205" s="21">
        <f t="shared" si="6"/>
        <v>-3.6123513531813989E-4</v>
      </c>
      <c r="E205" s="21">
        <f t="shared" si="7"/>
        <v>4.0681453633646635E-3</v>
      </c>
    </row>
    <row r="206" spans="1:5" x14ac:dyDescent="0.25">
      <c r="A206" s="19">
        <v>43395</v>
      </c>
      <c r="B206" s="21">
        <v>2755.8798830000001</v>
      </c>
      <c r="C206" s="21">
        <v>160.70045500000001</v>
      </c>
      <c r="D206" s="21">
        <f t="shared" si="6"/>
        <v>-4.3087969211804593E-3</v>
      </c>
      <c r="E206" s="21">
        <f t="shared" si="7"/>
        <v>-5.1477335775933827E-3</v>
      </c>
    </row>
    <row r="207" spans="1:5" x14ac:dyDescent="0.25">
      <c r="A207" s="19">
        <v>43396</v>
      </c>
      <c r="B207" s="21">
        <v>2740.6899410000001</v>
      </c>
      <c r="C207" s="21">
        <v>170.846069</v>
      </c>
      <c r="D207" s="21">
        <f t="shared" si="6"/>
        <v>-5.5270763969595856E-3</v>
      </c>
      <c r="E207" s="21">
        <f t="shared" si="7"/>
        <v>6.1220865707378246E-2</v>
      </c>
    </row>
    <row r="208" spans="1:5" x14ac:dyDescent="0.25">
      <c r="A208" s="19">
        <v>43397</v>
      </c>
      <c r="B208" s="21">
        <v>2656.1000979999999</v>
      </c>
      <c r="C208" s="21">
        <v>171.03895600000001</v>
      </c>
      <c r="D208" s="21">
        <f t="shared" si="6"/>
        <v>-3.1350773583492739E-2</v>
      </c>
      <c r="E208" s="21">
        <f t="shared" si="7"/>
        <v>1.1283736131218619E-3</v>
      </c>
    </row>
    <row r="209" spans="1:5" x14ac:dyDescent="0.25">
      <c r="A209" s="19">
        <v>43398</v>
      </c>
      <c r="B209" s="21">
        <v>2705.570068</v>
      </c>
      <c r="C209" s="21">
        <v>169.07154800000001</v>
      </c>
      <c r="D209" s="21">
        <f t="shared" si="6"/>
        <v>1.8453717716467321E-2</v>
      </c>
      <c r="E209" s="21">
        <f t="shared" si="7"/>
        <v>-1.1569357144887507E-2</v>
      </c>
    </row>
    <row r="210" spans="1:5" x14ac:dyDescent="0.25">
      <c r="A210" s="19">
        <v>43399</v>
      </c>
      <c r="B210" s="21">
        <v>2658.6899410000001</v>
      </c>
      <c r="C210" s="21">
        <v>167.17164600000001</v>
      </c>
      <c r="D210" s="21">
        <f t="shared" si="6"/>
        <v>-1.7479138029976107E-2</v>
      </c>
      <c r="E210" s="21">
        <f t="shared" si="7"/>
        <v>-1.1300881347511864E-2</v>
      </c>
    </row>
    <row r="211" spans="1:5" x14ac:dyDescent="0.25">
      <c r="A211" s="19">
        <v>43402</v>
      </c>
      <c r="B211" s="21">
        <v>2641.25</v>
      </c>
      <c r="C211" s="21">
        <v>167.06558200000001</v>
      </c>
      <c r="D211" s="21">
        <f t="shared" si="6"/>
        <v>-6.5812081423931952E-3</v>
      </c>
      <c r="E211" s="21">
        <f t="shared" si="7"/>
        <v>-6.3466301581577224E-4</v>
      </c>
    </row>
    <row r="212" spans="1:5" x14ac:dyDescent="0.25">
      <c r="A212" s="19">
        <v>43403</v>
      </c>
      <c r="B212" s="21">
        <v>2682.6298830000001</v>
      </c>
      <c r="C212" s="21">
        <v>172.138397</v>
      </c>
      <c r="D212" s="21">
        <f t="shared" si="6"/>
        <v>1.554532304177168E-2</v>
      </c>
      <c r="E212" s="21">
        <f t="shared" si="7"/>
        <v>2.9912345075684254E-2</v>
      </c>
    </row>
    <row r="213" spans="1:5" x14ac:dyDescent="0.25">
      <c r="A213" s="19">
        <v>43404</v>
      </c>
      <c r="B213" s="21">
        <v>2711.73999</v>
      </c>
      <c r="C213" s="21">
        <v>170.60495</v>
      </c>
      <c r="D213" s="21">
        <f t="shared" si="6"/>
        <v>1.0792878598247372E-2</v>
      </c>
      <c r="E213" s="21">
        <f t="shared" si="7"/>
        <v>-8.9481371132425457E-3</v>
      </c>
    </row>
    <row r="214" spans="1:5" x14ac:dyDescent="0.25">
      <c r="A214" s="19">
        <v>43405</v>
      </c>
      <c r="B214" s="21">
        <v>2740.3701169999999</v>
      </c>
      <c r="C214" s="21">
        <v>168.65687600000001</v>
      </c>
      <c r="D214" s="21">
        <f t="shared" si="6"/>
        <v>1.0502498886537631E-2</v>
      </c>
      <c r="E214" s="21">
        <f t="shared" si="7"/>
        <v>-1.1484318373264534E-2</v>
      </c>
    </row>
    <row r="215" spans="1:5" x14ac:dyDescent="0.25">
      <c r="A215" s="19">
        <v>43406</v>
      </c>
      <c r="B215" s="21">
        <v>2723.0600589999999</v>
      </c>
      <c r="C215" s="21">
        <v>170.46031199999999</v>
      </c>
      <c r="D215" s="21">
        <f t="shared" si="6"/>
        <v>-6.3367208382695854E-3</v>
      </c>
      <c r="E215" s="21">
        <f t="shared" si="7"/>
        <v>1.0636163930197019E-2</v>
      </c>
    </row>
    <row r="216" spans="1:5" x14ac:dyDescent="0.25">
      <c r="A216" s="19">
        <v>43409</v>
      </c>
      <c r="B216" s="21">
        <v>2738.3100589999999</v>
      </c>
      <c r="C216" s="21">
        <v>173.97079500000001</v>
      </c>
      <c r="D216" s="21">
        <f t="shared" si="6"/>
        <v>5.584693696363217E-3</v>
      </c>
      <c r="E216" s="21">
        <f t="shared" si="7"/>
        <v>2.0384944865517948E-2</v>
      </c>
    </row>
    <row r="217" spans="1:5" x14ac:dyDescent="0.25">
      <c r="A217" s="19">
        <v>43410</v>
      </c>
      <c r="B217" s="21">
        <v>2755.4499510000001</v>
      </c>
      <c r="C217" s="21">
        <v>176.20822100000001</v>
      </c>
      <c r="D217" s="21">
        <f t="shared" si="6"/>
        <v>6.239787533674419E-3</v>
      </c>
      <c r="E217" s="21">
        <f t="shared" si="7"/>
        <v>1.2778929321960616E-2</v>
      </c>
    </row>
    <row r="218" spans="1:5" x14ac:dyDescent="0.25">
      <c r="A218" s="19">
        <v>43411</v>
      </c>
      <c r="B218" s="21">
        <v>2813.889893</v>
      </c>
      <c r="C218" s="21">
        <v>177.69342</v>
      </c>
      <c r="D218" s="21">
        <f t="shared" si="6"/>
        <v>2.0987078773076134E-2</v>
      </c>
      <c r="E218" s="21">
        <f t="shared" si="7"/>
        <v>8.3933361535860826E-3</v>
      </c>
    </row>
    <row r="219" spans="1:5" x14ac:dyDescent="0.25">
      <c r="A219" s="19">
        <v>43412</v>
      </c>
      <c r="B219" s="21">
        <v>2806.830078</v>
      </c>
      <c r="C219" s="21">
        <v>178.879639</v>
      </c>
      <c r="D219" s="21">
        <f t="shared" si="6"/>
        <v>-2.5120691829516244E-3</v>
      </c>
      <c r="E219" s="21">
        <f t="shared" si="7"/>
        <v>6.6534660770266024E-3</v>
      </c>
    </row>
    <row r="220" spans="1:5" x14ac:dyDescent="0.25">
      <c r="A220" s="19">
        <v>43413</v>
      </c>
      <c r="B220" s="21">
        <v>2781.01001</v>
      </c>
      <c r="C220" s="21">
        <v>179.323273</v>
      </c>
      <c r="D220" s="21">
        <f t="shared" si="6"/>
        <v>-9.241585786561252E-3</v>
      </c>
      <c r="E220" s="21">
        <f t="shared" si="7"/>
        <v>2.4769995550864179E-3</v>
      </c>
    </row>
    <row r="221" spans="1:5" x14ac:dyDescent="0.25">
      <c r="A221" s="19">
        <v>43416</v>
      </c>
      <c r="B221" s="21">
        <v>2726.219971</v>
      </c>
      <c r="C221" s="21">
        <v>177.809158</v>
      </c>
      <c r="D221" s="21">
        <f t="shared" si="6"/>
        <v>-1.9898150960848206E-2</v>
      </c>
      <c r="E221" s="21">
        <f t="shared" si="7"/>
        <v>-8.4793423421489125E-3</v>
      </c>
    </row>
    <row r="222" spans="1:5" x14ac:dyDescent="0.25">
      <c r="A222" s="19">
        <v>43417</v>
      </c>
      <c r="B222" s="21">
        <v>2722.179932</v>
      </c>
      <c r="C222" s="21">
        <v>177.46196</v>
      </c>
      <c r="D222" s="21">
        <f t="shared" si="6"/>
        <v>-1.4830187990527641E-3</v>
      </c>
      <c r="E222" s="21">
        <f t="shared" si="7"/>
        <v>-1.9545529762579603E-3</v>
      </c>
    </row>
    <row r="223" spans="1:5" x14ac:dyDescent="0.25">
      <c r="A223" s="19">
        <v>43418</v>
      </c>
      <c r="B223" s="21">
        <v>2701.580078</v>
      </c>
      <c r="C223" s="21">
        <v>177.30766299999999</v>
      </c>
      <c r="D223" s="21">
        <f t="shared" si="6"/>
        <v>-7.5961889967371783E-3</v>
      </c>
      <c r="E223" s="21">
        <f t="shared" si="7"/>
        <v>-8.698434123194322E-4</v>
      </c>
    </row>
    <row r="224" spans="1:5" x14ac:dyDescent="0.25">
      <c r="A224" s="19">
        <v>43419</v>
      </c>
      <c r="B224" s="21">
        <v>2730.1999510000001</v>
      </c>
      <c r="C224" s="21">
        <v>177.02796900000001</v>
      </c>
      <c r="D224" s="21">
        <f t="shared" si="6"/>
        <v>1.0538032725957951E-2</v>
      </c>
      <c r="E224" s="21">
        <f t="shared" si="7"/>
        <v>-1.5786956367381652E-3</v>
      </c>
    </row>
    <row r="225" spans="1:5" x14ac:dyDescent="0.25">
      <c r="A225" s="19">
        <v>43420</v>
      </c>
      <c r="B225" s="21">
        <v>2736.2700199999999</v>
      </c>
      <c r="C225" s="21">
        <v>180.91455099999999</v>
      </c>
      <c r="D225" s="21">
        <f t="shared" si="6"/>
        <v>2.2208377717471144E-3</v>
      </c>
      <c r="E225" s="21">
        <f t="shared" si="7"/>
        <v>2.1717088832134464E-2</v>
      </c>
    </row>
    <row r="226" spans="1:5" x14ac:dyDescent="0.25">
      <c r="A226" s="19">
        <v>43423</v>
      </c>
      <c r="B226" s="21">
        <v>2690.7299800000001</v>
      </c>
      <c r="C226" s="21">
        <v>180.07551599999999</v>
      </c>
      <c r="D226" s="21">
        <f t="shared" si="6"/>
        <v>-1.6783161581240495E-2</v>
      </c>
      <c r="E226" s="21">
        <f t="shared" si="7"/>
        <v>-4.6485296277123779E-3</v>
      </c>
    </row>
    <row r="227" spans="1:5" x14ac:dyDescent="0.25">
      <c r="A227" s="19">
        <v>43424</v>
      </c>
      <c r="B227" s="21">
        <v>2641.889893</v>
      </c>
      <c r="C227" s="21">
        <v>177.17263800000001</v>
      </c>
      <c r="D227" s="21">
        <f t="shared" si="6"/>
        <v>-1.8317995222689919E-2</v>
      </c>
      <c r="E227" s="21">
        <f t="shared" si="7"/>
        <v>-1.6251683088539918E-2</v>
      </c>
    </row>
    <row r="228" spans="1:5" x14ac:dyDescent="0.25">
      <c r="A228" s="19">
        <v>43425</v>
      </c>
      <c r="B228" s="21">
        <v>2649.929932</v>
      </c>
      <c r="C228" s="21">
        <v>176.21786499999999</v>
      </c>
      <c r="D228" s="21">
        <f t="shared" si="6"/>
        <v>3.0386692866970996E-3</v>
      </c>
      <c r="E228" s="21">
        <f t="shared" si="7"/>
        <v>-5.4035143277074088E-3</v>
      </c>
    </row>
    <row r="229" spans="1:5" x14ac:dyDescent="0.25">
      <c r="A229" s="19">
        <v>43427</v>
      </c>
      <c r="B229" s="21">
        <v>2632.5600589999999</v>
      </c>
      <c r="C229" s="21">
        <v>175.455963</v>
      </c>
      <c r="D229" s="21">
        <f t="shared" si="6"/>
        <v>-6.5764196931550074E-3</v>
      </c>
      <c r="E229" s="21">
        <f t="shared" si="7"/>
        <v>-4.3330104852585495E-3</v>
      </c>
    </row>
    <row r="230" spans="1:5" x14ac:dyDescent="0.25">
      <c r="A230" s="19">
        <v>43430</v>
      </c>
      <c r="B230" s="21">
        <v>2673.4499510000001</v>
      </c>
      <c r="C230" s="21">
        <v>177.346237</v>
      </c>
      <c r="D230" s="21">
        <f t="shared" si="6"/>
        <v>1.5412975626759496E-2</v>
      </c>
      <c r="E230" s="21">
        <f t="shared" si="7"/>
        <v>1.0715874721346788E-2</v>
      </c>
    </row>
    <row r="231" spans="1:5" x14ac:dyDescent="0.25">
      <c r="A231" s="19">
        <v>43431</v>
      </c>
      <c r="B231" s="21">
        <v>2682.169922</v>
      </c>
      <c r="C231" s="21">
        <v>178.05989099999999</v>
      </c>
      <c r="D231" s="21">
        <f t="shared" si="6"/>
        <v>3.2563844755063892E-3</v>
      </c>
      <c r="E231" s="21">
        <f t="shared" si="7"/>
        <v>4.0159969282492422E-3</v>
      </c>
    </row>
    <row r="232" spans="1:5" x14ac:dyDescent="0.25">
      <c r="A232" s="19">
        <v>43432</v>
      </c>
      <c r="B232" s="21">
        <v>2743.790039</v>
      </c>
      <c r="C232" s="21">
        <v>181.165314</v>
      </c>
      <c r="D232" s="21">
        <f t="shared" si="6"/>
        <v>2.2714051233730995E-2</v>
      </c>
      <c r="E232" s="21">
        <f t="shared" si="7"/>
        <v>1.728999145180652E-2</v>
      </c>
    </row>
    <row r="233" spans="1:5" x14ac:dyDescent="0.25">
      <c r="A233" s="19">
        <v>43433</v>
      </c>
      <c r="B233" s="21">
        <v>2737.8000489999999</v>
      </c>
      <c r="C233" s="21">
        <v>182.52513099999999</v>
      </c>
      <c r="D233" s="21">
        <f t="shared" si="6"/>
        <v>-2.185494459836184E-3</v>
      </c>
      <c r="E233" s="21">
        <f t="shared" si="7"/>
        <v>7.4779162078572152E-3</v>
      </c>
    </row>
    <row r="234" spans="1:5" x14ac:dyDescent="0.25">
      <c r="A234" s="19">
        <v>43434</v>
      </c>
      <c r="B234" s="21">
        <v>2760.169922</v>
      </c>
      <c r="C234" s="21">
        <v>182.922989</v>
      </c>
      <c r="D234" s="21">
        <f t="shared" si="6"/>
        <v>8.1375476991261391E-3</v>
      </c>
      <c r="E234" s="21">
        <f t="shared" si="7"/>
        <v>2.1773714812669022E-3</v>
      </c>
    </row>
    <row r="235" spans="1:5" x14ac:dyDescent="0.25">
      <c r="A235" s="19">
        <v>43437</v>
      </c>
      <c r="B235" s="21">
        <v>2790.3701169999999</v>
      </c>
      <c r="C235" s="21">
        <v>179.87603799999999</v>
      </c>
      <c r="D235" s="21">
        <f t="shared" si="6"/>
        <v>1.0882001681880114E-2</v>
      </c>
      <c r="E235" s="21">
        <f t="shared" si="7"/>
        <v>-1.6797303268100666E-2</v>
      </c>
    </row>
    <row r="236" spans="1:5" x14ac:dyDescent="0.25">
      <c r="A236" s="19">
        <v>43438</v>
      </c>
      <c r="B236" s="21">
        <v>2700.0600589999999</v>
      </c>
      <c r="C236" s="21">
        <v>179.55583200000001</v>
      </c>
      <c r="D236" s="21">
        <f t="shared" si="6"/>
        <v>-3.2900228620901091E-2</v>
      </c>
      <c r="E236" s="21">
        <f t="shared" si="7"/>
        <v>-1.7817345173642652E-3</v>
      </c>
    </row>
    <row r="237" spans="1:5" x14ac:dyDescent="0.25">
      <c r="A237" s="19">
        <v>43440</v>
      </c>
      <c r="B237" s="21">
        <v>2695.9499510000001</v>
      </c>
      <c r="C237" s="21">
        <v>179.95367400000001</v>
      </c>
      <c r="D237" s="21">
        <f t="shared" si="6"/>
        <v>-1.52338812835683E-3</v>
      </c>
      <c r="E237" s="21">
        <f t="shared" si="7"/>
        <v>2.2132497514630589E-3</v>
      </c>
    </row>
    <row r="238" spans="1:5" x14ac:dyDescent="0.25">
      <c r="A238" s="19">
        <v>43441</v>
      </c>
      <c r="B238" s="21">
        <v>2633.080078</v>
      </c>
      <c r="C238" s="21">
        <v>177.53749099999999</v>
      </c>
      <c r="D238" s="21">
        <f t="shared" si="6"/>
        <v>-2.3596335440042082E-2</v>
      </c>
      <c r="E238" s="21">
        <f t="shared" si="7"/>
        <v>-1.3517647585329961E-2</v>
      </c>
    </row>
    <row r="239" spans="1:5" x14ac:dyDescent="0.25">
      <c r="A239" s="19">
        <v>43444</v>
      </c>
      <c r="B239" s="21">
        <v>2637.719971</v>
      </c>
      <c r="C239" s="21">
        <v>179.17738299999999</v>
      </c>
      <c r="D239" s="21">
        <f t="shared" si="6"/>
        <v>1.7606033829389957E-3</v>
      </c>
      <c r="E239" s="21">
        <f t="shared" si="7"/>
        <v>9.1944781243297642E-3</v>
      </c>
    </row>
    <row r="240" spans="1:5" x14ac:dyDescent="0.25">
      <c r="A240" s="19">
        <v>43445</v>
      </c>
      <c r="B240" s="21">
        <v>2636.780029</v>
      </c>
      <c r="C240" s="21">
        <v>178.148788</v>
      </c>
      <c r="D240" s="21">
        <f t="shared" si="6"/>
        <v>-3.564099004455318E-4</v>
      </c>
      <c r="E240" s="21">
        <f t="shared" si="7"/>
        <v>-5.7571928650400955E-3</v>
      </c>
    </row>
    <row r="241" spans="1:5" x14ac:dyDescent="0.25">
      <c r="A241" s="19">
        <v>43446</v>
      </c>
      <c r="B241" s="21">
        <v>2651.070068</v>
      </c>
      <c r="C241" s="21">
        <v>178.04208399999999</v>
      </c>
      <c r="D241" s="21">
        <f t="shared" si="6"/>
        <v>5.4048709873826383E-3</v>
      </c>
      <c r="E241" s="21">
        <f t="shared" si="7"/>
        <v>-5.9913945909287108E-4</v>
      </c>
    </row>
    <row r="242" spans="1:5" x14ac:dyDescent="0.25">
      <c r="A242" s="19">
        <v>43447</v>
      </c>
      <c r="B242" s="21">
        <v>2650.540039</v>
      </c>
      <c r="C242" s="21">
        <v>180.90463299999999</v>
      </c>
      <c r="D242" s="21">
        <f t="shared" si="6"/>
        <v>-1.9995020043665106E-4</v>
      </c>
      <c r="E242" s="21">
        <f t="shared" si="7"/>
        <v>1.5950053594086366E-2</v>
      </c>
    </row>
    <row r="243" spans="1:5" x14ac:dyDescent="0.25">
      <c r="A243" s="19">
        <v>43448</v>
      </c>
      <c r="B243" s="21">
        <v>2599.9499510000001</v>
      </c>
      <c r="C243" s="21">
        <v>177.857697</v>
      </c>
      <c r="D243" s="21">
        <f t="shared" si="6"/>
        <v>-1.9271212311226697E-2</v>
      </c>
      <c r="E243" s="21">
        <f t="shared" si="7"/>
        <v>-1.6986227406721247E-2</v>
      </c>
    </row>
    <row r="244" spans="1:5" x14ac:dyDescent="0.25">
      <c r="A244" s="19">
        <v>43451</v>
      </c>
      <c r="B244" s="21">
        <v>2545.9399410000001</v>
      </c>
      <c r="C244" s="21">
        <v>175.431793</v>
      </c>
      <c r="D244" s="21">
        <f t="shared" si="6"/>
        <v>-2.0992284922037387E-2</v>
      </c>
      <c r="E244" s="21">
        <f t="shared" si="7"/>
        <v>-1.3733452011618807E-2</v>
      </c>
    </row>
    <row r="245" spans="1:5" x14ac:dyDescent="0.25">
      <c r="A245" s="19">
        <v>43452</v>
      </c>
      <c r="B245" s="21">
        <v>2546.1599120000001</v>
      </c>
      <c r="C245" s="21">
        <v>174.383804</v>
      </c>
      <c r="D245" s="21">
        <f t="shared" si="6"/>
        <v>8.6396970399963853E-5</v>
      </c>
      <c r="E245" s="21">
        <f t="shared" si="7"/>
        <v>-5.9916832996748841E-3</v>
      </c>
    </row>
    <row r="246" spans="1:5" x14ac:dyDescent="0.25">
      <c r="A246" s="19">
        <v>43453</v>
      </c>
      <c r="B246" s="21">
        <v>2506.959961</v>
      </c>
      <c r="C246" s="21">
        <v>173.85011299999999</v>
      </c>
      <c r="D246" s="21">
        <f t="shared" si="6"/>
        <v>-1.5515459108049429E-2</v>
      </c>
      <c r="E246" s="21">
        <f t="shared" si="7"/>
        <v>-3.0651317507190291E-3</v>
      </c>
    </row>
    <row r="247" spans="1:5" x14ac:dyDescent="0.25">
      <c r="A247" s="19">
        <v>43454</v>
      </c>
      <c r="B247" s="21">
        <v>2467.419922</v>
      </c>
      <c r="C247" s="21">
        <v>168.53251599999999</v>
      </c>
      <c r="D247" s="21">
        <f t="shared" si="6"/>
        <v>-1.5897809458374292E-2</v>
      </c>
      <c r="E247" s="21">
        <f t="shared" si="7"/>
        <v>-3.1064803970045098E-2</v>
      </c>
    </row>
    <row r="248" spans="1:5" x14ac:dyDescent="0.25">
      <c r="A248" s="19">
        <v>43455</v>
      </c>
      <c r="B248" s="21">
        <v>2416.6201169999999</v>
      </c>
      <c r="C248" s="21">
        <v>168.98857100000001</v>
      </c>
      <c r="D248" s="21">
        <f t="shared" si="6"/>
        <v>-2.0803120626788667E-2</v>
      </c>
      <c r="E248" s="21">
        <f t="shared" si="7"/>
        <v>2.7023809480813841E-3</v>
      </c>
    </row>
    <row r="249" spans="1:5" x14ac:dyDescent="0.25">
      <c r="A249" s="19">
        <v>43458</v>
      </c>
      <c r="B249" s="21">
        <v>2351.1000979999999</v>
      </c>
      <c r="C249" s="21">
        <v>165.23329200000001</v>
      </c>
      <c r="D249" s="21">
        <f t="shared" si="6"/>
        <v>-2.748657265451852E-2</v>
      </c>
      <c r="E249" s="21">
        <f t="shared" si="7"/>
        <v>-2.2472719210229097E-2</v>
      </c>
    </row>
    <row r="250" spans="1:5" x14ac:dyDescent="0.25">
      <c r="A250" s="19">
        <v>43460</v>
      </c>
      <c r="B250" s="21">
        <v>2467.6999510000001</v>
      </c>
      <c r="C250" s="21">
        <v>168.87214700000001</v>
      </c>
      <c r="D250" s="21">
        <f t="shared" si="6"/>
        <v>4.8403177454947023E-2</v>
      </c>
      <c r="E250" s="21">
        <f t="shared" si="7"/>
        <v>2.1783535778089523E-2</v>
      </c>
    </row>
    <row r="251" spans="1:5" x14ac:dyDescent="0.25">
      <c r="A251" s="19">
        <v>43461</v>
      </c>
      <c r="B251" s="21">
        <v>2488.830078</v>
      </c>
      <c r="C251" s="21">
        <v>170.502365</v>
      </c>
      <c r="D251" s="21">
        <f t="shared" si="6"/>
        <v>8.5262289882423199E-3</v>
      </c>
      <c r="E251" s="21">
        <f t="shared" si="7"/>
        <v>9.6072656099367819E-3</v>
      </c>
    </row>
    <row r="252" spans="1:5" x14ac:dyDescent="0.25">
      <c r="A252" s="19">
        <v>43462</v>
      </c>
      <c r="B252" s="21">
        <v>2485.73999</v>
      </c>
      <c r="C252" s="21">
        <v>170.356796</v>
      </c>
      <c r="D252" s="21">
        <f t="shared" si="6"/>
        <v>-1.2423539542946662E-3</v>
      </c>
      <c r="E252" s="21">
        <f t="shared" si="7"/>
        <v>-8.5412994870240453E-4</v>
      </c>
    </row>
    <row r="253" spans="1:5" x14ac:dyDescent="0.25">
      <c r="A253" s="19">
        <v>43465</v>
      </c>
      <c r="B253" s="21">
        <v>2506.8500979999999</v>
      </c>
      <c r="C253" s="21">
        <v>172.30723599999999</v>
      </c>
      <c r="D253" s="21">
        <f t="shared" si="6"/>
        <v>8.4566260936189287E-3</v>
      </c>
      <c r="E253" s="21">
        <f t="shared" si="7"/>
        <v>1.1384101523346377E-2</v>
      </c>
    </row>
    <row r="254" spans="1:5" x14ac:dyDescent="0.25">
      <c r="A254" s="19">
        <v>43467</v>
      </c>
      <c r="B254" s="21">
        <v>2510.030029</v>
      </c>
      <c r="C254" s="21">
        <v>170.84198000000001</v>
      </c>
      <c r="D254" s="21">
        <f t="shared" si="6"/>
        <v>1.2676928072264735E-3</v>
      </c>
      <c r="E254" s="21">
        <f t="shared" si="7"/>
        <v>-8.5401034720339521E-3</v>
      </c>
    </row>
    <row r="255" spans="1:5" x14ac:dyDescent="0.25">
      <c r="A255" s="19">
        <v>43468</v>
      </c>
      <c r="B255" s="21">
        <v>2447.889893</v>
      </c>
      <c r="C255" s="21">
        <v>169.716354</v>
      </c>
      <c r="D255" s="21">
        <f t="shared" si="6"/>
        <v>-2.5068331528297301E-2</v>
      </c>
      <c r="E255" s="21">
        <f t="shared" si="7"/>
        <v>-6.6104980360180672E-3</v>
      </c>
    </row>
    <row r="256" spans="1:5" x14ac:dyDescent="0.25">
      <c r="A256" s="19">
        <v>43469</v>
      </c>
      <c r="B256" s="21">
        <v>2531.9399410000001</v>
      </c>
      <c r="C256" s="21">
        <v>172.996185</v>
      </c>
      <c r="D256" s="21">
        <f t="shared" si="6"/>
        <v>3.3759398727554041E-2</v>
      </c>
      <c r="E256" s="21">
        <f t="shared" si="7"/>
        <v>1.9141004569803697E-2</v>
      </c>
    </row>
    <row r="257" spans="1:5" x14ac:dyDescent="0.25">
      <c r="A257" s="19">
        <v>43472</v>
      </c>
      <c r="B257" s="21">
        <v>2549.6899410000001</v>
      </c>
      <c r="C257" s="21">
        <v>174.878693</v>
      </c>
      <c r="D257" s="21">
        <f t="shared" si="6"/>
        <v>6.9859759963468073E-3</v>
      </c>
      <c r="E257" s="21">
        <f t="shared" si="7"/>
        <v>1.082300847254322E-2</v>
      </c>
    </row>
    <row r="258" spans="1:5" x14ac:dyDescent="0.25">
      <c r="A258" s="19">
        <v>43473</v>
      </c>
      <c r="B258" s="21">
        <v>2574.4099120000001</v>
      </c>
      <c r="C258" s="21">
        <v>175.24743699999999</v>
      </c>
      <c r="D258" s="21">
        <f t="shared" si="6"/>
        <v>9.648587453345037E-3</v>
      </c>
      <c r="E258" s="21">
        <f t="shared" si="7"/>
        <v>2.1063502820210635E-3</v>
      </c>
    </row>
    <row r="259" spans="1:5" x14ac:dyDescent="0.25">
      <c r="A259" s="19">
        <v>43474</v>
      </c>
      <c r="B259" s="21">
        <v>2584.959961</v>
      </c>
      <c r="C259" s="21">
        <v>174.946594</v>
      </c>
      <c r="D259" s="21">
        <f t="shared" si="6"/>
        <v>4.0896713994860914E-3</v>
      </c>
      <c r="E259" s="21">
        <f t="shared" si="7"/>
        <v>-1.7181507814358755E-3</v>
      </c>
    </row>
    <row r="260" spans="1:5" x14ac:dyDescent="0.25">
      <c r="A260" s="19">
        <v>43475</v>
      </c>
      <c r="B260" s="21">
        <v>2596.639893</v>
      </c>
      <c r="C260" s="21">
        <v>176.16926599999999</v>
      </c>
      <c r="D260" s="21">
        <f t="shared" si="6"/>
        <v>4.508241512753362E-3</v>
      </c>
      <c r="E260" s="21">
        <f t="shared" si="7"/>
        <v>6.9645212955800123E-3</v>
      </c>
    </row>
    <row r="261" spans="1:5" x14ac:dyDescent="0.25">
      <c r="A261" s="19">
        <v>43476</v>
      </c>
      <c r="B261" s="21">
        <v>2596.26001</v>
      </c>
      <c r="C261" s="21">
        <v>176.964966</v>
      </c>
      <c r="D261" s="21">
        <f t="shared" ref="D261:D324" si="8">LN(B261/B260)</f>
        <v>-1.4630861667806389E-4</v>
      </c>
      <c r="E261" s="21">
        <f t="shared" ref="E261:E324" si="9">LN(C261/C260)</f>
        <v>4.5065092790589961E-3</v>
      </c>
    </row>
    <row r="262" spans="1:5" x14ac:dyDescent="0.25">
      <c r="A262" s="19">
        <v>43479</v>
      </c>
      <c r="B262" s="21">
        <v>2582.610107</v>
      </c>
      <c r="C262" s="21">
        <v>175.84906000000001</v>
      </c>
      <c r="D262" s="21">
        <f t="shared" si="8"/>
        <v>-5.2713948408757896E-3</v>
      </c>
      <c r="E262" s="21">
        <f t="shared" si="9"/>
        <v>-6.325767338456011E-3</v>
      </c>
    </row>
    <row r="263" spans="1:5" x14ac:dyDescent="0.25">
      <c r="A263" s="19">
        <v>43480</v>
      </c>
      <c r="B263" s="21">
        <v>2610.3000489999999</v>
      </c>
      <c r="C263" s="21">
        <v>175.654999</v>
      </c>
      <c r="D263" s="21">
        <f t="shared" si="8"/>
        <v>1.0664619108958094E-2</v>
      </c>
      <c r="E263" s="21">
        <f t="shared" si="9"/>
        <v>-1.1041751282687071E-3</v>
      </c>
    </row>
    <row r="264" spans="1:5" x14ac:dyDescent="0.25">
      <c r="A264" s="19">
        <v>43481</v>
      </c>
      <c r="B264" s="21">
        <v>2616.1000979999999</v>
      </c>
      <c r="C264" s="21">
        <v>174.03448499999999</v>
      </c>
      <c r="D264" s="21">
        <f t="shared" si="8"/>
        <v>2.2195205946412646E-3</v>
      </c>
      <c r="E264" s="21">
        <f t="shared" si="9"/>
        <v>-9.2683690798247755E-3</v>
      </c>
    </row>
    <row r="265" spans="1:5" x14ac:dyDescent="0.25">
      <c r="A265" s="19">
        <v>43482</v>
      </c>
      <c r="B265" s="21">
        <v>2635.959961</v>
      </c>
      <c r="C265" s="21">
        <v>175.74229399999999</v>
      </c>
      <c r="D265" s="21">
        <f t="shared" si="8"/>
        <v>7.5627305985484852E-3</v>
      </c>
      <c r="E265" s="21">
        <f t="shared" si="9"/>
        <v>9.7652141240791544E-3</v>
      </c>
    </row>
    <row r="266" spans="1:5" x14ac:dyDescent="0.25">
      <c r="A266" s="19">
        <v>43483</v>
      </c>
      <c r="B266" s="21">
        <v>2670.709961</v>
      </c>
      <c r="C266" s="21">
        <v>177.159042</v>
      </c>
      <c r="D266" s="21">
        <f t="shared" si="8"/>
        <v>1.3096912839547208E-2</v>
      </c>
      <c r="E266" s="21">
        <f t="shared" si="9"/>
        <v>8.02918814236552E-3</v>
      </c>
    </row>
    <row r="267" spans="1:5" x14ac:dyDescent="0.25">
      <c r="A267" s="19">
        <v>43487</v>
      </c>
      <c r="B267" s="21">
        <v>2632.8999020000001</v>
      </c>
      <c r="C267" s="21">
        <v>179.099762</v>
      </c>
      <c r="D267" s="21">
        <f t="shared" si="8"/>
        <v>-1.4258476981933848E-2</v>
      </c>
      <c r="E267" s="21">
        <f t="shared" si="9"/>
        <v>1.0895108700057094E-2</v>
      </c>
    </row>
    <row r="268" spans="1:5" x14ac:dyDescent="0.25">
      <c r="A268" s="19">
        <v>43488</v>
      </c>
      <c r="B268" s="21">
        <v>2638.6999510000001</v>
      </c>
      <c r="C268" s="21">
        <v>180.57470699999999</v>
      </c>
      <c r="D268" s="21">
        <f t="shared" si="8"/>
        <v>2.2004899848740785E-3</v>
      </c>
      <c r="E268" s="21">
        <f t="shared" si="9"/>
        <v>8.2016011418760918E-3</v>
      </c>
    </row>
    <row r="269" spans="1:5" x14ac:dyDescent="0.25">
      <c r="A269" s="19">
        <v>43489</v>
      </c>
      <c r="B269" s="21">
        <v>2642.330078</v>
      </c>
      <c r="C269" s="21">
        <v>181.816788</v>
      </c>
      <c r="D269" s="21">
        <f t="shared" si="8"/>
        <v>1.3747801288069672E-3</v>
      </c>
      <c r="E269" s="21">
        <f t="shared" si="9"/>
        <v>6.8549393732236811E-3</v>
      </c>
    </row>
    <row r="270" spans="1:5" x14ac:dyDescent="0.25">
      <c r="A270" s="19">
        <v>43490</v>
      </c>
      <c r="B270" s="21">
        <v>2664.76001</v>
      </c>
      <c r="C270" s="21">
        <v>178.546661</v>
      </c>
      <c r="D270" s="21">
        <f t="shared" si="8"/>
        <v>8.4528678357782758E-3</v>
      </c>
      <c r="E270" s="21">
        <f t="shared" si="9"/>
        <v>-1.8149547492807019E-2</v>
      </c>
    </row>
    <row r="271" spans="1:5" x14ac:dyDescent="0.25">
      <c r="A271" s="19">
        <v>43493</v>
      </c>
      <c r="B271" s="21">
        <v>2643.8500979999999</v>
      </c>
      <c r="C271" s="21">
        <v>178.158524</v>
      </c>
      <c r="D271" s="21">
        <f t="shared" si="8"/>
        <v>-7.8777758066437605E-3</v>
      </c>
      <c r="E271" s="21">
        <f t="shared" si="9"/>
        <v>-2.1762349946479846E-3</v>
      </c>
    </row>
    <row r="272" spans="1:5" x14ac:dyDescent="0.25">
      <c r="A272" s="19">
        <v>43494</v>
      </c>
      <c r="B272" s="21">
        <v>2640</v>
      </c>
      <c r="C272" s="21">
        <v>176.770905</v>
      </c>
      <c r="D272" s="21">
        <f t="shared" si="8"/>
        <v>-1.457308065133547E-3</v>
      </c>
      <c r="E272" s="21">
        <f t="shared" si="9"/>
        <v>-7.8191660451876425E-3</v>
      </c>
    </row>
    <row r="273" spans="1:5" x14ac:dyDescent="0.25">
      <c r="A273" s="19">
        <v>43495</v>
      </c>
      <c r="B273" s="21">
        <v>2681.0500489999999</v>
      </c>
      <c r="C273" s="21">
        <v>176.382767</v>
      </c>
      <c r="D273" s="21">
        <f t="shared" si="8"/>
        <v>1.5429609955667367E-2</v>
      </c>
      <c r="E273" s="21">
        <f t="shared" si="9"/>
        <v>-2.1981261250054612E-3</v>
      </c>
    </row>
    <row r="274" spans="1:5" x14ac:dyDescent="0.25">
      <c r="A274" s="19">
        <v>43496</v>
      </c>
      <c r="B274" s="21">
        <v>2704.1000979999999</v>
      </c>
      <c r="C274" s="21">
        <v>173.481369</v>
      </c>
      <c r="D274" s="21">
        <f t="shared" si="8"/>
        <v>8.5606488727822672E-3</v>
      </c>
      <c r="E274" s="21">
        <f t="shared" si="9"/>
        <v>-1.6586235721066316E-2</v>
      </c>
    </row>
    <row r="275" spans="1:5" x14ac:dyDescent="0.25">
      <c r="A275" s="19">
        <v>43497</v>
      </c>
      <c r="B275" s="21">
        <v>2706.530029</v>
      </c>
      <c r="C275" s="21">
        <v>171.48242200000001</v>
      </c>
      <c r="D275" s="21">
        <f t="shared" si="8"/>
        <v>8.9820634799684632E-4</v>
      </c>
      <c r="E275" s="21">
        <f t="shared" si="9"/>
        <v>-1.1589444609476647E-2</v>
      </c>
    </row>
    <row r="276" spans="1:5" x14ac:dyDescent="0.25">
      <c r="A276" s="19">
        <v>43500</v>
      </c>
      <c r="B276" s="21">
        <v>2724.8701169999999</v>
      </c>
      <c r="C276" s="21">
        <v>172.28782699999999</v>
      </c>
      <c r="D276" s="21">
        <f t="shared" si="8"/>
        <v>6.7533811583575356E-3</v>
      </c>
      <c r="E276" s="21">
        <f t="shared" si="9"/>
        <v>4.685725282897157E-3</v>
      </c>
    </row>
    <row r="277" spans="1:5" x14ac:dyDescent="0.25">
      <c r="A277" s="19">
        <v>43501</v>
      </c>
      <c r="B277" s="21">
        <v>2737.6999510000001</v>
      </c>
      <c r="C277" s="21">
        <v>172.30723599999999</v>
      </c>
      <c r="D277" s="21">
        <f t="shared" si="8"/>
        <v>4.6973704433800733E-3</v>
      </c>
      <c r="E277" s="21">
        <f t="shared" si="9"/>
        <v>1.1264816072250144E-4</v>
      </c>
    </row>
    <row r="278" spans="1:5" x14ac:dyDescent="0.25">
      <c r="A278" s="19">
        <v>43502</v>
      </c>
      <c r="B278" s="21">
        <v>2731.610107</v>
      </c>
      <c r="C278" s="21">
        <v>170.95843500000001</v>
      </c>
      <c r="D278" s="21">
        <f t="shared" si="8"/>
        <v>-2.2269158091698551E-3</v>
      </c>
      <c r="E278" s="21">
        <f t="shared" si="9"/>
        <v>-7.8586823888782392E-3</v>
      </c>
    </row>
    <row r="279" spans="1:5" x14ac:dyDescent="0.25">
      <c r="A279" s="19">
        <v>43503</v>
      </c>
      <c r="B279" s="21">
        <v>2706.0500489999999</v>
      </c>
      <c r="C279" s="21">
        <v>170.08509799999999</v>
      </c>
      <c r="D279" s="21">
        <f t="shared" si="8"/>
        <v>-9.4011929842732732E-3</v>
      </c>
      <c r="E279" s="21">
        <f t="shared" si="9"/>
        <v>-5.1215685066344644E-3</v>
      </c>
    </row>
    <row r="280" spans="1:5" x14ac:dyDescent="0.25">
      <c r="A280" s="19">
        <v>43504</v>
      </c>
      <c r="B280" s="21">
        <v>2707.8798830000001</v>
      </c>
      <c r="C280" s="21">
        <v>169.57080099999999</v>
      </c>
      <c r="D280" s="21">
        <f t="shared" si="8"/>
        <v>6.7597257174002051E-4</v>
      </c>
      <c r="E280" s="21">
        <f t="shared" si="9"/>
        <v>-3.0283436534435187E-3</v>
      </c>
    </row>
    <row r="281" spans="1:5" x14ac:dyDescent="0.25">
      <c r="A281" s="19">
        <v>43507</v>
      </c>
      <c r="B281" s="21">
        <v>2709.8000489999999</v>
      </c>
      <c r="C281" s="21">
        <v>169.09532200000001</v>
      </c>
      <c r="D281" s="21">
        <f t="shared" si="8"/>
        <v>7.0885179800317334E-4</v>
      </c>
      <c r="E281" s="21">
        <f t="shared" si="9"/>
        <v>-2.807953203004429E-3</v>
      </c>
    </row>
    <row r="282" spans="1:5" x14ac:dyDescent="0.25">
      <c r="A282" s="19">
        <v>43508</v>
      </c>
      <c r="B282" s="21">
        <v>2744.7299800000001</v>
      </c>
      <c r="C282" s="21">
        <v>168.81393399999999</v>
      </c>
      <c r="D282" s="21">
        <f t="shared" si="8"/>
        <v>1.2807852668629596E-2</v>
      </c>
      <c r="E282" s="21">
        <f t="shared" si="9"/>
        <v>-1.6654652694227982E-3</v>
      </c>
    </row>
    <row r="283" spans="1:5" x14ac:dyDescent="0.25">
      <c r="A283" s="19">
        <v>43509</v>
      </c>
      <c r="B283" s="21">
        <v>2753.030029</v>
      </c>
      <c r="C283" s="21">
        <v>168.98857100000001</v>
      </c>
      <c r="D283" s="21">
        <f t="shared" si="8"/>
        <v>3.0194316566570117E-3</v>
      </c>
      <c r="E283" s="21">
        <f t="shared" si="9"/>
        <v>1.0339592689420549E-3</v>
      </c>
    </row>
    <row r="284" spans="1:5" x14ac:dyDescent="0.25">
      <c r="A284" s="19">
        <v>43510</v>
      </c>
      <c r="B284" s="21">
        <v>2745.7299800000001</v>
      </c>
      <c r="C284" s="21">
        <v>170.65760800000001</v>
      </c>
      <c r="D284" s="21">
        <f t="shared" si="8"/>
        <v>-2.6551634465824207E-3</v>
      </c>
      <c r="E284" s="21">
        <f t="shared" si="9"/>
        <v>9.8281714203895254E-3</v>
      </c>
    </row>
    <row r="285" spans="1:5" x14ac:dyDescent="0.25">
      <c r="A285" s="19">
        <v>43511</v>
      </c>
      <c r="B285" s="21">
        <v>2775.6000979999999</v>
      </c>
      <c r="C285" s="21">
        <v>174.63609299999999</v>
      </c>
      <c r="D285" s="21">
        <f t="shared" si="8"/>
        <v>1.0820004959524163E-2</v>
      </c>
      <c r="E285" s="21">
        <f t="shared" si="9"/>
        <v>2.3045083417589745E-2</v>
      </c>
    </row>
    <row r="286" spans="1:5" x14ac:dyDescent="0.25">
      <c r="A286" s="19">
        <v>43515</v>
      </c>
      <c r="B286" s="21">
        <v>2779.76001</v>
      </c>
      <c r="C286" s="21">
        <v>173.93743900000001</v>
      </c>
      <c r="D286" s="21">
        <f t="shared" si="8"/>
        <v>1.4976212870598132E-3</v>
      </c>
      <c r="E286" s="21">
        <f t="shared" si="9"/>
        <v>-4.0086516699290873E-3</v>
      </c>
    </row>
    <row r="287" spans="1:5" x14ac:dyDescent="0.25">
      <c r="A287" s="19">
        <v>43516</v>
      </c>
      <c r="B287" s="21">
        <v>2784.6999510000001</v>
      </c>
      <c r="C287" s="21">
        <v>175.140671</v>
      </c>
      <c r="D287" s="21">
        <f t="shared" si="8"/>
        <v>1.7755334147048199E-3</v>
      </c>
      <c r="E287" s="21">
        <f t="shared" si="9"/>
        <v>6.8937967221114624E-3</v>
      </c>
    </row>
    <row r="288" spans="1:5" x14ac:dyDescent="0.25">
      <c r="A288" s="19">
        <v>43517</v>
      </c>
      <c r="B288" s="21">
        <v>2774.8798830000001</v>
      </c>
      <c r="C288" s="21">
        <v>177.39193700000001</v>
      </c>
      <c r="D288" s="21">
        <f t="shared" si="8"/>
        <v>-3.5326691965497301E-3</v>
      </c>
      <c r="E288" s="21">
        <f t="shared" si="9"/>
        <v>1.2772132576789812E-2</v>
      </c>
    </row>
    <row r="289" spans="1:5" x14ac:dyDescent="0.25">
      <c r="A289" s="19">
        <v>43518</v>
      </c>
      <c r="B289" s="21">
        <v>2792.669922</v>
      </c>
      <c r="C289" s="21">
        <v>177.741241</v>
      </c>
      <c r="D289" s="21">
        <f t="shared" si="8"/>
        <v>6.3906386718998974E-3</v>
      </c>
      <c r="E289" s="21">
        <f t="shared" si="9"/>
        <v>1.9671725103857732E-3</v>
      </c>
    </row>
    <row r="290" spans="1:5" x14ac:dyDescent="0.25">
      <c r="A290" s="19">
        <v>43521</v>
      </c>
      <c r="B290" s="21">
        <v>2796.110107</v>
      </c>
      <c r="C290" s="21">
        <v>177.19786099999999</v>
      </c>
      <c r="D290" s="21">
        <f t="shared" si="8"/>
        <v>1.2311042541125103E-3</v>
      </c>
      <c r="E290" s="21">
        <f t="shared" si="9"/>
        <v>-3.0618234026231826E-3</v>
      </c>
    </row>
    <row r="291" spans="1:5" x14ac:dyDescent="0.25">
      <c r="A291" s="19">
        <v>43522</v>
      </c>
      <c r="B291" s="21">
        <v>2793.8999020000001</v>
      </c>
      <c r="C291" s="21">
        <v>177.78009</v>
      </c>
      <c r="D291" s="21">
        <f t="shared" si="8"/>
        <v>-7.9076964499687761E-4</v>
      </c>
      <c r="E291" s="21">
        <f t="shared" si="9"/>
        <v>3.2803700650434523E-3</v>
      </c>
    </row>
    <row r="292" spans="1:5" x14ac:dyDescent="0.25">
      <c r="A292" s="19">
        <v>43523</v>
      </c>
      <c r="B292" s="21">
        <v>2792.3798830000001</v>
      </c>
      <c r="C292" s="21">
        <v>177.92562899999999</v>
      </c>
      <c r="D292" s="21">
        <f t="shared" si="8"/>
        <v>-5.4419724611520835E-4</v>
      </c>
      <c r="E292" s="21">
        <f t="shared" si="9"/>
        <v>8.1831131942786096E-4</v>
      </c>
    </row>
    <row r="293" spans="1:5" x14ac:dyDescent="0.25">
      <c r="A293" s="19">
        <v>43524</v>
      </c>
      <c r="B293" s="21">
        <v>2784.48999</v>
      </c>
      <c r="C293" s="21">
        <v>179.52716100000001</v>
      </c>
      <c r="D293" s="21">
        <f t="shared" si="8"/>
        <v>-2.8295077502691829E-3</v>
      </c>
      <c r="E293" s="21">
        <f t="shared" si="9"/>
        <v>8.9608628681401119E-3</v>
      </c>
    </row>
    <row r="294" spans="1:5" x14ac:dyDescent="0.25">
      <c r="A294" s="19">
        <v>43525</v>
      </c>
      <c r="B294" s="21">
        <v>2803.6899410000001</v>
      </c>
      <c r="C294" s="21">
        <v>180.70877100000001</v>
      </c>
      <c r="D294" s="21">
        <f t="shared" si="8"/>
        <v>6.8716565279864465E-3</v>
      </c>
      <c r="E294" s="21">
        <f t="shared" si="9"/>
        <v>6.560224190504174E-3</v>
      </c>
    </row>
    <row r="295" spans="1:5" x14ac:dyDescent="0.25">
      <c r="A295" s="19">
        <v>43528</v>
      </c>
      <c r="B295" s="21">
        <v>2792.8100589999999</v>
      </c>
      <c r="C295" s="21">
        <v>176.35339400000001</v>
      </c>
      <c r="D295" s="21">
        <f t="shared" si="8"/>
        <v>-3.8881071048939902E-3</v>
      </c>
      <c r="E295" s="21">
        <f t="shared" si="9"/>
        <v>-2.4396833120306625E-2</v>
      </c>
    </row>
    <row r="296" spans="1:5" x14ac:dyDescent="0.25">
      <c r="A296" s="19">
        <v>43529</v>
      </c>
      <c r="B296" s="21">
        <v>2789.6499020000001</v>
      </c>
      <c r="C296" s="21">
        <v>177.09558100000001</v>
      </c>
      <c r="D296" s="21">
        <f t="shared" si="8"/>
        <v>-1.1321737583929806E-3</v>
      </c>
      <c r="E296" s="21">
        <f t="shared" si="9"/>
        <v>4.1996901581259809E-3</v>
      </c>
    </row>
    <row r="297" spans="1:5" x14ac:dyDescent="0.25">
      <c r="A297" s="19">
        <v>43530</v>
      </c>
      <c r="B297" s="21">
        <v>2771.4499510000001</v>
      </c>
      <c r="C297" s="21">
        <v>177.759613</v>
      </c>
      <c r="D297" s="21">
        <f t="shared" si="8"/>
        <v>-6.5454735429180165E-3</v>
      </c>
      <c r="E297" s="21">
        <f t="shared" si="9"/>
        <v>3.7425563232764748E-3</v>
      </c>
    </row>
    <row r="298" spans="1:5" x14ac:dyDescent="0.25">
      <c r="A298" s="19">
        <v>43531</v>
      </c>
      <c r="B298" s="21">
        <v>2748.929932</v>
      </c>
      <c r="C298" s="21">
        <v>176.285034</v>
      </c>
      <c r="D298" s="21">
        <f t="shared" si="8"/>
        <v>-8.1589109455821977E-3</v>
      </c>
      <c r="E298" s="21">
        <f t="shared" si="9"/>
        <v>-8.3299523888045873E-3</v>
      </c>
    </row>
    <row r="299" spans="1:5" x14ac:dyDescent="0.25">
      <c r="A299" s="19">
        <v>43532</v>
      </c>
      <c r="B299" s="21">
        <v>2743.070068</v>
      </c>
      <c r="C299" s="21">
        <v>175.28895600000001</v>
      </c>
      <c r="D299" s="21">
        <f t="shared" si="8"/>
        <v>-2.1339643931983471E-3</v>
      </c>
      <c r="E299" s="21">
        <f t="shared" si="9"/>
        <v>-5.6664070353171321E-3</v>
      </c>
    </row>
    <row r="300" spans="1:5" x14ac:dyDescent="0.25">
      <c r="A300" s="19">
        <v>43535</v>
      </c>
      <c r="B300" s="21">
        <v>2783.3000489999999</v>
      </c>
      <c r="C300" s="21">
        <v>176.83192399999999</v>
      </c>
      <c r="D300" s="21">
        <f t="shared" si="8"/>
        <v>1.4559535756253676E-2</v>
      </c>
      <c r="E300" s="21">
        <f t="shared" si="9"/>
        <v>8.7639101422759616E-3</v>
      </c>
    </row>
    <row r="301" spans="1:5" x14ac:dyDescent="0.25">
      <c r="A301" s="19">
        <v>43536</v>
      </c>
      <c r="B301" s="21">
        <v>2791.5200199999999</v>
      </c>
      <c r="C301" s="21">
        <v>177.56431599999999</v>
      </c>
      <c r="D301" s="21">
        <f t="shared" si="8"/>
        <v>2.9489658339722198E-3</v>
      </c>
      <c r="E301" s="21">
        <f t="shared" si="9"/>
        <v>4.1331874324361823E-3</v>
      </c>
    </row>
    <row r="302" spans="1:5" x14ac:dyDescent="0.25">
      <c r="A302" s="19">
        <v>43537</v>
      </c>
      <c r="B302" s="21">
        <v>2810.919922</v>
      </c>
      <c r="C302" s="21">
        <v>177.78892500000001</v>
      </c>
      <c r="D302" s="21">
        <f t="shared" si="8"/>
        <v>6.9255466335695331E-3</v>
      </c>
      <c r="E302" s="21">
        <f t="shared" si="9"/>
        <v>1.2641451040634785E-3</v>
      </c>
    </row>
    <row r="303" spans="1:5" x14ac:dyDescent="0.25">
      <c r="A303" s="19">
        <v>43538</v>
      </c>
      <c r="B303" s="21">
        <v>2808.4799800000001</v>
      </c>
      <c r="C303" s="21">
        <v>178.45297199999999</v>
      </c>
      <c r="D303" s="21">
        <f t="shared" si="8"/>
        <v>-8.6839954297083632E-4</v>
      </c>
      <c r="E303" s="21">
        <f t="shared" si="9"/>
        <v>3.7280722716668364E-3</v>
      </c>
    </row>
    <row r="304" spans="1:5" x14ac:dyDescent="0.25">
      <c r="A304" s="19">
        <v>43539</v>
      </c>
      <c r="B304" s="21">
        <v>2822.4799800000001</v>
      </c>
      <c r="C304" s="21">
        <v>180.982193</v>
      </c>
      <c r="D304" s="21">
        <f t="shared" si="8"/>
        <v>4.9725194092585948E-3</v>
      </c>
      <c r="E304" s="21">
        <f t="shared" si="9"/>
        <v>1.4073540888045554E-2</v>
      </c>
    </row>
    <row r="305" spans="1:5" x14ac:dyDescent="0.25">
      <c r="A305" s="19">
        <v>43542</v>
      </c>
      <c r="B305" s="21">
        <v>2832.9399410000001</v>
      </c>
      <c r="C305" s="21">
        <v>179.634567</v>
      </c>
      <c r="D305" s="21">
        <f t="shared" si="8"/>
        <v>3.6990968215831286E-3</v>
      </c>
      <c r="E305" s="21">
        <f t="shared" si="9"/>
        <v>-7.4740412693983958E-3</v>
      </c>
    </row>
    <row r="306" spans="1:5" x14ac:dyDescent="0.25">
      <c r="A306" s="19">
        <v>43543</v>
      </c>
      <c r="B306" s="21">
        <v>2832.570068</v>
      </c>
      <c r="C306" s="21">
        <v>178.81426999999999</v>
      </c>
      <c r="D306" s="21">
        <f t="shared" si="8"/>
        <v>-1.3057006339693318E-4</v>
      </c>
      <c r="E306" s="21">
        <f t="shared" si="9"/>
        <v>-4.5769345430303554E-3</v>
      </c>
    </row>
    <row r="307" spans="1:5" x14ac:dyDescent="0.25">
      <c r="A307" s="19">
        <v>43544</v>
      </c>
      <c r="B307" s="21">
        <v>2824.2299800000001</v>
      </c>
      <c r="C307" s="21">
        <v>180.63064600000001</v>
      </c>
      <c r="D307" s="21">
        <f t="shared" si="8"/>
        <v>-2.9486967798716163E-3</v>
      </c>
      <c r="E307" s="21">
        <f t="shared" si="9"/>
        <v>1.010664711148118E-2</v>
      </c>
    </row>
    <row r="308" spans="1:5" x14ac:dyDescent="0.25">
      <c r="A308" s="19">
        <v>43545</v>
      </c>
      <c r="B308" s="21">
        <v>2854.8798830000001</v>
      </c>
      <c r="C308" s="21">
        <v>181.997803</v>
      </c>
      <c r="D308" s="21">
        <f t="shared" si="8"/>
        <v>1.0794015726340716E-2</v>
      </c>
      <c r="E308" s="21">
        <f t="shared" si="9"/>
        <v>7.5402990657042089E-3</v>
      </c>
    </row>
    <row r="309" spans="1:5" x14ac:dyDescent="0.25">
      <c r="A309" s="19">
        <v>43546</v>
      </c>
      <c r="B309" s="21">
        <v>2800.709961</v>
      </c>
      <c r="C309" s="21">
        <v>182.42747499999999</v>
      </c>
      <c r="D309" s="21">
        <f t="shared" si="8"/>
        <v>-1.9156827177634429E-2</v>
      </c>
      <c r="E309" s="21">
        <f t="shared" si="9"/>
        <v>2.3580812036914046E-3</v>
      </c>
    </row>
    <row r="310" spans="1:5" x14ac:dyDescent="0.25">
      <c r="A310" s="19">
        <v>43549</v>
      </c>
      <c r="B310" s="21">
        <v>2798.360107</v>
      </c>
      <c r="C310" s="21">
        <v>181.36303699999999</v>
      </c>
      <c r="D310" s="21">
        <f t="shared" si="8"/>
        <v>-8.3937300638372073E-4</v>
      </c>
      <c r="E310" s="21">
        <f t="shared" si="9"/>
        <v>-5.8519450208273094E-3</v>
      </c>
    </row>
    <row r="311" spans="1:5" x14ac:dyDescent="0.25">
      <c r="A311" s="19">
        <v>43550</v>
      </c>
      <c r="B311" s="21">
        <v>2818.459961</v>
      </c>
      <c r="C311" s="21">
        <v>183.08175700000001</v>
      </c>
      <c r="D311" s="21">
        <f t="shared" si="8"/>
        <v>7.157053120867043E-3</v>
      </c>
      <c r="E311" s="21">
        <f t="shared" si="9"/>
        <v>9.4320608786949648E-3</v>
      </c>
    </row>
    <row r="312" spans="1:5" x14ac:dyDescent="0.25">
      <c r="A312" s="19">
        <v>43551</v>
      </c>
      <c r="B312" s="21">
        <v>2805.3701169999999</v>
      </c>
      <c r="C312" s="21">
        <v>183.111053</v>
      </c>
      <c r="D312" s="21">
        <f t="shared" si="8"/>
        <v>-4.6551433656102856E-3</v>
      </c>
      <c r="E312" s="21">
        <f t="shared" si="9"/>
        <v>1.6000314185583348E-4</v>
      </c>
    </row>
    <row r="313" spans="1:5" x14ac:dyDescent="0.25">
      <c r="A313" s="19">
        <v>43552</v>
      </c>
      <c r="B313" s="21">
        <v>2815.4399410000001</v>
      </c>
      <c r="C313" s="21">
        <v>184.94695999999999</v>
      </c>
      <c r="D313" s="21">
        <f t="shared" si="8"/>
        <v>3.5830546378041632E-3</v>
      </c>
      <c r="E313" s="21">
        <f t="shared" si="9"/>
        <v>9.9762654897666333E-3</v>
      </c>
    </row>
    <row r="314" spans="1:5" x14ac:dyDescent="0.25">
      <c r="A314" s="19">
        <v>43553</v>
      </c>
      <c r="B314" s="21">
        <v>2834.3999020000001</v>
      </c>
      <c r="C314" s="21">
        <v>185.44497699999999</v>
      </c>
      <c r="D314" s="21">
        <f t="shared" si="8"/>
        <v>6.7117060663404718E-3</v>
      </c>
      <c r="E314" s="21">
        <f t="shared" si="9"/>
        <v>2.6891368324557401E-3</v>
      </c>
    </row>
    <row r="315" spans="1:5" x14ac:dyDescent="0.25">
      <c r="A315" s="19">
        <v>43556</v>
      </c>
      <c r="B315" s="21">
        <v>2867.1899410000001</v>
      </c>
      <c r="C315" s="21">
        <v>183.97039799999999</v>
      </c>
      <c r="D315" s="21">
        <f t="shared" si="8"/>
        <v>1.1502195497633143E-2</v>
      </c>
      <c r="E315" s="21">
        <f t="shared" si="9"/>
        <v>-7.9833538694432157E-3</v>
      </c>
    </row>
    <row r="316" spans="1:5" x14ac:dyDescent="0.25">
      <c r="A316" s="19">
        <v>43557</v>
      </c>
      <c r="B316" s="21">
        <v>2867.23999</v>
      </c>
      <c r="C316" s="21">
        <v>183.93135100000001</v>
      </c>
      <c r="D316" s="21">
        <f t="shared" si="8"/>
        <v>1.7455614805152729E-5</v>
      </c>
      <c r="E316" s="21">
        <f t="shared" si="9"/>
        <v>-2.1226863015862677E-4</v>
      </c>
    </row>
    <row r="317" spans="1:5" x14ac:dyDescent="0.25">
      <c r="A317" s="19">
        <v>43558</v>
      </c>
      <c r="B317" s="21">
        <v>2873.3999020000001</v>
      </c>
      <c r="C317" s="21">
        <v>183.93135100000001</v>
      </c>
      <c r="D317" s="21">
        <f t="shared" si="8"/>
        <v>2.1460723821998496E-3</v>
      </c>
      <c r="E317" s="21">
        <f t="shared" si="9"/>
        <v>0</v>
      </c>
    </row>
    <row r="318" spans="1:5" x14ac:dyDescent="0.25">
      <c r="A318" s="19">
        <v>43559</v>
      </c>
      <c r="B318" s="21">
        <v>2879.389893</v>
      </c>
      <c r="C318" s="21">
        <v>185.415695</v>
      </c>
      <c r="D318" s="21">
        <f t="shared" si="8"/>
        <v>2.0824655091414477E-3</v>
      </c>
      <c r="E318" s="21">
        <f t="shared" si="9"/>
        <v>8.0377087477718698E-3</v>
      </c>
    </row>
    <row r="319" spans="1:5" x14ac:dyDescent="0.25">
      <c r="A319" s="19">
        <v>43560</v>
      </c>
      <c r="B319" s="21">
        <v>2892.73999</v>
      </c>
      <c r="C319" s="21">
        <v>186.236008</v>
      </c>
      <c r="D319" s="21">
        <f t="shared" si="8"/>
        <v>4.6257173955618269E-3</v>
      </c>
      <c r="E319" s="21">
        <f t="shared" si="9"/>
        <v>4.4144252562717057E-3</v>
      </c>
    </row>
    <row r="320" spans="1:5" x14ac:dyDescent="0.25">
      <c r="A320" s="19">
        <v>43563</v>
      </c>
      <c r="B320" s="21">
        <v>2895.7700199999999</v>
      </c>
      <c r="C320" s="21">
        <v>185.396164</v>
      </c>
      <c r="D320" s="21">
        <f t="shared" si="8"/>
        <v>1.0469119934194092E-3</v>
      </c>
      <c r="E320" s="21">
        <f t="shared" si="9"/>
        <v>-4.5197670868741217E-3</v>
      </c>
    </row>
    <row r="321" spans="1:5" x14ac:dyDescent="0.25">
      <c r="A321" s="19">
        <v>43564</v>
      </c>
      <c r="B321" s="21">
        <v>2878.1999510000001</v>
      </c>
      <c r="C321" s="21">
        <v>185.62077300000001</v>
      </c>
      <c r="D321" s="21">
        <f t="shared" si="8"/>
        <v>-6.0859766572597465E-3</v>
      </c>
      <c r="E321" s="21">
        <f t="shared" si="9"/>
        <v>1.2107750619443612E-3</v>
      </c>
    </row>
    <row r="322" spans="1:5" x14ac:dyDescent="0.25">
      <c r="A322" s="19">
        <v>43565</v>
      </c>
      <c r="B322" s="21">
        <v>2888.209961</v>
      </c>
      <c r="C322" s="21">
        <v>184.780945</v>
      </c>
      <c r="D322" s="21">
        <f t="shared" si="8"/>
        <v>3.4718378358556752E-3</v>
      </c>
      <c r="E322" s="21">
        <f t="shared" si="9"/>
        <v>-4.5346951611439038E-3</v>
      </c>
    </row>
    <row r="323" spans="1:5" x14ac:dyDescent="0.25">
      <c r="A323" s="19">
        <v>43566</v>
      </c>
      <c r="B323" s="21">
        <v>2888.320068</v>
      </c>
      <c r="C323" s="21">
        <v>184.44894400000001</v>
      </c>
      <c r="D323" s="21">
        <f t="shared" si="8"/>
        <v>3.8122194279549383E-5</v>
      </c>
      <c r="E323" s="21">
        <f t="shared" si="9"/>
        <v>-1.7983435218341547E-3</v>
      </c>
    </row>
    <row r="324" spans="1:5" x14ac:dyDescent="0.25">
      <c r="A324" s="19">
        <v>43567</v>
      </c>
      <c r="B324" s="21">
        <v>2907.4099120000001</v>
      </c>
      <c r="C324" s="21">
        <v>187.10510300000001</v>
      </c>
      <c r="D324" s="21">
        <f t="shared" si="8"/>
        <v>6.5875784763498937E-3</v>
      </c>
      <c r="E324" s="21">
        <f t="shared" si="9"/>
        <v>1.4297808195503076E-2</v>
      </c>
    </row>
    <row r="325" spans="1:5" x14ac:dyDescent="0.25">
      <c r="A325" s="19">
        <v>43570</v>
      </c>
      <c r="B325" s="21">
        <v>2905.580078</v>
      </c>
      <c r="C325" s="21">
        <v>187.34925799999999</v>
      </c>
      <c r="D325" s="21">
        <f t="shared" ref="D325:D388" si="10">LN(B325/B324)</f>
        <v>-6.2956724975841256E-4</v>
      </c>
      <c r="E325" s="21">
        <f t="shared" ref="E325:E388" si="11">LN(C325/C324)</f>
        <v>1.3040576370808507E-3</v>
      </c>
    </row>
    <row r="326" spans="1:5" x14ac:dyDescent="0.25">
      <c r="A326" s="19">
        <v>43571</v>
      </c>
      <c r="B326" s="21">
        <v>2907.0600589999999</v>
      </c>
      <c r="C326" s="21">
        <v>187.20277400000001</v>
      </c>
      <c r="D326" s="21">
        <f t="shared" si="10"/>
        <v>5.0922850790659593E-4</v>
      </c>
      <c r="E326" s="21">
        <f t="shared" si="11"/>
        <v>-7.8218242034980919E-4</v>
      </c>
    </row>
    <row r="327" spans="1:5" x14ac:dyDescent="0.25">
      <c r="A327" s="19">
        <v>43572</v>
      </c>
      <c r="B327" s="21">
        <v>2900.4499510000001</v>
      </c>
      <c r="C327" s="21">
        <v>187.114868</v>
      </c>
      <c r="D327" s="21">
        <f t="shared" si="10"/>
        <v>-2.2764010197428661E-3</v>
      </c>
      <c r="E327" s="21">
        <f t="shared" si="11"/>
        <v>-4.6968666048632229E-4</v>
      </c>
    </row>
    <row r="328" spans="1:5" x14ac:dyDescent="0.25">
      <c r="A328" s="19">
        <v>43573</v>
      </c>
      <c r="B328" s="21">
        <v>2905.030029</v>
      </c>
      <c r="C328" s="21">
        <v>190.33746300000001</v>
      </c>
      <c r="D328" s="21">
        <f t="shared" si="10"/>
        <v>1.5778467813143168E-3</v>
      </c>
      <c r="E328" s="21">
        <f t="shared" si="11"/>
        <v>1.7075922126007982E-2</v>
      </c>
    </row>
    <row r="329" spans="1:5" x14ac:dyDescent="0.25">
      <c r="A329" s="19">
        <v>43577</v>
      </c>
      <c r="B329" s="21">
        <v>2907.969971</v>
      </c>
      <c r="C329" s="21">
        <v>189.37068199999999</v>
      </c>
      <c r="D329" s="21">
        <f t="shared" si="10"/>
        <v>1.0115060212163732E-3</v>
      </c>
      <c r="E329" s="21">
        <f t="shared" si="11"/>
        <v>-5.0922430917431883E-3</v>
      </c>
    </row>
    <row r="330" spans="1:5" x14ac:dyDescent="0.25">
      <c r="A330" s="19">
        <v>43578</v>
      </c>
      <c r="B330" s="21">
        <v>2933.679932</v>
      </c>
      <c r="C330" s="21">
        <v>190.67924500000001</v>
      </c>
      <c r="D330" s="21">
        <f t="shared" si="10"/>
        <v>8.8023511954049213E-3</v>
      </c>
      <c r="E330" s="21">
        <f t="shared" si="11"/>
        <v>6.8862961319178006E-3</v>
      </c>
    </row>
    <row r="331" spans="1:5" x14ac:dyDescent="0.25">
      <c r="A331" s="19">
        <v>43579</v>
      </c>
      <c r="B331" s="21">
        <v>2927.25</v>
      </c>
      <c r="C331" s="21">
        <v>192.99363700000001</v>
      </c>
      <c r="D331" s="21">
        <f t="shared" si="10"/>
        <v>-2.1941687255359523E-3</v>
      </c>
      <c r="E331" s="21">
        <f t="shared" si="11"/>
        <v>1.2064548634016729E-2</v>
      </c>
    </row>
    <row r="332" spans="1:5" x14ac:dyDescent="0.25">
      <c r="A332" s="19">
        <v>43580</v>
      </c>
      <c r="B332" s="21">
        <v>2926.169922</v>
      </c>
      <c r="C332" s="21">
        <v>193.28660600000001</v>
      </c>
      <c r="D332" s="21">
        <f t="shared" si="10"/>
        <v>-3.6904169755480962E-4</v>
      </c>
      <c r="E332" s="21">
        <f t="shared" si="11"/>
        <v>1.5168731069398159E-3</v>
      </c>
    </row>
    <row r="333" spans="1:5" x14ac:dyDescent="0.25">
      <c r="A333" s="19">
        <v>43581</v>
      </c>
      <c r="B333" s="21">
        <v>2939.8798830000001</v>
      </c>
      <c r="C333" s="21">
        <v>192.78857400000001</v>
      </c>
      <c r="D333" s="21">
        <f t="shared" si="10"/>
        <v>4.6743503443650017E-3</v>
      </c>
      <c r="E333" s="21">
        <f t="shared" si="11"/>
        <v>-2.5799756216035377E-3</v>
      </c>
    </row>
    <row r="334" spans="1:5" x14ac:dyDescent="0.25">
      <c r="A334" s="19">
        <v>43584</v>
      </c>
      <c r="B334" s="21">
        <v>2943.030029</v>
      </c>
      <c r="C334" s="21">
        <v>192.495621</v>
      </c>
      <c r="D334" s="21">
        <f t="shared" si="10"/>
        <v>1.0709483395819413E-3</v>
      </c>
      <c r="E334" s="21">
        <f t="shared" si="11"/>
        <v>-1.5207115176683779E-3</v>
      </c>
    </row>
    <row r="335" spans="1:5" x14ac:dyDescent="0.25">
      <c r="A335" s="19">
        <v>43585</v>
      </c>
      <c r="B335" s="21">
        <v>2945.830078</v>
      </c>
      <c r="C335" s="21">
        <v>192.93507399999999</v>
      </c>
      <c r="D335" s="21">
        <f t="shared" si="10"/>
        <v>9.5096475723260637E-4</v>
      </c>
      <c r="E335" s="21">
        <f t="shared" si="11"/>
        <v>2.2803227460901246E-3</v>
      </c>
    </row>
    <row r="336" spans="1:5" x14ac:dyDescent="0.25">
      <c r="A336" s="19">
        <v>43586</v>
      </c>
      <c r="B336" s="21">
        <v>2923.7299800000001</v>
      </c>
      <c r="C336" s="21">
        <v>189.614822</v>
      </c>
      <c r="D336" s="21">
        <f t="shared" si="10"/>
        <v>-7.5304459681844182E-3</v>
      </c>
      <c r="E336" s="21">
        <f t="shared" si="11"/>
        <v>-1.7358966292347747E-2</v>
      </c>
    </row>
    <row r="337" spans="1:5" x14ac:dyDescent="0.25">
      <c r="A337" s="19">
        <v>43587</v>
      </c>
      <c r="B337" s="21">
        <v>2917.5200199999999</v>
      </c>
      <c r="C337" s="21">
        <v>190.044479</v>
      </c>
      <c r="D337" s="21">
        <f t="shared" si="10"/>
        <v>-2.1262443276895597E-3</v>
      </c>
      <c r="E337" s="21">
        <f t="shared" si="11"/>
        <v>2.2633828924643832E-3</v>
      </c>
    </row>
    <row r="338" spans="1:5" x14ac:dyDescent="0.25">
      <c r="A338" s="19">
        <v>43588</v>
      </c>
      <c r="B338" s="21">
        <v>2945.639893</v>
      </c>
      <c r="C338" s="21">
        <v>192.886246</v>
      </c>
      <c r="D338" s="21">
        <f t="shared" si="10"/>
        <v>9.5921274614703886E-3</v>
      </c>
      <c r="E338" s="21">
        <f t="shared" si="11"/>
        <v>1.4842471413948195E-2</v>
      </c>
    </row>
    <row r="339" spans="1:5" x14ac:dyDescent="0.25">
      <c r="A339" s="19">
        <v>43591</v>
      </c>
      <c r="B339" s="21">
        <v>2932.469971</v>
      </c>
      <c r="C339" s="21">
        <v>194.23384100000001</v>
      </c>
      <c r="D339" s="21">
        <f t="shared" si="10"/>
        <v>-4.4810132310555738E-3</v>
      </c>
      <c r="E339" s="21">
        <f t="shared" si="11"/>
        <v>6.9621829950670573E-3</v>
      </c>
    </row>
    <row r="340" spans="1:5" x14ac:dyDescent="0.25">
      <c r="A340" s="19">
        <v>43592</v>
      </c>
      <c r="B340" s="21">
        <v>2884.0500489999999</v>
      </c>
      <c r="C340" s="21">
        <v>193.39402799999999</v>
      </c>
      <c r="D340" s="21">
        <f t="shared" si="10"/>
        <v>-1.6649488130547674E-2</v>
      </c>
      <c r="E340" s="21">
        <f t="shared" si="11"/>
        <v>-4.3330956371832596E-3</v>
      </c>
    </row>
    <row r="341" spans="1:5" x14ac:dyDescent="0.25">
      <c r="A341" s="19">
        <v>43593</v>
      </c>
      <c r="B341" s="21">
        <v>2879.419922</v>
      </c>
      <c r="C341" s="21">
        <v>193.38424699999999</v>
      </c>
      <c r="D341" s="21">
        <f t="shared" si="10"/>
        <v>-1.6067154056034693E-3</v>
      </c>
      <c r="E341" s="21">
        <f t="shared" si="11"/>
        <v>-5.0576780725845869E-5</v>
      </c>
    </row>
    <row r="342" spans="1:5" x14ac:dyDescent="0.25">
      <c r="A342" s="19">
        <v>43594</v>
      </c>
      <c r="B342" s="21">
        <v>2870.719971</v>
      </c>
      <c r="C342" s="21">
        <v>193.09129300000001</v>
      </c>
      <c r="D342" s="21">
        <f t="shared" si="10"/>
        <v>-3.025998601924958E-3</v>
      </c>
      <c r="E342" s="21">
        <f t="shared" si="11"/>
        <v>-1.5160289632253048E-3</v>
      </c>
    </row>
    <row r="343" spans="1:5" x14ac:dyDescent="0.25">
      <c r="A343" s="19">
        <v>43595</v>
      </c>
      <c r="B343" s="21">
        <v>2881.3999020000001</v>
      </c>
      <c r="C343" s="21">
        <v>195.298294</v>
      </c>
      <c r="D343" s="21">
        <f t="shared" si="10"/>
        <v>3.7133938472042397E-3</v>
      </c>
      <c r="E343" s="21">
        <f t="shared" si="11"/>
        <v>1.1365004774184905E-2</v>
      </c>
    </row>
    <row r="344" spans="1:5" x14ac:dyDescent="0.25">
      <c r="A344" s="19">
        <v>43598</v>
      </c>
      <c r="B344" s="21">
        <v>2811.8701169999999</v>
      </c>
      <c r="C344" s="21">
        <v>194.36080899999999</v>
      </c>
      <c r="D344" s="21">
        <f t="shared" si="10"/>
        <v>-2.4426469085879428E-2</v>
      </c>
      <c r="E344" s="21">
        <f t="shared" si="11"/>
        <v>-4.811830657292732E-3</v>
      </c>
    </row>
    <row r="345" spans="1:5" x14ac:dyDescent="0.25">
      <c r="A345" s="19">
        <v>43599</v>
      </c>
      <c r="B345" s="21">
        <v>2834.4099120000001</v>
      </c>
      <c r="C345" s="21">
        <v>193.36471599999999</v>
      </c>
      <c r="D345" s="21">
        <f t="shared" si="10"/>
        <v>7.983987551309359E-3</v>
      </c>
      <c r="E345" s="21">
        <f t="shared" si="11"/>
        <v>-5.13814607098095E-3</v>
      </c>
    </row>
    <row r="346" spans="1:5" x14ac:dyDescent="0.25">
      <c r="A346" s="19">
        <v>43600</v>
      </c>
      <c r="B346" s="21">
        <v>2850.959961</v>
      </c>
      <c r="C346" s="21">
        <v>194.39987199999999</v>
      </c>
      <c r="D346" s="21">
        <f t="shared" si="10"/>
        <v>5.8219943882337147E-3</v>
      </c>
      <c r="E346" s="21">
        <f t="shared" si="11"/>
        <v>5.3391077527589082E-3</v>
      </c>
    </row>
    <row r="347" spans="1:5" x14ac:dyDescent="0.25">
      <c r="A347" s="19">
        <v>43601</v>
      </c>
      <c r="B347" s="21">
        <v>2876.320068</v>
      </c>
      <c r="C347" s="21">
        <v>195.298294</v>
      </c>
      <c r="D347" s="21">
        <f t="shared" si="10"/>
        <v>8.8559569696340171E-3</v>
      </c>
      <c r="E347" s="21">
        <f t="shared" si="11"/>
        <v>4.6108689755147555E-3</v>
      </c>
    </row>
    <row r="348" spans="1:5" x14ac:dyDescent="0.25">
      <c r="A348" s="19">
        <v>43602</v>
      </c>
      <c r="B348" s="21">
        <v>2859.530029</v>
      </c>
      <c r="C348" s="21">
        <v>194.54632599999999</v>
      </c>
      <c r="D348" s="21">
        <f t="shared" si="10"/>
        <v>-5.8544371529206324E-3</v>
      </c>
      <c r="E348" s="21">
        <f t="shared" si="11"/>
        <v>-3.8577879186763343E-3</v>
      </c>
    </row>
    <row r="349" spans="1:5" x14ac:dyDescent="0.25">
      <c r="A349" s="19">
        <v>43605</v>
      </c>
      <c r="B349" s="21">
        <v>2840.2299800000001</v>
      </c>
      <c r="C349" s="21">
        <v>194.32174699999999</v>
      </c>
      <c r="D349" s="21">
        <f t="shared" si="10"/>
        <v>-6.7722580366252581E-3</v>
      </c>
      <c r="E349" s="21">
        <f t="shared" si="11"/>
        <v>-1.1550396680052499E-3</v>
      </c>
    </row>
    <row r="350" spans="1:5" x14ac:dyDescent="0.25">
      <c r="A350" s="19">
        <v>43606</v>
      </c>
      <c r="B350" s="21">
        <v>2864.360107</v>
      </c>
      <c r="C350" s="21">
        <v>195.151794</v>
      </c>
      <c r="D350" s="21">
        <f t="shared" si="10"/>
        <v>8.4599491109458805E-3</v>
      </c>
      <c r="E350" s="21">
        <f t="shared" si="11"/>
        <v>4.2624115341447742E-3</v>
      </c>
    </row>
    <row r="351" spans="1:5" x14ac:dyDescent="0.25">
      <c r="A351" s="19">
        <v>43607</v>
      </c>
      <c r="B351" s="21">
        <v>2856.2700199999999</v>
      </c>
      <c r="C351" s="21">
        <v>195.26899700000001</v>
      </c>
      <c r="D351" s="21">
        <f t="shared" si="10"/>
        <v>-2.8283920525026501E-3</v>
      </c>
      <c r="E351" s="21">
        <f t="shared" si="11"/>
        <v>6.0039324863053647E-4</v>
      </c>
    </row>
    <row r="352" spans="1:5" x14ac:dyDescent="0.25">
      <c r="A352" s="19">
        <v>43608</v>
      </c>
      <c r="B352" s="21">
        <v>2822.23999</v>
      </c>
      <c r="C352" s="21">
        <v>194.30221599999999</v>
      </c>
      <c r="D352" s="21">
        <f t="shared" si="10"/>
        <v>-1.1985692488440291E-2</v>
      </c>
      <c r="E352" s="21">
        <f t="shared" si="11"/>
        <v>-4.9633183994123318E-3</v>
      </c>
    </row>
    <row r="353" spans="1:5" x14ac:dyDescent="0.25">
      <c r="A353" s="19">
        <v>43609</v>
      </c>
      <c r="B353" s="21">
        <v>2826.0600589999999</v>
      </c>
      <c r="C353" s="21">
        <v>193.13038599999999</v>
      </c>
      <c r="D353" s="21">
        <f t="shared" si="10"/>
        <v>1.3526439988342258E-3</v>
      </c>
      <c r="E353" s="21">
        <f t="shared" si="11"/>
        <v>-6.0492254258369691E-3</v>
      </c>
    </row>
    <row r="354" spans="1:5" x14ac:dyDescent="0.25">
      <c r="A354" s="19">
        <v>43613</v>
      </c>
      <c r="B354" s="21">
        <v>2802.389893</v>
      </c>
      <c r="C354" s="21">
        <v>192.05616800000001</v>
      </c>
      <c r="D354" s="21">
        <f t="shared" si="10"/>
        <v>-8.4109499934704266E-3</v>
      </c>
      <c r="E354" s="21">
        <f t="shared" si="11"/>
        <v>-5.5776650237887755E-3</v>
      </c>
    </row>
    <row r="355" spans="1:5" x14ac:dyDescent="0.25">
      <c r="A355" s="19">
        <v>43614</v>
      </c>
      <c r="B355" s="21">
        <v>2783.0200199999999</v>
      </c>
      <c r="C355" s="21">
        <v>191.42141699999999</v>
      </c>
      <c r="D355" s="21">
        <f t="shared" si="10"/>
        <v>-6.9359101493404783E-3</v>
      </c>
      <c r="E355" s="21">
        <f t="shared" si="11"/>
        <v>-3.3105016018525743E-3</v>
      </c>
    </row>
    <row r="356" spans="1:5" x14ac:dyDescent="0.25">
      <c r="A356" s="19">
        <v>43615</v>
      </c>
      <c r="B356" s="21">
        <v>2788.860107</v>
      </c>
      <c r="C356" s="21">
        <v>194.56587200000001</v>
      </c>
      <c r="D356" s="21">
        <f t="shared" si="10"/>
        <v>2.0962723552933105E-3</v>
      </c>
      <c r="E356" s="21">
        <f t="shared" si="11"/>
        <v>1.6293409932794198E-2</v>
      </c>
    </row>
    <row r="357" spans="1:5" x14ac:dyDescent="0.25">
      <c r="A357" s="19">
        <v>43616</v>
      </c>
      <c r="B357" s="21">
        <v>2752.0600589999999</v>
      </c>
      <c r="C357" s="21">
        <v>194.75250199999999</v>
      </c>
      <c r="D357" s="21">
        <f t="shared" si="10"/>
        <v>-1.3283204951564839E-2</v>
      </c>
      <c r="E357" s="21">
        <f t="shared" si="11"/>
        <v>9.5875266496387281E-4</v>
      </c>
    </row>
    <row r="358" spans="1:5" x14ac:dyDescent="0.25">
      <c r="A358" s="19">
        <v>43619</v>
      </c>
      <c r="B358" s="21">
        <v>2744.4499510000001</v>
      </c>
      <c r="C358" s="21">
        <v>195.25346400000001</v>
      </c>
      <c r="D358" s="21">
        <f t="shared" si="10"/>
        <v>-2.7690708645509332E-3</v>
      </c>
      <c r="E358" s="21">
        <f t="shared" si="11"/>
        <v>2.568998011269872E-3</v>
      </c>
    </row>
    <row r="359" spans="1:5" x14ac:dyDescent="0.25">
      <c r="A359" s="19">
        <v>43620</v>
      </c>
      <c r="B359" s="21">
        <v>2803.2700199999999</v>
      </c>
      <c r="C359" s="21">
        <v>196.088379</v>
      </c>
      <c r="D359" s="21">
        <f t="shared" si="10"/>
        <v>2.1205927310919484E-2</v>
      </c>
      <c r="E359" s="21">
        <f t="shared" si="11"/>
        <v>4.2669409453332816E-3</v>
      </c>
    </row>
    <row r="360" spans="1:5" x14ac:dyDescent="0.25">
      <c r="A360" s="19">
        <v>43621</v>
      </c>
      <c r="B360" s="21">
        <v>2826.1499020000001</v>
      </c>
      <c r="C360" s="21">
        <v>196.57951399999999</v>
      </c>
      <c r="D360" s="21">
        <f t="shared" si="10"/>
        <v>8.1287266899663837E-3</v>
      </c>
      <c r="E360" s="21">
        <f t="shared" si="11"/>
        <v>2.5015299945220634E-3</v>
      </c>
    </row>
    <row r="361" spans="1:5" x14ac:dyDescent="0.25">
      <c r="A361" s="19">
        <v>43622</v>
      </c>
      <c r="B361" s="21">
        <v>2843.48999</v>
      </c>
      <c r="C361" s="21">
        <v>199.44769299999999</v>
      </c>
      <c r="D361" s="21">
        <f t="shared" si="10"/>
        <v>6.1168407152111942E-3</v>
      </c>
      <c r="E361" s="21">
        <f t="shared" si="11"/>
        <v>1.4485010616286643E-2</v>
      </c>
    </row>
    <row r="362" spans="1:5" x14ac:dyDescent="0.25">
      <c r="A362" s="19">
        <v>43623</v>
      </c>
      <c r="B362" s="21">
        <v>2873.3400879999999</v>
      </c>
      <c r="C362" s="21">
        <v>201.83457899999999</v>
      </c>
      <c r="D362" s="21">
        <f t="shared" si="10"/>
        <v>1.0442979367750647E-2</v>
      </c>
      <c r="E362" s="21">
        <f t="shared" si="11"/>
        <v>1.1896434589073428E-2</v>
      </c>
    </row>
    <row r="363" spans="1:5" x14ac:dyDescent="0.25">
      <c r="A363" s="19">
        <v>43626</v>
      </c>
      <c r="B363" s="21">
        <v>2886.7299800000001</v>
      </c>
      <c r="C363" s="21">
        <v>197.728745</v>
      </c>
      <c r="D363" s="21">
        <f t="shared" si="10"/>
        <v>4.6492198743191201E-3</v>
      </c>
      <c r="E363" s="21">
        <f t="shared" si="11"/>
        <v>-2.0552329391164689E-2</v>
      </c>
    </row>
    <row r="364" spans="1:5" x14ac:dyDescent="0.25">
      <c r="A364" s="19">
        <v>43627</v>
      </c>
      <c r="B364" s="21">
        <v>2885.719971</v>
      </c>
      <c r="C364" s="21">
        <v>199.65396100000001</v>
      </c>
      <c r="D364" s="21">
        <f t="shared" si="10"/>
        <v>-3.4994119269314317E-4</v>
      </c>
      <c r="E364" s="21">
        <f t="shared" si="11"/>
        <v>9.6895563582306971E-3</v>
      </c>
    </row>
    <row r="365" spans="1:5" x14ac:dyDescent="0.25">
      <c r="A365" s="19">
        <v>43628</v>
      </c>
      <c r="B365" s="21">
        <v>2879.8400879999999</v>
      </c>
      <c r="C365" s="21">
        <v>201.29435699999999</v>
      </c>
      <c r="D365" s="21">
        <f t="shared" si="10"/>
        <v>-2.0396578921351837E-3</v>
      </c>
      <c r="E365" s="21">
        <f t="shared" si="11"/>
        <v>8.1826264339997842E-3</v>
      </c>
    </row>
    <row r="366" spans="1:5" x14ac:dyDescent="0.25">
      <c r="A366" s="19">
        <v>43629</v>
      </c>
      <c r="B366" s="21">
        <v>2891.639893</v>
      </c>
      <c r="C366" s="21">
        <v>200.86215200000001</v>
      </c>
      <c r="D366" s="21">
        <f t="shared" si="10"/>
        <v>4.0890106107655654E-3</v>
      </c>
      <c r="E366" s="21">
        <f t="shared" si="11"/>
        <v>-2.1494376280347793E-3</v>
      </c>
    </row>
    <row r="367" spans="1:5" x14ac:dyDescent="0.25">
      <c r="A367" s="19">
        <v>43630</v>
      </c>
      <c r="B367" s="21">
        <v>2886.9799800000001</v>
      </c>
      <c r="C367" s="21">
        <v>201.64794900000001</v>
      </c>
      <c r="D367" s="21">
        <f t="shared" si="10"/>
        <v>-1.6128120944145414E-3</v>
      </c>
      <c r="E367" s="21">
        <f t="shared" si="11"/>
        <v>3.9044883412317289E-3</v>
      </c>
    </row>
    <row r="368" spans="1:5" x14ac:dyDescent="0.25">
      <c r="A368" s="19">
        <v>43633</v>
      </c>
      <c r="B368" s="21">
        <v>2889.669922</v>
      </c>
      <c r="C368" s="21">
        <v>200.19422900000001</v>
      </c>
      <c r="D368" s="21">
        <f t="shared" si="10"/>
        <v>9.3131563797728433E-4</v>
      </c>
      <c r="E368" s="21">
        <f t="shared" si="11"/>
        <v>-7.2353098873196723E-3</v>
      </c>
    </row>
    <row r="369" spans="1:5" x14ac:dyDescent="0.25">
      <c r="A369" s="19">
        <v>43634</v>
      </c>
      <c r="B369" s="21">
        <v>2917.75</v>
      </c>
      <c r="C369" s="21">
        <v>200.88179</v>
      </c>
      <c r="D369" s="21">
        <f t="shared" si="10"/>
        <v>9.6704895497130884E-3</v>
      </c>
      <c r="E369" s="21">
        <f t="shared" si="11"/>
        <v>3.4285853103297281E-3</v>
      </c>
    </row>
    <row r="370" spans="1:5" x14ac:dyDescent="0.25">
      <c r="A370" s="19">
        <v>43635</v>
      </c>
      <c r="B370" s="21">
        <v>2926.459961</v>
      </c>
      <c r="C370" s="21">
        <v>200.921097</v>
      </c>
      <c r="D370" s="21">
        <f t="shared" si="10"/>
        <v>2.9807168143807321E-3</v>
      </c>
      <c r="E370" s="21">
        <f t="shared" si="11"/>
        <v>1.9565314932844873E-4</v>
      </c>
    </row>
    <row r="371" spans="1:5" x14ac:dyDescent="0.25">
      <c r="A371" s="19">
        <v>43636</v>
      </c>
      <c r="B371" s="21">
        <v>2954.179932</v>
      </c>
      <c r="C371" s="21">
        <v>201.48097200000001</v>
      </c>
      <c r="D371" s="21">
        <f t="shared" si="10"/>
        <v>9.4276054361659405E-3</v>
      </c>
      <c r="E371" s="21">
        <f t="shared" si="11"/>
        <v>2.7826664145216696E-3</v>
      </c>
    </row>
    <row r="372" spans="1:5" x14ac:dyDescent="0.25">
      <c r="A372" s="19">
        <v>43637</v>
      </c>
      <c r="B372" s="21">
        <v>2950.459961</v>
      </c>
      <c r="C372" s="21">
        <v>200.63623000000001</v>
      </c>
      <c r="D372" s="21">
        <f t="shared" si="10"/>
        <v>-1.2600163801944658E-3</v>
      </c>
      <c r="E372" s="21">
        <f t="shared" si="11"/>
        <v>-4.2014777703757592E-3</v>
      </c>
    </row>
    <row r="373" spans="1:5" x14ac:dyDescent="0.25">
      <c r="A373" s="19">
        <v>43640</v>
      </c>
      <c r="B373" s="21">
        <v>2945.3500979999999</v>
      </c>
      <c r="C373" s="21">
        <v>200.30226099999999</v>
      </c>
      <c r="D373" s="21">
        <f t="shared" si="10"/>
        <v>-1.7333883650608661E-3</v>
      </c>
      <c r="E373" s="21">
        <f t="shared" si="11"/>
        <v>-1.6659367196548609E-3</v>
      </c>
    </row>
    <row r="374" spans="1:5" x14ac:dyDescent="0.25">
      <c r="A374" s="19">
        <v>43641</v>
      </c>
      <c r="B374" s="21">
        <v>2917.3798830000001</v>
      </c>
      <c r="C374" s="21">
        <v>202.06051600000001</v>
      </c>
      <c r="D374" s="21">
        <f t="shared" si="10"/>
        <v>-9.5417756928268798E-3</v>
      </c>
      <c r="E374" s="21">
        <f t="shared" si="11"/>
        <v>8.7397060172863597E-3</v>
      </c>
    </row>
    <row r="375" spans="1:5" x14ac:dyDescent="0.25">
      <c r="A375" s="19">
        <v>43642</v>
      </c>
      <c r="B375" s="21">
        <v>2913.780029</v>
      </c>
      <c r="C375" s="21">
        <v>200.921097</v>
      </c>
      <c r="D375" s="21">
        <f t="shared" si="10"/>
        <v>-1.2346958449606107E-3</v>
      </c>
      <c r="E375" s="21">
        <f t="shared" si="11"/>
        <v>-5.6549579417772868E-3</v>
      </c>
    </row>
    <row r="376" spans="1:5" x14ac:dyDescent="0.25">
      <c r="A376" s="19">
        <v>43643</v>
      </c>
      <c r="B376" s="21">
        <v>2924.919922</v>
      </c>
      <c r="C376" s="21">
        <v>202.61056500000001</v>
      </c>
      <c r="D376" s="21">
        <f t="shared" si="10"/>
        <v>3.8158859372135782E-3</v>
      </c>
      <c r="E376" s="21">
        <f t="shared" si="11"/>
        <v>8.3734587913588485E-3</v>
      </c>
    </row>
    <row r="377" spans="1:5" x14ac:dyDescent="0.25">
      <c r="A377" s="19">
        <v>43644</v>
      </c>
      <c r="B377" s="21">
        <v>2941.76001</v>
      </c>
      <c r="C377" s="21">
        <v>203.975922</v>
      </c>
      <c r="D377" s="21">
        <f t="shared" si="10"/>
        <v>5.7409418775350336E-3</v>
      </c>
      <c r="E377" s="21">
        <f t="shared" si="11"/>
        <v>6.7162199236037402E-3</v>
      </c>
    </row>
    <row r="378" spans="1:5" x14ac:dyDescent="0.25">
      <c r="A378" s="19">
        <v>43647</v>
      </c>
      <c r="B378" s="21">
        <v>2964.330078</v>
      </c>
      <c r="C378" s="21">
        <v>202.64004499999999</v>
      </c>
      <c r="D378" s="21">
        <f t="shared" si="10"/>
        <v>7.6430184891142601E-3</v>
      </c>
      <c r="E378" s="21">
        <f t="shared" si="11"/>
        <v>-6.5707297043441906E-3</v>
      </c>
    </row>
    <row r="379" spans="1:5" x14ac:dyDescent="0.25">
      <c r="A379" s="19">
        <v>43648</v>
      </c>
      <c r="B379" s="21">
        <v>2973.01001</v>
      </c>
      <c r="C379" s="21">
        <v>205.861862</v>
      </c>
      <c r="D379" s="21">
        <f t="shared" si="10"/>
        <v>2.9238473979908671E-3</v>
      </c>
      <c r="E379" s="21">
        <f t="shared" si="11"/>
        <v>1.5774143277446171E-2</v>
      </c>
    </row>
    <row r="380" spans="1:5" x14ac:dyDescent="0.25">
      <c r="A380" s="19">
        <v>43649</v>
      </c>
      <c r="B380" s="21">
        <v>2995.820068</v>
      </c>
      <c r="C380" s="21">
        <v>209.03454600000001</v>
      </c>
      <c r="D380" s="21">
        <f t="shared" si="10"/>
        <v>7.643095461891165E-3</v>
      </c>
      <c r="E380" s="21">
        <f t="shared" si="11"/>
        <v>1.5294159132109998E-2</v>
      </c>
    </row>
    <row r="381" spans="1:5" x14ac:dyDescent="0.25">
      <c r="A381" s="19">
        <v>43651</v>
      </c>
      <c r="B381" s="21">
        <v>2990.4099120000001</v>
      </c>
      <c r="C381" s="21">
        <v>207.49241599999999</v>
      </c>
      <c r="D381" s="21">
        <f t="shared" si="10"/>
        <v>-1.8075341211651061E-3</v>
      </c>
      <c r="E381" s="21">
        <f t="shared" si="11"/>
        <v>-7.4047405664273451E-3</v>
      </c>
    </row>
    <row r="382" spans="1:5" x14ac:dyDescent="0.25">
      <c r="A382" s="19">
        <v>43654</v>
      </c>
      <c r="B382" s="21">
        <v>2975.9499510000001</v>
      </c>
      <c r="C382" s="21">
        <v>208.39608799999999</v>
      </c>
      <c r="D382" s="21">
        <f t="shared" si="10"/>
        <v>-4.8471730313032349E-3</v>
      </c>
      <c r="E382" s="21">
        <f t="shared" si="11"/>
        <v>4.3457485047159027E-3</v>
      </c>
    </row>
    <row r="383" spans="1:5" x14ac:dyDescent="0.25">
      <c r="A383" s="19">
        <v>43655</v>
      </c>
      <c r="B383" s="21">
        <v>2979.6298830000001</v>
      </c>
      <c r="C383" s="21">
        <v>208.32733200000001</v>
      </c>
      <c r="D383" s="21">
        <f t="shared" si="10"/>
        <v>1.2357931791357835E-3</v>
      </c>
      <c r="E383" s="21">
        <f t="shared" si="11"/>
        <v>-3.2998385655346764E-4</v>
      </c>
    </row>
    <row r="384" spans="1:5" x14ac:dyDescent="0.25">
      <c r="A384" s="19">
        <v>43656</v>
      </c>
      <c r="B384" s="21">
        <v>2993.070068</v>
      </c>
      <c r="C384" s="21">
        <v>209.221191</v>
      </c>
      <c r="D384" s="21">
        <f t="shared" si="10"/>
        <v>4.5005467530864277E-3</v>
      </c>
      <c r="E384" s="21">
        <f t="shared" si="11"/>
        <v>4.2814682184444371E-3</v>
      </c>
    </row>
    <row r="385" spans="1:5" x14ac:dyDescent="0.25">
      <c r="A385" s="19">
        <v>43657</v>
      </c>
      <c r="B385" s="21">
        <v>2999.9099120000001</v>
      </c>
      <c r="C385" s="21">
        <v>208.916687</v>
      </c>
      <c r="D385" s="21">
        <f t="shared" si="10"/>
        <v>2.2826196625582262E-3</v>
      </c>
      <c r="E385" s="21">
        <f t="shared" si="11"/>
        <v>-1.4564767740526197E-3</v>
      </c>
    </row>
    <row r="386" spans="1:5" x14ac:dyDescent="0.25">
      <c r="A386" s="19">
        <v>43658</v>
      </c>
      <c r="B386" s="21">
        <v>3013.7700199999999</v>
      </c>
      <c r="C386" s="21">
        <v>209.211365</v>
      </c>
      <c r="D386" s="21">
        <f t="shared" si="10"/>
        <v>4.6095344940618628E-3</v>
      </c>
      <c r="E386" s="21">
        <f t="shared" si="11"/>
        <v>1.4095110212166929E-3</v>
      </c>
    </row>
    <row r="387" spans="1:5" x14ac:dyDescent="0.25">
      <c r="A387" s="19">
        <v>43661</v>
      </c>
      <c r="B387" s="21">
        <v>3014.3000489999999</v>
      </c>
      <c r="C387" s="21">
        <v>210.409729</v>
      </c>
      <c r="D387" s="21">
        <f t="shared" si="10"/>
        <v>1.7585362986783311E-4</v>
      </c>
      <c r="E387" s="21">
        <f t="shared" si="11"/>
        <v>5.7116635698047256E-3</v>
      </c>
    </row>
    <row r="388" spans="1:5" x14ac:dyDescent="0.25">
      <c r="A388" s="19">
        <v>43662</v>
      </c>
      <c r="B388" s="21">
        <v>3004.040039</v>
      </c>
      <c r="C388" s="21">
        <v>209.928406</v>
      </c>
      <c r="D388" s="21">
        <f t="shared" si="10"/>
        <v>-3.4095846328355182E-3</v>
      </c>
      <c r="E388" s="21">
        <f t="shared" si="11"/>
        <v>-2.2901715085815104E-3</v>
      </c>
    </row>
    <row r="389" spans="1:5" x14ac:dyDescent="0.25">
      <c r="A389" s="19">
        <v>43663</v>
      </c>
      <c r="B389" s="21">
        <v>2984.419922</v>
      </c>
      <c r="C389" s="21">
        <v>209.91857899999999</v>
      </c>
      <c r="D389" s="21">
        <f t="shared" ref="D389:D452" si="12">LN(B389/B388)</f>
        <v>-6.5526654034036725E-3</v>
      </c>
      <c r="E389" s="21">
        <f t="shared" ref="E389:E452" si="13">LN(C389/C388)</f>
        <v>-4.6812292825172494E-5</v>
      </c>
    </row>
    <row r="390" spans="1:5" x14ac:dyDescent="0.25">
      <c r="A390" s="19">
        <v>43664</v>
      </c>
      <c r="B390" s="21">
        <v>2995.110107</v>
      </c>
      <c r="C390" s="21">
        <v>212.07955899999999</v>
      </c>
      <c r="D390" s="21">
        <f t="shared" si="12"/>
        <v>3.5755975260803518E-3</v>
      </c>
      <c r="E390" s="21">
        <f t="shared" si="13"/>
        <v>1.0241746087223627E-2</v>
      </c>
    </row>
    <row r="391" spans="1:5" x14ac:dyDescent="0.25">
      <c r="A391" s="19">
        <v>43665</v>
      </c>
      <c r="B391" s="21">
        <v>2976.610107</v>
      </c>
      <c r="C391" s="21">
        <v>210.07576</v>
      </c>
      <c r="D391" s="21">
        <f t="shared" si="12"/>
        <v>-6.1958894657200697E-3</v>
      </c>
      <c r="E391" s="21">
        <f t="shared" si="13"/>
        <v>-9.4932550113082399E-3</v>
      </c>
    </row>
    <row r="392" spans="1:5" x14ac:dyDescent="0.25">
      <c r="A392" s="19">
        <v>43668</v>
      </c>
      <c r="B392" s="21">
        <v>2985.030029</v>
      </c>
      <c r="C392" s="21">
        <v>211.185699</v>
      </c>
      <c r="D392" s="21">
        <f t="shared" si="12"/>
        <v>2.8247017285257178E-3</v>
      </c>
      <c r="E392" s="21">
        <f t="shared" si="13"/>
        <v>5.2696089079898364E-3</v>
      </c>
    </row>
    <row r="393" spans="1:5" x14ac:dyDescent="0.25">
      <c r="A393" s="19">
        <v>43669</v>
      </c>
      <c r="B393" s="21">
        <v>3005.469971</v>
      </c>
      <c r="C393" s="21">
        <v>210.507935</v>
      </c>
      <c r="D393" s="21">
        <f t="shared" si="12"/>
        <v>6.8241453375091467E-3</v>
      </c>
      <c r="E393" s="21">
        <f t="shared" si="13"/>
        <v>-3.2144880973347992E-3</v>
      </c>
    </row>
    <row r="394" spans="1:5" x14ac:dyDescent="0.25">
      <c r="A394" s="19">
        <v>43670</v>
      </c>
      <c r="B394" s="21">
        <v>3019.5600589999999</v>
      </c>
      <c r="C394" s="21">
        <v>209.00509600000001</v>
      </c>
      <c r="D394" s="21">
        <f t="shared" si="12"/>
        <v>4.6771928492370975E-3</v>
      </c>
      <c r="E394" s="21">
        <f t="shared" si="13"/>
        <v>-7.1647139312807744E-3</v>
      </c>
    </row>
    <row r="395" spans="1:5" x14ac:dyDescent="0.25">
      <c r="A395" s="19">
        <v>43671</v>
      </c>
      <c r="B395" s="21">
        <v>3003.669922</v>
      </c>
      <c r="C395" s="21">
        <v>210.63563500000001</v>
      </c>
      <c r="D395" s="21">
        <f t="shared" si="12"/>
        <v>-5.2762965765231536E-3</v>
      </c>
      <c r="E395" s="21">
        <f t="shared" si="13"/>
        <v>7.7711579708454994E-3</v>
      </c>
    </row>
    <row r="396" spans="1:5" x14ac:dyDescent="0.25">
      <c r="A396" s="19">
        <v>43672</v>
      </c>
      <c r="B396" s="21">
        <v>3025.860107</v>
      </c>
      <c r="C396" s="21">
        <v>211.755402</v>
      </c>
      <c r="D396" s="21">
        <f t="shared" si="12"/>
        <v>7.3605355897441655E-3</v>
      </c>
      <c r="E396" s="21">
        <f t="shared" si="13"/>
        <v>5.3020520092939274E-3</v>
      </c>
    </row>
    <row r="397" spans="1:5" x14ac:dyDescent="0.25">
      <c r="A397" s="19">
        <v>43675</v>
      </c>
      <c r="B397" s="21">
        <v>3020.969971</v>
      </c>
      <c r="C397" s="21">
        <v>211.16604599999999</v>
      </c>
      <c r="D397" s="21">
        <f t="shared" si="12"/>
        <v>-1.6174216913627901E-3</v>
      </c>
      <c r="E397" s="21">
        <f t="shared" si="13"/>
        <v>-2.7870725605697406E-3</v>
      </c>
    </row>
    <row r="398" spans="1:5" x14ac:dyDescent="0.25">
      <c r="A398" s="19">
        <v>43676</v>
      </c>
      <c r="B398" s="21">
        <v>3013.179932</v>
      </c>
      <c r="C398" s="21">
        <v>208.57287600000001</v>
      </c>
      <c r="D398" s="21">
        <f t="shared" si="12"/>
        <v>-2.5819853510480918E-3</v>
      </c>
      <c r="E398" s="21">
        <f t="shared" si="13"/>
        <v>-1.2356266513228671E-2</v>
      </c>
    </row>
    <row r="399" spans="1:5" x14ac:dyDescent="0.25">
      <c r="A399" s="19">
        <v>43677</v>
      </c>
      <c r="B399" s="21">
        <v>2980.3798830000001</v>
      </c>
      <c r="C399" s="21">
        <v>206.981628</v>
      </c>
      <c r="D399" s="21">
        <f t="shared" si="12"/>
        <v>-1.0945207008496171E-2</v>
      </c>
      <c r="E399" s="21">
        <f t="shared" si="13"/>
        <v>-7.6584696456717194E-3</v>
      </c>
    </row>
    <row r="400" spans="1:5" x14ac:dyDescent="0.25">
      <c r="A400" s="19">
        <v>43678</v>
      </c>
      <c r="B400" s="21">
        <v>2953.5600589999999</v>
      </c>
      <c r="C400" s="21">
        <v>207.502228</v>
      </c>
      <c r="D400" s="21">
        <f t="shared" si="12"/>
        <v>-9.0395274941716727E-3</v>
      </c>
      <c r="E400" s="21">
        <f t="shared" si="13"/>
        <v>2.51204125916098E-3</v>
      </c>
    </row>
    <row r="401" spans="1:5" x14ac:dyDescent="0.25">
      <c r="A401" s="19">
        <v>43679</v>
      </c>
      <c r="B401" s="21">
        <v>2932.0500489999999</v>
      </c>
      <c r="C401" s="21">
        <v>210.674927</v>
      </c>
      <c r="D401" s="21">
        <f t="shared" si="12"/>
        <v>-7.3093886184915644E-3</v>
      </c>
      <c r="E401" s="21">
        <f t="shared" si="13"/>
        <v>1.5174238190570705E-2</v>
      </c>
    </row>
    <row r="402" spans="1:5" x14ac:dyDescent="0.25">
      <c r="A402" s="19">
        <v>43682</v>
      </c>
      <c r="B402" s="21">
        <v>2844.73999</v>
      </c>
      <c r="C402" s="21">
        <v>206.716431</v>
      </c>
      <c r="D402" s="21">
        <f t="shared" si="12"/>
        <v>-3.0230182310703037E-2</v>
      </c>
      <c r="E402" s="21">
        <f t="shared" si="13"/>
        <v>-1.896835960726025E-2</v>
      </c>
    </row>
    <row r="403" spans="1:5" x14ac:dyDescent="0.25">
      <c r="A403" s="19">
        <v>43683</v>
      </c>
      <c r="B403" s="21">
        <v>2881.7700199999999</v>
      </c>
      <c r="C403" s="21">
        <v>210.282028</v>
      </c>
      <c r="D403" s="21">
        <f t="shared" si="12"/>
        <v>1.2933024156216008E-2</v>
      </c>
      <c r="E403" s="21">
        <f t="shared" si="13"/>
        <v>1.7101664642737401E-2</v>
      </c>
    </row>
    <row r="404" spans="1:5" x14ac:dyDescent="0.25">
      <c r="A404" s="19">
        <v>43684</v>
      </c>
      <c r="B404" s="21">
        <v>2883.9799800000001</v>
      </c>
      <c r="C404" s="21">
        <v>212.98323099999999</v>
      </c>
      <c r="D404" s="21">
        <f t="shared" si="12"/>
        <v>7.665820086625915E-4</v>
      </c>
      <c r="E404" s="21">
        <f t="shared" si="13"/>
        <v>1.276381472215306E-2</v>
      </c>
    </row>
    <row r="405" spans="1:5" x14ac:dyDescent="0.25">
      <c r="A405" s="19">
        <v>43685</v>
      </c>
      <c r="B405" s="21">
        <v>2938.0900879999999</v>
      </c>
      <c r="C405" s="21">
        <v>214.14228800000001</v>
      </c>
      <c r="D405" s="21">
        <f t="shared" si="12"/>
        <v>1.8588462666627403E-2</v>
      </c>
      <c r="E405" s="21">
        <f t="shared" si="13"/>
        <v>5.4272563611980611E-3</v>
      </c>
    </row>
    <row r="406" spans="1:5" x14ac:dyDescent="0.25">
      <c r="A406" s="19">
        <v>43686</v>
      </c>
      <c r="B406" s="21">
        <v>2918.6499020000001</v>
      </c>
      <c r="C406" s="21">
        <v>217.22659300000001</v>
      </c>
      <c r="D406" s="21">
        <f t="shared" si="12"/>
        <v>-6.6385932886606509E-3</v>
      </c>
      <c r="E406" s="21">
        <f t="shared" si="13"/>
        <v>1.4300324836534449E-2</v>
      </c>
    </row>
    <row r="407" spans="1:5" x14ac:dyDescent="0.25">
      <c r="A407" s="19">
        <v>43689</v>
      </c>
      <c r="B407" s="21">
        <v>2882.6999510000001</v>
      </c>
      <c r="C407" s="21">
        <v>213.307388</v>
      </c>
      <c r="D407" s="21">
        <f t="shared" si="12"/>
        <v>-1.2393809057761218E-2</v>
      </c>
      <c r="E407" s="21">
        <f t="shared" si="13"/>
        <v>-1.8206754568991054E-2</v>
      </c>
    </row>
    <row r="408" spans="1:5" x14ac:dyDescent="0.25">
      <c r="A408" s="19">
        <v>43690</v>
      </c>
      <c r="B408" s="21">
        <v>2926.320068</v>
      </c>
      <c r="C408" s="21">
        <v>215.83178699999999</v>
      </c>
      <c r="D408" s="21">
        <f t="shared" si="12"/>
        <v>1.5018346204117041E-2</v>
      </c>
      <c r="E408" s="21">
        <f t="shared" si="13"/>
        <v>1.1765078861705677E-2</v>
      </c>
    </row>
    <row r="409" spans="1:5" x14ac:dyDescent="0.25">
      <c r="A409" s="19">
        <v>43691</v>
      </c>
      <c r="B409" s="21">
        <v>2840.6000979999999</v>
      </c>
      <c r="C409" s="21">
        <v>212.63945000000001</v>
      </c>
      <c r="D409" s="21">
        <f t="shared" si="12"/>
        <v>-2.9730352210714808E-2</v>
      </c>
      <c r="E409" s="21">
        <f t="shared" si="13"/>
        <v>-1.4901331970789891E-2</v>
      </c>
    </row>
    <row r="410" spans="1:5" x14ac:dyDescent="0.25">
      <c r="A410" s="19">
        <v>43692</v>
      </c>
      <c r="B410" s="21">
        <v>2847.6000979999999</v>
      </c>
      <c r="C410" s="21">
        <v>214.39769000000001</v>
      </c>
      <c r="D410" s="21">
        <f t="shared" si="12"/>
        <v>2.4612366978827697E-3</v>
      </c>
      <c r="E410" s="21">
        <f t="shared" si="13"/>
        <v>8.2346464545093364E-3</v>
      </c>
    </row>
    <row r="411" spans="1:5" x14ac:dyDescent="0.25">
      <c r="A411" s="19">
        <v>43693</v>
      </c>
      <c r="B411" s="21">
        <v>2888.679932</v>
      </c>
      <c r="C411" s="21">
        <v>214.59414699999999</v>
      </c>
      <c r="D411" s="21">
        <f t="shared" si="12"/>
        <v>1.4323058175937407E-2</v>
      </c>
      <c r="E411" s="21">
        <f t="shared" si="13"/>
        <v>9.1590094164685878E-4</v>
      </c>
    </row>
    <row r="412" spans="1:5" x14ac:dyDescent="0.25">
      <c r="A412" s="19">
        <v>43696</v>
      </c>
      <c r="B412" s="21">
        <v>2923.6499020000001</v>
      </c>
      <c r="C412" s="21">
        <v>214.89863600000001</v>
      </c>
      <c r="D412" s="21">
        <f t="shared" si="12"/>
        <v>1.2033175322413726E-2</v>
      </c>
      <c r="E412" s="21">
        <f t="shared" si="13"/>
        <v>1.4179006635980092E-3</v>
      </c>
    </row>
    <row r="413" spans="1:5" x14ac:dyDescent="0.25">
      <c r="A413" s="19">
        <v>43697</v>
      </c>
      <c r="B413" s="21">
        <v>2900.51001</v>
      </c>
      <c r="C413" s="21">
        <v>214.59414699999999</v>
      </c>
      <c r="D413" s="21">
        <f t="shared" si="12"/>
        <v>-7.9462151137351059E-3</v>
      </c>
      <c r="E413" s="21">
        <f t="shared" si="13"/>
        <v>-1.4179006635980668E-3</v>
      </c>
    </row>
    <row r="414" spans="1:5" x14ac:dyDescent="0.25">
      <c r="A414" s="19">
        <v>43698</v>
      </c>
      <c r="B414" s="21">
        <v>2924.429932</v>
      </c>
      <c r="C414" s="21">
        <v>216.79440299999999</v>
      </c>
      <c r="D414" s="21">
        <f t="shared" si="12"/>
        <v>8.2129795994355052E-3</v>
      </c>
      <c r="E414" s="21">
        <f t="shared" si="13"/>
        <v>1.0200896985057545E-2</v>
      </c>
    </row>
    <row r="415" spans="1:5" x14ac:dyDescent="0.25">
      <c r="A415" s="19">
        <v>43699</v>
      </c>
      <c r="B415" s="21">
        <v>2922.9499510000001</v>
      </c>
      <c r="C415" s="21">
        <v>215.59605400000001</v>
      </c>
      <c r="D415" s="21">
        <f t="shared" si="12"/>
        <v>-5.0620314096755901E-4</v>
      </c>
      <c r="E415" s="21">
        <f t="shared" si="13"/>
        <v>-5.5429163561002658E-3</v>
      </c>
    </row>
    <row r="416" spans="1:5" x14ac:dyDescent="0.25">
      <c r="A416" s="19">
        <v>43700</v>
      </c>
      <c r="B416" s="21">
        <v>2847.110107</v>
      </c>
      <c r="C416" s="21">
        <v>210.85174599999999</v>
      </c>
      <c r="D416" s="21">
        <f t="shared" si="12"/>
        <v>-2.6288881212212494E-2</v>
      </c>
      <c r="E416" s="21">
        <f t="shared" si="13"/>
        <v>-2.2251275528874952E-2</v>
      </c>
    </row>
    <row r="417" spans="1:5" x14ac:dyDescent="0.25">
      <c r="A417" s="19">
        <v>43703</v>
      </c>
      <c r="B417" s="21">
        <v>2878.3798830000001</v>
      </c>
      <c r="C417" s="21">
        <v>213.06182899999999</v>
      </c>
      <c r="D417" s="21">
        <f t="shared" si="12"/>
        <v>1.0923112944115404E-2</v>
      </c>
      <c r="E417" s="21">
        <f t="shared" si="13"/>
        <v>1.0427139655912167E-2</v>
      </c>
    </row>
    <row r="418" spans="1:5" x14ac:dyDescent="0.25">
      <c r="A418" s="19">
        <v>43704</v>
      </c>
      <c r="B418" s="21">
        <v>2869.1599120000001</v>
      </c>
      <c r="C418" s="21">
        <v>212.217072</v>
      </c>
      <c r="D418" s="21">
        <f t="shared" si="12"/>
        <v>-3.20832190381789E-3</v>
      </c>
      <c r="E418" s="21">
        <f t="shared" si="13"/>
        <v>-3.9727252353596604E-3</v>
      </c>
    </row>
    <row r="419" spans="1:5" x14ac:dyDescent="0.25">
      <c r="A419" s="19">
        <v>43705</v>
      </c>
      <c r="B419" s="21">
        <v>2887.9399410000001</v>
      </c>
      <c r="C419" s="21">
        <v>214.20124799999999</v>
      </c>
      <c r="D419" s="21">
        <f t="shared" si="12"/>
        <v>6.5241514280121003E-3</v>
      </c>
      <c r="E419" s="21">
        <f t="shared" si="13"/>
        <v>9.3063089800528749E-3</v>
      </c>
    </row>
    <row r="420" spans="1:5" x14ac:dyDescent="0.25">
      <c r="A420" s="19">
        <v>43706</v>
      </c>
      <c r="B420" s="21">
        <v>2924.580078</v>
      </c>
      <c r="C420" s="21">
        <v>216.627411</v>
      </c>
      <c r="D420" s="21">
        <f t="shared" si="12"/>
        <v>1.260748253902438E-2</v>
      </c>
      <c r="E420" s="21">
        <f t="shared" si="13"/>
        <v>1.1262893479286601E-2</v>
      </c>
    </row>
    <row r="421" spans="1:5" x14ac:dyDescent="0.25">
      <c r="A421" s="19">
        <v>43707</v>
      </c>
      <c r="B421" s="21">
        <v>2926.459961</v>
      </c>
      <c r="C421" s="21">
        <v>215.235107</v>
      </c>
      <c r="D421" s="21">
        <f t="shared" si="12"/>
        <v>6.4258082397493387E-4</v>
      </c>
      <c r="E421" s="21">
        <f t="shared" si="13"/>
        <v>-6.4479262070953171E-3</v>
      </c>
    </row>
    <row r="422" spans="1:5" x14ac:dyDescent="0.25">
      <c r="A422" s="19">
        <v>43711</v>
      </c>
      <c r="B422" s="21">
        <v>2906.2700199999999</v>
      </c>
      <c r="C422" s="21">
        <v>214.40564000000001</v>
      </c>
      <c r="D422" s="21">
        <f t="shared" si="12"/>
        <v>-6.92300919275306E-3</v>
      </c>
      <c r="E422" s="21">
        <f t="shared" si="13"/>
        <v>-3.8612167785985725E-3</v>
      </c>
    </row>
    <row r="423" spans="1:5" x14ac:dyDescent="0.25">
      <c r="A423" s="19">
        <v>43712</v>
      </c>
      <c r="B423" s="21">
        <v>2937.780029</v>
      </c>
      <c r="C423" s="21">
        <v>215.75846899999999</v>
      </c>
      <c r="D423" s="21">
        <f t="shared" si="12"/>
        <v>1.0783725016077904E-2</v>
      </c>
      <c r="E423" s="21">
        <f t="shared" si="13"/>
        <v>6.2898481382609164E-3</v>
      </c>
    </row>
    <row r="424" spans="1:5" x14ac:dyDescent="0.25">
      <c r="A424" s="19">
        <v>43713</v>
      </c>
      <c r="B424" s="21">
        <v>2976</v>
      </c>
      <c r="C424" s="21">
        <v>216.73603800000001</v>
      </c>
      <c r="D424" s="21">
        <f t="shared" si="12"/>
        <v>1.2925913022813845E-2</v>
      </c>
      <c r="E424" s="21">
        <f t="shared" si="13"/>
        <v>4.5206154019269999E-3</v>
      </c>
    </row>
    <row r="425" spans="1:5" x14ac:dyDescent="0.25">
      <c r="A425" s="19">
        <v>43714</v>
      </c>
      <c r="B425" s="21">
        <v>2978.709961</v>
      </c>
      <c r="C425" s="21">
        <v>217.26925700000001</v>
      </c>
      <c r="D425" s="21">
        <f t="shared" si="12"/>
        <v>9.101908253591022E-4</v>
      </c>
      <c r="E425" s="21">
        <f t="shared" si="13"/>
        <v>2.4572016721172737E-3</v>
      </c>
    </row>
    <row r="426" spans="1:5" x14ac:dyDescent="0.25">
      <c r="A426" s="19">
        <v>43717</v>
      </c>
      <c r="B426" s="21">
        <v>2978.429932</v>
      </c>
      <c r="C426" s="21">
        <v>214.53401199999999</v>
      </c>
      <c r="D426" s="21">
        <f t="shared" si="12"/>
        <v>-9.4014579222948533E-5</v>
      </c>
      <c r="E426" s="21">
        <f t="shared" si="13"/>
        <v>-1.2669110132428338E-2</v>
      </c>
    </row>
    <row r="427" spans="1:5" x14ac:dyDescent="0.25">
      <c r="A427" s="19">
        <v>43718</v>
      </c>
      <c r="B427" s="21">
        <v>2979.389893</v>
      </c>
      <c r="C427" s="21">
        <v>207.049103</v>
      </c>
      <c r="D427" s="21">
        <f t="shared" si="12"/>
        <v>3.2225244686973423E-4</v>
      </c>
      <c r="E427" s="21">
        <f t="shared" si="13"/>
        <v>-3.5512312205372473E-2</v>
      </c>
    </row>
    <row r="428" spans="1:5" x14ac:dyDescent="0.25">
      <c r="A428" s="19">
        <v>43719</v>
      </c>
      <c r="B428" s="21">
        <v>3000.929932</v>
      </c>
      <c r="C428" s="21">
        <v>207.562592</v>
      </c>
      <c r="D428" s="21">
        <f t="shared" si="12"/>
        <v>7.2036723045440518E-3</v>
      </c>
      <c r="E428" s="21">
        <f t="shared" si="13"/>
        <v>2.476964681550405E-3</v>
      </c>
    </row>
    <row r="429" spans="1:5" x14ac:dyDescent="0.25">
      <c r="A429" s="19">
        <v>43720</v>
      </c>
      <c r="B429" s="21">
        <v>3009.570068</v>
      </c>
      <c r="C429" s="21">
        <v>209.488113</v>
      </c>
      <c r="D429" s="21">
        <f t="shared" si="12"/>
        <v>2.8750160390679956E-3</v>
      </c>
      <c r="E429" s="21">
        <f t="shared" si="13"/>
        <v>9.234055518768847E-3</v>
      </c>
    </row>
    <row r="430" spans="1:5" x14ac:dyDescent="0.25">
      <c r="A430" s="19">
        <v>43721</v>
      </c>
      <c r="B430" s="21">
        <v>3007.389893</v>
      </c>
      <c r="C430" s="21">
        <v>207.17749000000001</v>
      </c>
      <c r="D430" s="21">
        <f t="shared" si="12"/>
        <v>-7.2467661727595176E-4</v>
      </c>
      <c r="E430" s="21">
        <f t="shared" si="13"/>
        <v>-1.1091132408078084E-2</v>
      </c>
    </row>
    <row r="431" spans="1:5" x14ac:dyDescent="0.25">
      <c r="A431" s="19">
        <v>43724</v>
      </c>
      <c r="B431" s="21">
        <v>2997.959961</v>
      </c>
      <c r="C431" s="21">
        <v>204.797729</v>
      </c>
      <c r="D431" s="21">
        <f t="shared" si="12"/>
        <v>-3.1405130357880207E-3</v>
      </c>
      <c r="E431" s="21">
        <f t="shared" si="13"/>
        <v>-1.1553061250862586E-2</v>
      </c>
    </row>
    <row r="432" spans="1:5" x14ac:dyDescent="0.25">
      <c r="A432" s="19">
        <v>43725</v>
      </c>
      <c r="B432" s="21">
        <v>3005.6999510000001</v>
      </c>
      <c r="C432" s="21">
        <v>207.216995</v>
      </c>
      <c r="D432" s="21">
        <f t="shared" si="12"/>
        <v>2.5784252944315751E-3</v>
      </c>
      <c r="E432" s="21">
        <f t="shared" si="13"/>
        <v>1.1743724985780142E-2</v>
      </c>
    </row>
    <row r="433" spans="1:5" x14ac:dyDescent="0.25">
      <c r="A433" s="19">
        <v>43726</v>
      </c>
      <c r="B433" s="21">
        <v>3006.7299800000001</v>
      </c>
      <c r="C433" s="21">
        <v>207.789703</v>
      </c>
      <c r="D433" s="21">
        <f t="shared" si="12"/>
        <v>3.4263318554979109E-4</v>
      </c>
      <c r="E433" s="21">
        <f t="shared" si="13"/>
        <v>2.7599957606172275E-3</v>
      </c>
    </row>
    <row r="434" spans="1:5" x14ac:dyDescent="0.25">
      <c r="A434" s="19">
        <v>43727</v>
      </c>
      <c r="B434" s="21">
        <v>3006.790039</v>
      </c>
      <c r="C434" s="21">
        <v>207.87858600000001</v>
      </c>
      <c r="D434" s="21">
        <f t="shared" si="12"/>
        <v>1.997465704358366E-5</v>
      </c>
      <c r="E434" s="21">
        <f t="shared" si="13"/>
        <v>4.2766313287233434E-4</v>
      </c>
    </row>
    <row r="435" spans="1:5" x14ac:dyDescent="0.25">
      <c r="A435" s="19">
        <v>43728</v>
      </c>
      <c r="B435" s="21">
        <v>2992.070068</v>
      </c>
      <c r="C435" s="21">
        <v>206.762756</v>
      </c>
      <c r="D435" s="21">
        <f t="shared" si="12"/>
        <v>-4.9075992042032345E-3</v>
      </c>
      <c r="E435" s="21">
        <f t="shared" si="13"/>
        <v>-5.3821584128379407E-3</v>
      </c>
    </row>
    <row r="436" spans="1:5" x14ac:dyDescent="0.25">
      <c r="A436" s="19">
        <v>43731</v>
      </c>
      <c r="B436" s="21">
        <v>2991.780029</v>
      </c>
      <c r="C436" s="21">
        <v>208.885773</v>
      </c>
      <c r="D436" s="21">
        <f t="shared" si="12"/>
        <v>-9.6940596948634042E-5</v>
      </c>
      <c r="E436" s="21">
        <f t="shared" si="13"/>
        <v>1.0215532184046939E-2</v>
      </c>
    </row>
    <row r="437" spans="1:5" x14ac:dyDescent="0.25">
      <c r="A437" s="19">
        <v>43732</v>
      </c>
      <c r="B437" s="21">
        <v>2966.6000979999999</v>
      </c>
      <c r="C437" s="21">
        <v>209.35977199999999</v>
      </c>
      <c r="D437" s="21">
        <f t="shared" si="12"/>
        <v>-8.4519887484478164E-3</v>
      </c>
      <c r="E437" s="21">
        <f t="shared" si="13"/>
        <v>2.2666073008913287E-3</v>
      </c>
    </row>
    <row r="438" spans="1:5" x14ac:dyDescent="0.25">
      <c r="A438" s="19">
        <v>43733</v>
      </c>
      <c r="B438" s="21">
        <v>2984.8701169999999</v>
      </c>
      <c r="C438" s="21">
        <v>209.96211199999999</v>
      </c>
      <c r="D438" s="21">
        <f t="shared" si="12"/>
        <v>6.139685063273532E-3</v>
      </c>
      <c r="E438" s="21">
        <f t="shared" si="13"/>
        <v>2.8729262043221951E-3</v>
      </c>
    </row>
    <row r="439" spans="1:5" x14ac:dyDescent="0.25">
      <c r="A439" s="19">
        <v>43734</v>
      </c>
      <c r="B439" s="21">
        <v>2977.6201169999999</v>
      </c>
      <c r="C439" s="21">
        <v>209.93249499999999</v>
      </c>
      <c r="D439" s="21">
        <f t="shared" si="12"/>
        <v>-2.4318710097662182E-3</v>
      </c>
      <c r="E439" s="21">
        <f t="shared" si="13"/>
        <v>-1.4106873275042617E-4</v>
      </c>
    </row>
    <row r="440" spans="1:5" x14ac:dyDescent="0.25">
      <c r="A440" s="19">
        <v>43735</v>
      </c>
      <c r="B440" s="21">
        <v>2961.790039</v>
      </c>
      <c r="C440" s="21">
        <v>210.48545799999999</v>
      </c>
      <c r="D440" s="21">
        <f t="shared" si="12"/>
        <v>-5.3305345372608622E-3</v>
      </c>
      <c r="E440" s="21">
        <f t="shared" si="13"/>
        <v>2.6305409410696391E-3</v>
      </c>
    </row>
    <row r="441" spans="1:5" x14ac:dyDescent="0.25">
      <c r="A441" s="19">
        <v>43738</v>
      </c>
      <c r="B441" s="21">
        <v>2976.73999</v>
      </c>
      <c r="C441" s="21">
        <v>212.016006</v>
      </c>
      <c r="D441" s="21">
        <f t="shared" si="12"/>
        <v>5.0349101576151927E-3</v>
      </c>
      <c r="E441" s="21">
        <f t="shared" si="13"/>
        <v>7.2452042213363597E-3</v>
      </c>
    </row>
    <row r="442" spans="1:5" x14ac:dyDescent="0.25">
      <c r="A442" s="19">
        <v>43739</v>
      </c>
      <c r="B442" s="21">
        <v>2940.25</v>
      </c>
      <c r="C442" s="21">
        <v>206.397415</v>
      </c>
      <c r="D442" s="21">
        <f t="shared" si="12"/>
        <v>-1.2334126866677331E-2</v>
      </c>
      <c r="E442" s="21">
        <f t="shared" si="13"/>
        <v>-2.6858262517858288E-2</v>
      </c>
    </row>
    <row r="443" spans="1:5" x14ac:dyDescent="0.25">
      <c r="A443" s="19">
        <v>43740</v>
      </c>
      <c r="B443" s="21">
        <v>2887.610107</v>
      </c>
      <c r="C443" s="21">
        <v>203.68190000000001</v>
      </c>
      <c r="D443" s="21">
        <f t="shared" si="12"/>
        <v>-1.8065404333742128E-2</v>
      </c>
      <c r="E443" s="21">
        <f t="shared" si="13"/>
        <v>-1.3244046180376126E-2</v>
      </c>
    </row>
    <row r="444" spans="1:5" x14ac:dyDescent="0.25">
      <c r="A444" s="19">
        <v>43741</v>
      </c>
      <c r="B444" s="21">
        <v>2910.6298830000001</v>
      </c>
      <c r="C444" s="21">
        <v>207.39473000000001</v>
      </c>
      <c r="D444" s="21">
        <f t="shared" si="12"/>
        <v>7.9403049843841545E-3</v>
      </c>
      <c r="E444" s="21">
        <f t="shared" si="13"/>
        <v>1.8064422512729585E-2</v>
      </c>
    </row>
    <row r="445" spans="1:5" x14ac:dyDescent="0.25">
      <c r="A445" s="19">
        <v>43742</v>
      </c>
      <c r="B445" s="21">
        <v>2952.01001</v>
      </c>
      <c r="C445" s="21">
        <v>209.03389000000001</v>
      </c>
      <c r="D445" s="21">
        <f t="shared" si="12"/>
        <v>1.4116785254235103E-2</v>
      </c>
      <c r="E445" s="21">
        <f t="shared" si="13"/>
        <v>7.8725062929383676E-3</v>
      </c>
    </row>
    <row r="446" spans="1:5" x14ac:dyDescent="0.25">
      <c r="A446" s="19">
        <v>43745</v>
      </c>
      <c r="B446" s="21">
        <v>2938.790039</v>
      </c>
      <c r="C446" s="21">
        <v>209.26100199999999</v>
      </c>
      <c r="D446" s="21">
        <f t="shared" si="12"/>
        <v>-4.4883523743439327E-3</v>
      </c>
      <c r="E446" s="21">
        <f t="shared" si="13"/>
        <v>1.0858943136072962E-3</v>
      </c>
    </row>
    <row r="447" spans="1:5" x14ac:dyDescent="0.25">
      <c r="A447" s="19">
        <v>43746</v>
      </c>
      <c r="B447" s="21">
        <v>2893.0600589999999</v>
      </c>
      <c r="C447" s="21">
        <v>208.46118200000001</v>
      </c>
      <c r="D447" s="21">
        <f t="shared" si="12"/>
        <v>-1.5683159390420455E-2</v>
      </c>
      <c r="E447" s="21">
        <f t="shared" si="13"/>
        <v>-3.8294397954234086E-3</v>
      </c>
    </row>
    <row r="448" spans="1:5" x14ac:dyDescent="0.25">
      <c r="A448" s="19">
        <v>43747</v>
      </c>
      <c r="B448" s="21">
        <v>2919.3999020000001</v>
      </c>
      <c r="C448" s="21">
        <v>210.15960699999999</v>
      </c>
      <c r="D448" s="21">
        <f t="shared" si="12"/>
        <v>9.0632962566768154E-3</v>
      </c>
      <c r="E448" s="21">
        <f t="shared" si="13"/>
        <v>8.1144289240810685E-3</v>
      </c>
    </row>
    <row r="449" spans="1:5" x14ac:dyDescent="0.25">
      <c r="A449" s="19">
        <v>43748</v>
      </c>
      <c r="B449" s="21">
        <v>2938.1298830000001</v>
      </c>
      <c r="C449" s="21">
        <v>209.10301200000001</v>
      </c>
      <c r="D449" s="21">
        <f t="shared" si="12"/>
        <v>6.3952025933453642E-3</v>
      </c>
      <c r="E449" s="21">
        <f t="shared" si="13"/>
        <v>-5.0402644497817483E-3</v>
      </c>
    </row>
    <row r="450" spans="1:5" x14ac:dyDescent="0.25">
      <c r="A450" s="19">
        <v>43749</v>
      </c>
      <c r="B450" s="21">
        <v>2970.2700199999999</v>
      </c>
      <c r="C450" s="21">
        <v>206.397415</v>
      </c>
      <c r="D450" s="21">
        <f t="shared" si="12"/>
        <v>1.0879579767786803E-2</v>
      </c>
      <c r="E450" s="21">
        <f t="shared" si="13"/>
        <v>-1.3023501617774862E-2</v>
      </c>
    </row>
    <row r="451" spans="1:5" x14ac:dyDescent="0.25">
      <c r="A451" s="19">
        <v>43752</v>
      </c>
      <c r="B451" s="21">
        <v>2966.1499020000001</v>
      </c>
      <c r="C451" s="21">
        <v>205.76544200000001</v>
      </c>
      <c r="D451" s="21">
        <f t="shared" si="12"/>
        <v>-1.3880819469238928E-3</v>
      </c>
      <c r="E451" s="21">
        <f t="shared" si="13"/>
        <v>-3.0666203153988832E-3</v>
      </c>
    </row>
    <row r="452" spans="1:5" x14ac:dyDescent="0.25">
      <c r="A452" s="19">
        <v>43753</v>
      </c>
      <c r="B452" s="21">
        <v>2995.679932</v>
      </c>
      <c r="C452" s="21">
        <v>204.61999499999999</v>
      </c>
      <c r="D452" s="21">
        <f t="shared" si="12"/>
        <v>9.9064456123445291E-3</v>
      </c>
      <c r="E452" s="21">
        <f t="shared" si="13"/>
        <v>-5.5823129735193024E-3</v>
      </c>
    </row>
    <row r="453" spans="1:5" x14ac:dyDescent="0.25">
      <c r="A453" s="19">
        <v>43754</v>
      </c>
      <c r="B453" s="21">
        <v>2989.6899410000001</v>
      </c>
      <c r="C453" s="21">
        <v>205.686432</v>
      </c>
      <c r="D453" s="21">
        <f t="shared" ref="D453:D516" si="14">LN(B453/B452)</f>
        <v>-2.0015448090417308E-3</v>
      </c>
      <c r="E453" s="21">
        <f t="shared" ref="E453:E516" si="15">LN(C453/C452)</f>
        <v>5.1982583320709826E-3</v>
      </c>
    </row>
    <row r="454" spans="1:5" x14ac:dyDescent="0.25">
      <c r="A454" s="19">
        <v>43755</v>
      </c>
      <c r="B454" s="21">
        <v>2997.9499510000001</v>
      </c>
      <c r="C454" s="21">
        <v>204.254639</v>
      </c>
      <c r="D454" s="21">
        <f t="shared" si="14"/>
        <v>2.7590220483281382E-3</v>
      </c>
      <c r="E454" s="21">
        <f t="shared" si="15"/>
        <v>-6.9853885028338721E-3</v>
      </c>
    </row>
    <row r="455" spans="1:5" x14ac:dyDescent="0.25">
      <c r="A455" s="19">
        <v>43756</v>
      </c>
      <c r="B455" s="21">
        <v>2986.1999510000001</v>
      </c>
      <c r="C455" s="21">
        <v>205.883926</v>
      </c>
      <c r="D455" s="21">
        <f t="shared" si="14"/>
        <v>-3.927045710025329E-3</v>
      </c>
      <c r="E455" s="21">
        <f t="shared" si="15"/>
        <v>7.9450981190369013E-3</v>
      </c>
    </row>
    <row r="456" spans="1:5" x14ac:dyDescent="0.25">
      <c r="A456" s="19">
        <v>43759</v>
      </c>
      <c r="B456" s="21">
        <v>3006.719971</v>
      </c>
      <c r="C456" s="21">
        <v>207.216995</v>
      </c>
      <c r="D456" s="21">
        <f t="shared" si="14"/>
        <v>6.8481142616272101E-3</v>
      </c>
      <c r="E456" s="21">
        <f t="shared" si="15"/>
        <v>6.4539852589347996E-3</v>
      </c>
    </row>
    <row r="457" spans="1:5" x14ac:dyDescent="0.25">
      <c r="A457" s="19">
        <v>43760</v>
      </c>
      <c r="B457" s="21">
        <v>2995.98999</v>
      </c>
      <c r="C457" s="21">
        <v>196.769745</v>
      </c>
      <c r="D457" s="21">
        <f t="shared" si="14"/>
        <v>-3.5750494353435419E-3</v>
      </c>
      <c r="E457" s="21">
        <f t="shared" si="15"/>
        <v>-5.173229117880683E-2</v>
      </c>
    </row>
    <row r="458" spans="1:5" x14ac:dyDescent="0.25">
      <c r="A458" s="19">
        <v>43761</v>
      </c>
      <c r="B458" s="21">
        <v>3004.5200199999999</v>
      </c>
      <c r="C458" s="21">
        <v>196.71049500000001</v>
      </c>
      <c r="D458" s="21">
        <f t="shared" si="14"/>
        <v>2.843103580075224E-3</v>
      </c>
      <c r="E458" s="21">
        <f t="shared" si="15"/>
        <v>-3.0115870849220207E-4</v>
      </c>
    </row>
    <row r="459" spans="1:5" x14ac:dyDescent="0.25">
      <c r="A459" s="19">
        <v>43762</v>
      </c>
      <c r="B459" s="21">
        <v>3010.290039</v>
      </c>
      <c r="C459" s="21">
        <v>193.56051600000001</v>
      </c>
      <c r="D459" s="21">
        <f t="shared" si="14"/>
        <v>1.9186044823943E-3</v>
      </c>
      <c r="E459" s="21">
        <f t="shared" si="15"/>
        <v>-1.6142871573550221E-2</v>
      </c>
    </row>
    <row r="460" spans="1:5" x14ac:dyDescent="0.25">
      <c r="A460" s="19">
        <v>43763</v>
      </c>
      <c r="B460" s="21">
        <v>3022.5500489999999</v>
      </c>
      <c r="C460" s="21">
        <v>192.16819799999999</v>
      </c>
      <c r="D460" s="21">
        <f t="shared" si="14"/>
        <v>4.0644295882822203E-3</v>
      </c>
      <c r="E460" s="21">
        <f t="shared" si="15"/>
        <v>-7.2191879752574106E-3</v>
      </c>
    </row>
    <row r="461" spans="1:5" x14ac:dyDescent="0.25">
      <c r="A461" s="19">
        <v>43766</v>
      </c>
      <c r="B461" s="21">
        <v>3039.419922</v>
      </c>
      <c r="C461" s="21">
        <v>189.37370300000001</v>
      </c>
      <c r="D461" s="21">
        <f t="shared" si="14"/>
        <v>5.5658199003797548E-3</v>
      </c>
      <c r="E461" s="21">
        <f t="shared" si="15"/>
        <v>-1.4648692391061013E-2</v>
      </c>
    </row>
    <row r="462" spans="1:5" x14ac:dyDescent="0.25">
      <c r="A462" s="19">
        <v>43767</v>
      </c>
      <c r="B462" s="21">
        <v>3036.889893</v>
      </c>
      <c r="C462" s="21">
        <v>190.203171</v>
      </c>
      <c r="D462" s="21">
        <f t="shared" si="14"/>
        <v>-8.3275185869019096E-4</v>
      </c>
      <c r="E462" s="21">
        <f t="shared" si="15"/>
        <v>4.3704945013095364E-3</v>
      </c>
    </row>
    <row r="463" spans="1:5" x14ac:dyDescent="0.25">
      <c r="A463" s="19">
        <v>43768</v>
      </c>
      <c r="B463" s="21">
        <v>3046.7700199999999</v>
      </c>
      <c r="C463" s="21">
        <v>194.419601</v>
      </c>
      <c r="D463" s="21">
        <f t="shared" si="14"/>
        <v>3.2480894157918484E-3</v>
      </c>
      <c r="E463" s="21">
        <f t="shared" si="15"/>
        <v>2.1925893236213783E-2</v>
      </c>
    </row>
    <row r="464" spans="1:5" x14ac:dyDescent="0.25">
      <c r="A464" s="19">
        <v>43769</v>
      </c>
      <c r="B464" s="21">
        <v>3037.5600589999999</v>
      </c>
      <c r="C464" s="21">
        <v>194.231979</v>
      </c>
      <c r="D464" s="21">
        <f t="shared" si="14"/>
        <v>-3.0274386546482847E-3</v>
      </c>
      <c r="E464" s="21">
        <f t="shared" si="15"/>
        <v>-9.6550238944113128E-4</v>
      </c>
    </row>
    <row r="465" spans="1:5" x14ac:dyDescent="0.25">
      <c r="A465" s="19">
        <v>43770</v>
      </c>
      <c r="B465" s="21">
        <v>3066.9099120000001</v>
      </c>
      <c r="C465" s="21">
        <v>191.50662199999999</v>
      </c>
      <c r="D465" s="21">
        <f t="shared" si="14"/>
        <v>9.6159303902425119E-3</v>
      </c>
      <c r="E465" s="21">
        <f t="shared" si="15"/>
        <v>-1.4130825086074194E-2</v>
      </c>
    </row>
    <row r="466" spans="1:5" x14ac:dyDescent="0.25">
      <c r="A466" s="19">
        <v>43773</v>
      </c>
      <c r="B466" s="21">
        <v>3078.2700199999999</v>
      </c>
      <c r="C466" s="21">
        <v>186.29286200000001</v>
      </c>
      <c r="D466" s="21">
        <f t="shared" si="14"/>
        <v>3.6972459932524981E-3</v>
      </c>
      <c r="E466" s="21">
        <f t="shared" si="15"/>
        <v>-2.7602425330212246E-2</v>
      </c>
    </row>
    <row r="467" spans="1:5" x14ac:dyDescent="0.25">
      <c r="A467" s="19">
        <v>43774</v>
      </c>
      <c r="B467" s="21">
        <v>3074.6201169999999</v>
      </c>
      <c r="C467" s="21">
        <v>189.768677</v>
      </c>
      <c r="D467" s="21">
        <f t="shared" si="14"/>
        <v>-1.1864029250808047E-3</v>
      </c>
      <c r="E467" s="21">
        <f t="shared" si="15"/>
        <v>1.8485878617297793E-2</v>
      </c>
    </row>
    <row r="468" spans="1:5" x14ac:dyDescent="0.25">
      <c r="A468" s="19">
        <v>43775</v>
      </c>
      <c r="B468" s="21">
        <v>3076.780029</v>
      </c>
      <c r="C468" s="21">
        <v>191.74359100000001</v>
      </c>
      <c r="D468" s="21">
        <f t="shared" si="14"/>
        <v>7.02250556783877E-4</v>
      </c>
      <c r="E468" s="21">
        <f t="shared" si="15"/>
        <v>1.0353175015577615E-2</v>
      </c>
    </row>
    <row r="469" spans="1:5" x14ac:dyDescent="0.25">
      <c r="A469" s="19">
        <v>43776</v>
      </c>
      <c r="B469" s="21">
        <v>3085.179932</v>
      </c>
      <c r="C469" s="21">
        <v>190.65741</v>
      </c>
      <c r="D469" s="21">
        <f t="shared" si="14"/>
        <v>2.7263754572537358E-3</v>
      </c>
      <c r="E469" s="21">
        <f t="shared" si="15"/>
        <v>-5.6808633778660262E-3</v>
      </c>
    </row>
    <row r="470" spans="1:5" x14ac:dyDescent="0.25">
      <c r="A470" s="19">
        <v>43777</v>
      </c>
      <c r="B470" s="21">
        <v>3093.080078</v>
      </c>
      <c r="C470" s="21">
        <v>191.180756</v>
      </c>
      <c r="D470" s="21">
        <f t="shared" si="14"/>
        <v>2.5574029882187502E-3</v>
      </c>
      <c r="E470" s="21">
        <f t="shared" si="15"/>
        <v>2.7411944342314414E-3</v>
      </c>
    </row>
    <row r="471" spans="1:5" x14ac:dyDescent="0.25">
      <c r="A471" s="19">
        <v>43780</v>
      </c>
      <c r="B471" s="21">
        <v>3087.01001</v>
      </c>
      <c r="C471" s="21">
        <v>190.222916</v>
      </c>
      <c r="D471" s="21">
        <f t="shared" si="14"/>
        <v>-1.9643952970014303E-3</v>
      </c>
      <c r="E471" s="21">
        <f t="shared" si="15"/>
        <v>-5.0227204612536816E-3</v>
      </c>
    </row>
    <row r="472" spans="1:5" x14ac:dyDescent="0.25">
      <c r="A472" s="19">
        <v>43781</v>
      </c>
      <c r="B472" s="21">
        <v>3091.8400879999999</v>
      </c>
      <c r="C472" s="21">
        <v>190.85488900000001</v>
      </c>
      <c r="D472" s="21">
        <f t="shared" si="14"/>
        <v>1.5634232607154054E-3</v>
      </c>
      <c r="E472" s="21">
        <f t="shared" si="15"/>
        <v>3.3167692847342559E-3</v>
      </c>
    </row>
    <row r="473" spans="1:5" x14ac:dyDescent="0.25">
      <c r="A473" s="19">
        <v>43782</v>
      </c>
      <c r="B473" s="21">
        <v>3094.040039</v>
      </c>
      <c r="C473" s="21">
        <v>192.553314</v>
      </c>
      <c r="D473" s="21">
        <f t="shared" si="14"/>
        <v>7.1128151454077123E-4</v>
      </c>
      <c r="E473" s="21">
        <f t="shared" si="15"/>
        <v>8.8596753869917902E-3</v>
      </c>
    </row>
    <row r="474" spans="1:5" x14ac:dyDescent="0.25">
      <c r="A474" s="19">
        <v>43783</v>
      </c>
      <c r="B474" s="21">
        <v>3096.6298830000001</v>
      </c>
      <c r="C474" s="21">
        <v>191.56585699999999</v>
      </c>
      <c r="D474" s="21">
        <f t="shared" si="14"/>
        <v>8.3669269520652125E-4</v>
      </c>
      <c r="E474" s="21">
        <f t="shared" si="15"/>
        <v>-5.1414209431346466E-3</v>
      </c>
    </row>
    <row r="475" spans="1:5" x14ac:dyDescent="0.25">
      <c r="A475" s="19">
        <v>43784</v>
      </c>
      <c r="B475" s="21">
        <v>3120.459961</v>
      </c>
      <c r="C475" s="21">
        <v>191.53623999999999</v>
      </c>
      <c r="D475" s="21">
        <f t="shared" si="14"/>
        <v>7.6660287374525583E-3</v>
      </c>
      <c r="E475" s="21">
        <f t="shared" si="15"/>
        <v>-1.5461674728974313E-4</v>
      </c>
    </row>
    <row r="476" spans="1:5" x14ac:dyDescent="0.25">
      <c r="A476" s="19">
        <v>43787</v>
      </c>
      <c r="B476" s="21">
        <v>3122.030029</v>
      </c>
      <c r="C476" s="21">
        <v>191.84234599999999</v>
      </c>
      <c r="D476" s="21">
        <f t="shared" si="14"/>
        <v>5.0302620769013609E-4</v>
      </c>
      <c r="E476" s="21">
        <f t="shared" si="15"/>
        <v>1.596886608834742E-3</v>
      </c>
    </row>
    <row r="477" spans="1:5" x14ac:dyDescent="0.25">
      <c r="A477" s="19">
        <v>43788</v>
      </c>
      <c r="B477" s="21">
        <v>3120.179932</v>
      </c>
      <c r="C477" s="21">
        <v>191.01289399999999</v>
      </c>
      <c r="D477" s="21">
        <f t="shared" si="14"/>
        <v>-5.9276988942457527E-4</v>
      </c>
      <c r="E477" s="21">
        <f t="shared" si="15"/>
        <v>-4.3329865237348346E-3</v>
      </c>
    </row>
    <row r="478" spans="1:5" x14ac:dyDescent="0.25">
      <c r="A478" s="19">
        <v>43789</v>
      </c>
      <c r="B478" s="21">
        <v>3108.459961</v>
      </c>
      <c r="C478" s="21">
        <v>191.694244</v>
      </c>
      <c r="D478" s="21">
        <f t="shared" si="14"/>
        <v>-3.763256516012298E-3</v>
      </c>
      <c r="E478" s="21">
        <f t="shared" si="15"/>
        <v>3.5606898969062022E-3</v>
      </c>
    </row>
    <row r="479" spans="1:5" x14ac:dyDescent="0.25">
      <c r="A479" s="19">
        <v>43790</v>
      </c>
      <c r="B479" s="21">
        <v>3103.540039</v>
      </c>
      <c r="C479" s="21">
        <v>189.93656899999999</v>
      </c>
      <c r="D479" s="21">
        <f t="shared" si="14"/>
        <v>-1.5840061264341748E-3</v>
      </c>
      <c r="E479" s="21">
        <f t="shared" si="15"/>
        <v>-9.211454465760183E-3</v>
      </c>
    </row>
    <row r="480" spans="1:5" x14ac:dyDescent="0.25">
      <c r="A480" s="19">
        <v>43791</v>
      </c>
      <c r="B480" s="21">
        <v>3110.290039</v>
      </c>
      <c r="C480" s="21">
        <v>190.71665999999999</v>
      </c>
      <c r="D480" s="21">
        <f t="shared" si="14"/>
        <v>2.1725739424198064E-3</v>
      </c>
      <c r="E480" s="21">
        <f t="shared" si="15"/>
        <v>4.0987020871189241E-3</v>
      </c>
    </row>
    <row r="481" spans="1:5" x14ac:dyDescent="0.25">
      <c r="A481" s="19">
        <v>43794</v>
      </c>
      <c r="B481" s="21">
        <v>3133.639893</v>
      </c>
      <c r="C481" s="21">
        <v>189.48232999999999</v>
      </c>
      <c r="D481" s="21">
        <f t="shared" si="14"/>
        <v>7.479252042189413E-3</v>
      </c>
      <c r="E481" s="21">
        <f t="shared" si="15"/>
        <v>-6.4930963474709299E-3</v>
      </c>
    </row>
    <row r="482" spans="1:5" x14ac:dyDescent="0.25">
      <c r="A482" s="19">
        <v>43795</v>
      </c>
      <c r="B482" s="21">
        <v>3140.5200199999999</v>
      </c>
      <c r="C482" s="21">
        <v>191.575729</v>
      </c>
      <c r="D482" s="21">
        <f t="shared" si="14"/>
        <v>2.1931636595712636E-3</v>
      </c>
      <c r="E482" s="21">
        <f t="shared" si="15"/>
        <v>1.0987407355139582E-2</v>
      </c>
    </row>
    <row r="483" spans="1:5" x14ac:dyDescent="0.25">
      <c r="A483" s="19">
        <v>43796</v>
      </c>
      <c r="B483" s="21">
        <v>3153.6298830000001</v>
      </c>
      <c r="C483" s="21">
        <v>193.837006</v>
      </c>
      <c r="D483" s="21">
        <f t="shared" si="14"/>
        <v>4.1657355354963125E-3</v>
      </c>
      <c r="E483" s="21">
        <f t="shared" si="15"/>
        <v>1.1734448513134063E-2</v>
      </c>
    </row>
    <row r="484" spans="1:5" x14ac:dyDescent="0.25">
      <c r="A484" s="19">
        <v>43798</v>
      </c>
      <c r="B484" s="21">
        <v>3140.9799800000001</v>
      </c>
      <c r="C484" s="21">
        <v>193.27053799999999</v>
      </c>
      <c r="D484" s="21">
        <f t="shared" si="14"/>
        <v>-4.0192864386812297E-3</v>
      </c>
      <c r="E484" s="21">
        <f t="shared" si="15"/>
        <v>-2.926671996533303E-3</v>
      </c>
    </row>
    <row r="485" spans="1:5" x14ac:dyDescent="0.25">
      <c r="A485" s="19">
        <v>43801</v>
      </c>
      <c r="B485" s="21">
        <v>3113.8701169999999</v>
      </c>
      <c r="C485" s="21">
        <v>193.96618699999999</v>
      </c>
      <c r="D485" s="21">
        <f t="shared" si="14"/>
        <v>-8.6684836049412909E-3</v>
      </c>
      <c r="E485" s="21">
        <f t="shared" si="15"/>
        <v>3.5928913939483656E-3</v>
      </c>
    </row>
    <row r="486" spans="1:5" x14ac:dyDescent="0.25">
      <c r="A486" s="19">
        <v>43802</v>
      </c>
      <c r="B486" s="21">
        <v>3093.1999510000001</v>
      </c>
      <c r="C486" s="21">
        <v>191.919006</v>
      </c>
      <c r="D486" s="21">
        <f t="shared" si="14"/>
        <v>-6.6602252533960928E-3</v>
      </c>
      <c r="E486" s="21">
        <f t="shared" si="15"/>
        <v>-1.0610410781286805E-2</v>
      </c>
    </row>
    <row r="487" spans="1:5" x14ac:dyDescent="0.25">
      <c r="A487" s="19">
        <v>43803</v>
      </c>
      <c r="B487" s="21">
        <v>3112.76001</v>
      </c>
      <c r="C487" s="21">
        <v>193.101608</v>
      </c>
      <c r="D487" s="21">
        <f t="shared" si="14"/>
        <v>6.3036577396302605E-3</v>
      </c>
      <c r="E487" s="21">
        <f t="shared" si="15"/>
        <v>6.1430774146795306E-3</v>
      </c>
    </row>
    <row r="488" spans="1:5" x14ac:dyDescent="0.25">
      <c r="A488" s="19">
        <v>43804</v>
      </c>
      <c r="B488" s="21">
        <v>3117.429932</v>
      </c>
      <c r="C488" s="21">
        <v>193.002228</v>
      </c>
      <c r="D488" s="21">
        <f t="shared" si="14"/>
        <v>1.4991269666144746E-3</v>
      </c>
      <c r="E488" s="21">
        <f t="shared" si="15"/>
        <v>-5.1478381165141881E-4</v>
      </c>
    </row>
    <row r="489" spans="1:5" x14ac:dyDescent="0.25">
      <c r="A489" s="19">
        <v>43805</v>
      </c>
      <c r="B489" s="21">
        <v>3145.9099120000001</v>
      </c>
      <c r="C489" s="21">
        <v>194.13514699999999</v>
      </c>
      <c r="D489" s="21">
        <f t="shared" si="14"/>
        <v>9.0942458803792529E-3</v>
      </c>
      <c r="E489" s="21">
        <f t="shared" si="15"/>
        <v>5.8528176673960453E-3</v>
      </c>
    </row>
    <row r="490" spans="1:5" x14ac:dyDescent="0.25">
      <c r="A490" s="19">
        <v>43808</v>
      </c>
      <c r="B490" s="21">
        <v>3135.959961</v>
      </c>
      <c r="C490" s="21">
        <v>193.46929900000001</v>
      </c>
      <c r="D490" s="21">
        <f t="shared" si="14"/>
        <v>-3.1678336297769859E-3</v>
      </c>
      <c r="E490" s="21">
        <f t="shared" si="15"/>
        <v>-3.4357121640388949E-3</v>
      </c>
    </row>
    <row r="491" spans="1:5" x14ac:dyDescent="0.25">
      <c r="A491" s="19">
        <v>43809</v>
      </c>
      <c r="B491" s="21">
        <v>3132.5200199999999</v>
      </c>
      <c r="C491" s="21">
        <v>193.73762500000001</v>
      </c>
      <c r="D491" s="21">
        <f t="shared" si="14"/>
        <v>-1.0975360392743783E-3</v>
      </c>
      <c r="E491" s="21">
        <f t="shared" si="15"/>
        <v>1.3859568428158417E-3</v>
      </c>
    </row>
    <row r="492" spans="1:5" x14ac:dyDescent="0.25">
      <c r="A492" s="19">
        <v>43810</v>
      </c>
      <c r="B492" s="21">
        <v>3141.6298830000001</v>
      </c>
      <c r="C492" s="21">
        <v>193.50904800000001</v>
      </c>
      <c r="D492" s="21">
        <f t="shared" si="14"/>
        <v>2.9039374393932159E-3</v>
      </c>
      <c r="E492" s="21">
        <f t="shared" si="15"/>
        <v>-1.1805241593185955E-3</v>
      </c>
    </row>
    <row r="493" spans="1:5" x14ac:dyDescent="0.25">
      <c r="A493" s="19">
        <v>43811</v>
      </c>
      <c r="B493" s="21">
        <v>3168.570068</v>
      </c>
      <c r="C493" s="21">
        <v>195.089157</v>
      </c>
      <c r="D493" s="21">
        <f t="shared" si="14"/>
        <v>8.5386672024539822E-3</v>
      </c>
      <c r="E493" s="21">
        <f t="shared" si="15"/>
        <v>8.1323983906981968E-3</v>
      </c>
    </row>
    <row r="494" spans="1:5" x14ac:dyDescent="0.25">
      <c r="A494" s="19">
        <v>43812</v>
      </c>
      <c r="B494" s="21">
        <v>3168.8000489999999</v>
      </c>
      <c r="C494" s="21">
        <v>195.89411899999999</v>
      </c>
      <c r="D494" s="21">
        <f t="shared" si="14"/>
        <v>7.2579317873283479E-5</v>
      </c>
      <c r="E494" s="21">
        <f t="shared" si="15"/>
        <v>4.1176346240352733E-3</v>
      </c>
    </row>
    <row r="495" spans="1:5" x14ac:dyDescent="0.25">
      <c r="A495" s="19">
        <v>43815</v>
      </c>
      <c r="B495" s="21">
        <v>3191.4499510000001</v>
      </c>
      <c r="C495" s="21">
        <v>196.64941400000001</v>
      </c>
      <c r="D495" s="21">
        <f t="shared" si="14"/>
        <v>7.122360834448286E-3</v>
      </c>
      <c r="E495" s="21">
        <f t="shared" si="15"/>
        <v>3.8482148785343906E-3</v>
      </c>
    </row>
    <row r="496" spans="1:5" x14ac:dyDescent="0.25">
      <c r="A496" s="19">
        <v>43816</v>
      </c>
      <c r="B496" s="21">
        <v>3192.5200199999999</v>
      </c>
      <c r="C496" s="21">
        <v>195.297867</v>
      </c>
      <c r="D496" s="21">
        <f t="shared" si="14"/>
        <v>3.3523622914350006E-4</v>
      </c>
      <c r="E496" s="21">
        <f t="shared" si="15"/>
        <v>-6.8966027958213584E-3</v>
      </c>
    </row>
    <row r="497" spans="1:5" x14ac:dyDescent="0.25">
      <c r="A497" s="19">
        <v>43817</v>
      </c>
      <c r="B497" s="21">
        <v>3191.139893</v>
      </c>
      <c r="C497" s="21">
        <v>194.41340600000001</v>
      </c>
      <c r="D497" s="21">
        <f t="shared" si="14"/>
        <v>-4.3239365514825985E-4</v>
      </c>
      <c r="E497" s="21">
        <f t="shared" si="15"/>
        <v>-4.5390656100107391E-3</v>
      </c>
    </row>
    <row r="498" spans="1:5" x14ac:dyDescent="0.25">
      <c r="A498" s="19">
        <v>43818</v>
      </c>
      <c r="B498" s="21">
        <v>3205.3701169999999</v>
      </c>
      <c r="C498" s="21">
        <v>195.83450300000001</v>
      </c>
      <c r="D498" s="21">
        <f t="shared" si="14"/>
        <v>4.4493786311667416E-3</v>
      </c>
      <c r="E498" s="21">
        <f t="shared" si="15"/>
        <v>7.2830795443302489E-3</v>
      </c>
    </row>
    <row r="499" spans="1:5" x14ac:dyDescent="0.25">
      <c r="A499" s="19">
        <v>43819</v>
      </c>
      <c r="B499" s="21">
        <v>3221.219971</v>
      </c>
      <c r="C499" s="21">
        <v>195.91400100000001</v>
      </c>
      <c r="D499" s="21">
        <f t="shared" si="14"/>
        <v>4.9325959549920183E-3</v>
      </c>
      <c r="E499" s="21">
        <f t="shared" si="15"/>
        <v>4.058624361268974E-4</v>
      </c>
    </row>
    <row r="500" spans="1:5" x14ac:dyDescent="0.25">
      <c r="A500" s="19">
        <v>43822</v>
      </c>
      <c r="B500" s="21">
        <v>3224.01001</v>
      </c>
      <c r="C500" s="21">
        <v>194.97984299999999</v>
      </c>
      <c r="D500" s="21">
        <f t="shared" si="14"/>
        <v>8.6576869483295522E-4</v>
      </c>
      <c r="E500" s="21">
        <f t="shared" si="15"/>
        <v>-4.779608544441546E-3</v>
      </c>
    </row>
    <row r="501" spans="1:5" x14ac:dyDescent="0.25">
      <c r="A501" s="19">
        <v>43823</v>
      </c>
      <c r="B501" s="21">
        <v>3223.3798830000001</v>
      </c>
      <c r="C501" s="21">
        <v>195.44693000000001</v>
      </c>
      <c r="D501" s="21">
        <f t="shared" si="14"/>
        <v>-1.9546731699613876E-4</v>
      </c>
      <c r="E501" s="21">
        <f t="shared" si="15"/>
        <v>2.3927007835606359E-3</v>
      </c>
    </row>
    <row r="502" spans="1:5" x14ac:dyDescent="0.25">
      <c r="A502" s="19">
        <v>43825</v>
      </c>
      <c r="B502" s="21">
        <v>3239.9099120000001</v>
      </c>
      <c r="C502" s="21">
        <v>195.83450300000001</v>
      </c>
      <c r="D502" s="21">
        <f t="shared" si="14"/>
        <v>5.1150623181264333E-3</v>
      </c>
      <c r="E502" s="21">
        <f t="shared" si="15"/>
        <v>1.9810453247539107E-3</v>
      </c>
    </row>
    <row r="503" spans="1:5" x14ac:dyDescent="0.25">
      <c r="A503" s="19">
        <v>43826</v>
      </c>
      <c r="B503" s="21">
        <v>3240.0200199999999</v>
      </c>
      <c r="C503" s="21">
        <v>196.937592</v>
      </c>
      <c r="D503" s="21">
        <f t="shared" si="14"/>
        <v>3.398431809157373E-5</v>
      </c>
      <c r="E503" s="21">
        <f t="shared" si="15"/>
        <v>5.616956572343971E-3</v>
      </c>
    </row>
    <row r="504" spans="1:5" x14ac:dyDescent="0.25">
      <c r="A504" s="19">
        <v>43829</v>
      </c>
      <c r="B504" s="21">
        <v>3221.290039</v>
      </c>
      <c r="C504" s="21">
        <v>195.68544</v>
      </c>
      <c r="D504" s="21">
        <f t="shared" si="14"/>
        <v>-5.797596243427139E-3</v>
      </c>
      <c r="E504" s="21">
        <f t="shared" si="15"/>
        <v>-6.3784146276362058E-3</v>
      </c>
    </row>
    <row r="505" spans="1:5" x14ac:dyDescent="0.25">
      <c r="A505" s="19">
        <v>43830</v>
      </c>
      <c r="B505" s="21">
        <v>3230.780029</v>
      </c>
      <c r="C505" s="21">
        <v>196.38108800000001</v>
      </c>
      <c r="D505" s="21">
        <f t="shared" si="14"/>
        <v>2.9416905717033117E-3</v>
      </c>
      <c r="E505" s="21">
        <f t="shared" si="15"/>
        <v>3.548625961815135E-3</v>
      </c>
    </row>
    <row r="506" spans="1:5" x14ac:dyDescent="0.25">
      <c r="A506" s="19">
        <v>43832</v>
      </c>
      <c r="B506" s="21">
        <v>3257.8500979999999</v>
      </c>
      <c r="C506" s="21">
        <v>199.54130599999999</v>
      </c>
      <c r="D506" s="21">
        <f t="shared" si="14"/>
        <v>8.3438955597205794E-3</v>
      </c>
      <c r="E506" s="21">
        <f t="shared" si="15"/>
        <v>1.596416451271801E-2</v>
      </c>
    </row>
    <row r="507" spans="1:5" x14ac:dyDescent="0.25">
      <c r="A507" s="19">
        <v>43833</v>
      </c>
      <c r="B507" s="21">
        <v>3234.8500979999999</v>
      </c>
      <c r="C507" s="21">
        <v>198.835724</v>
      </c>
      <c r="D507" s="21">
        <f t="shared" si="14"/>
        <v>-7.0849093642042964E-3</v>
      </c>
      <c r="E507" s="21">
        <f t="shared" si="15"/>
        <v>-3.5422862497427638E-3</v>
      </c>
    </row>
    <row r="508" spans="1:5" x14ac:dyDescent="0.25">
      <c r="A508" s="19">
        <v>43836</v>
      </c>
      <c r="B508" s="21">
        <v>3246.280029</v>
      </c>
      <c r="C508" s="21">
        <v>201.071732</v>
      </c>
      <c r="D508" s="21">
        <f t="shared" si="14"/>
        <v>3.5271449965572142E-3</v>
      </c>
      <c r="E508" s="21">
        <f t="shared" si="15"/>
        <v>1.1182743748185205E-2</v>
      </c>
    </row>
    <row r="509" spans="1:5" x14ac:dyDescent="0.25">
      <c r="A509" s="19">
        <v>43837</v>
      </c>
      <c r="B509" s="21">
        <v>3237.179932</v>
      </c>
      <c r="C509" s="21">
        <v>201.36987300000001</v>
      </c>
      <c r="D509" s="21">
        <f t="shared" si="14"/>
        <v>-2.8071748821291158E-3</v>
      </c>
      <c r="E509" s="21">
        <f t="shared" si="15"/>
        <v>1.4816611942640946E-3</v>
      </c>
    </row>
    <row r="510" spans="1:5" x14ac:dyDescent="0.25">
      <c r="A510" s="19">
        <v>43838</v>
      </c>
      <c r="B510" s="21">
        <v>3253.0500489999999</v>
      </c>
      <c r="C510" s="21">
        <v>204.629471</v>
      </c>
      <c r="D510" s="21">
        <f t="shared" si="14"/>
        <v>4.8904734274613417E-3</v>
      </c>
      <c r="E510" s="21">
        <f t="shared" si="15"/>
        <v>1.6057503967431965E-2</v>
      </c>
    </row>
    <row r="511" spans="1:5" x14ac:dyDescent="0.25">
      <c r="A511" s="19">
        <v>43839</v>
      </c>
      <c r="B511" s="21">
        <v>3274.6999510000001</v>
      </c>
      <c r="C511" s="21">
        <v>207.05429100000001</v>
      </c>
      <c r="D511" s="21">
        <f t="shared" si="14"/>
        <v>6.6332140115857923E-3</v>
      </c>
      <c r="E511" s="21">
        <f t="shared" si="15"/>
        <v>1.17801490618137E-2</v>
      </c>
    </row>
    <row r="512" spans="1:5" x14ac:dyDescent="0.25">
      <c r="A512" s="19">
        <v>43840</v>
      </c>
      <c r="B512" s="21">
        <v>3265.3500979999999</v>
      </c>
      <c r="C512" s="21">
        <v>205.98101800000001</v>
      </c>
      <c r="D512" s="21">
        <f t="shared" si="14"/>
        <v>-2.8592623297471966E-3</v>
      </c>
      <c r="E512" s="21">
        <f t="shared" si="15"/>
        <v>-5.1970153266740629E-3</v>
      </c>
    </row>
    <row r="513" spans="1:5" x14ac:dyDescent="0.25">
      <c r="A513" s="19">
        <v>43843</v>
      </c>
      <c r="B513" s="21">
        <v>3288.1298830000001</v>
      </c>
      <c r="C513" s="21">
        <v>205.22572299999999</v>
      </c>
      <c r="D513" s="21">
        <f t="shared" si="14"/>
        <v>6.9519939976844915E-3</v>
      </c>
      <c r="E513" s="21">
        <f t="shared" si="15"/>
        <v>-3.6735577221175182E-3</v>
      </c>
    </row>
    <row r="514" spans="1:5" x14ac:dyDescent="0.25">
      <c r="A514" s="19">
        <v>43844</v>
      </c>
      <c r="B514" s="21">
        <v>3283.1499020000001</v>
      </c>
      <c r="C514" s="21">
        <v>206.03070099999999</v>
      </c>
      <c r="D514" s="21">
        <f t="shared" si="14"/>
        <v>-1.5156809986203762E-3</v>
      </c>
      <c r="E514" s="21">
        <f t="shared" si="15"/>
        <v>3.9147304749769301E-3</v>
      </c>
    </row>
    <row r="515" spans="1:5" x14ac:dyDescent="0.25">
      <c r="A515" s="19">
        <v>43845</v>
      </c>
      <c r="B515" s="21">
        <v>3289.290039</v>
      </c>
      <c r="C515" s="21">
        <v>208.46546900000001</v>
      </c>
      <c r="D515" s="21">
        <f t="shared" si="14"/>
        <v>1.8684503293881162E-3</v>
      </c>
      <c r="E515" s="21">
        <f t="shared" si="15"/>
        <v>1.1748219550303586E-2</v>
      </c>
    </row>
    <row r="516" spans="1:5" x14ac:dyDescent="0.25">
      <c r="A516" s="19">
        <v>43846</v>
      </c>
      <c r="B516" s="21">
        <v>3316.8100589999999</v>
      </c>
      <c r="C516" s="21">
        <v>209.53874200000001</v>
      </c>
      <c r="D516" s="21">
        <f t="shared" si="14"/>
        <v>8.3317475637150612E-3</v>
      </c>
      <c r="E516" s="21">
        <f t="shared" si="15"/>
        <v>5.1352370637978871E-3</v>
      </c>
    </row>
    <row r="517" spans="1:5" x14ac:dyDescent="0.25">
      <c r="A517" s="19">
        <v>43847</v>
      </c>
      <c r="B517" s="21">
        <v>3329.6201169999999</v>
      </c>
      <c r="C517" s="21">
        <v>210.66171299999999</v>
      </c>
      <c r="D517" s="21">
        <f t="shared" ref="D517:D580" si="16">LN(B517/B516)</f>
        <v>3.8547230686901417E-3</v>
      </c>
      <c r="E517" s="21">
        <f t="shared" ref="E517:E580" si="17">LN(C517/C516)</f>
        <v>5.3449426819726937E-3</v>
      </c>
    </row>
    <row r="518" spans="1:5" x14ac:dyDescent="0.25">
      <c r="A518" s="19">
        <v>43851</v>
      </c>
      <c r="B518" s="21">
        <v>3320.790039</v>
      </c>
      <c r="C518" s="21">
        <v>209.84681699999999</v>
      </c>
      <c r="D518" s="21">
        <f t="shared" si="16"/>
        <v>-2.6555003320934225E-3</v>
      </c>
      <c r="E518" s="21">
        <f t="shared" si="17"/>
        <v>-3.8757692743388973E-3</v>
      </c>
    </row>
    <row r="519" spans="1:5" x14ac:dyDescent="0.25">
      <c r="A519" s="19">
        <v>43852</v>
      </c>
      <c r="B519" s="21">
        <v>3321.75</v>
      </c>
      <c r="C519" s="21">
        <v>210.12507600000001</v>
      </c>
      <c r="D519" s="21">
        <f t="shared" si="16"/>
        <v>2.8903431550190799E-4</v>
      </c>
      <c r="E519" s="21">
        <f t="shared" si="17"/>
        <v>1.3251317307464757E-3</v>
      </c>
    </row>
    <row r="520" spans="1:5" x14ac:dyDescent="0.25">
      <c r="A520" s="19">
        <v>43853</v>
      </c>
      <c r="B520" s="21">
        <v>3325.540039</v>
      </c>
      <c r="C520" s="21">
        <v>212.092758</v>
      </c>
      <c r="D520" s="21">
        <f t="shared" si="16"/>
        <v>1.1403261745642909E-3</v>
      </c>
      <c r="E520" s="21">
        <f t="shared" si="17"/>
        <v>9.320763297952922E-3</v>
      </c>
    </row>
    <row r="521" spans="1:5" x14ac:dyDescent="0.25">
      <c r="A521" s="19">
        <v>43854</v>
      </c>
      <c r="B521" s="21">
        <v>3295.469971</v>
      </c>
      <c r="C521" s="21">
        <v>209.92631499999999</v>
      </c>
      <c r="D521" s="21">
        <f t="shared" si="16"/>
        <v>-9.0832893173140306E-3</v>
      </c>
      <c r="E521" s="21">
        <f t="shared" si="17"/>
        <v>-1.0267128524175212E-2</v>
      </c>
    </row>
    <row r="522" spans="1:5" x14ac:dyDescent="0.25">
      <c r="A522" s="19">
        <v>43857</v>
      </c>
      <c r="B522" s="21">
        <v>3243.6298830000001</v>
      </c>
      <c r="C522" s="21">
        <v>208.03813199999999</v>
      </c>
      <c r="D522" s="21">
        <f t="shared" si="16"/>
        <v>-1.5855752389124188E-2</v>
      </c>
      <c r="E522" s="21">
        <f t="shared" si="17"/>
        <v>-9.0351983698946352E-3</v>
      </c>
    </row>
    <row r="523" spans="1:5" x14ac:dyDescent="0.25">
      <c r="A523" s="19">
        <v>43858</v>
      </c>
      <c r="B523" s="21">
        <v>3276.23999</v>
      </c>
      <c r="C523" s="21">
        <v>209.081604</v>
      </c>
      <c r="D523" s="21">
        <f t="shared" si="16"/>
        <v>1.0003383371009162E-2</v>
      </c>
      <c r="E523" s="21">
        <f t="shared" si="17"/>
        <v>5.0032356978363703E-3</v>
      </c>
    </row>
    <row r="524" spans="1:5" x14ac:dyDescent="0.25">
      <c r="A524" s="19">
        <v>43859</v>
      </c>
      <c r="B524" s="21">
        <v>3273.3999020000001</v>
      </c>
      <c r="C524" s="21">
        <v>213.106415</v>
      </c>
      <c r="D524" s="21">
        <f t="shared" si="16"/>
        <v>-8.6725017705989612E-4</v>
      </c>
      <c r="E524" s="21">
        <f t="shared" si="17"/>
        <v>1.9067016369490125E-2</v>
      </c>
    </row>
    <row r="525" spans="1:5" x14ac:dyDescent="0.25">
      <c r="A525" s="19">
        <v>43860</v>
      </c>
      <c r="B525" s="21">
        <v>3283.6599120000001</v>
      </c>
      <c r="C525" s="21">
        <v>214.835587</v>
      </c>
      <c r="D525" s="21">
        <f t="shared" si="16"/>
        <v>3.1294570019154417E-3</v>
      </c>
      <c r="E525" s="21">
        <f t="shared" si="17"/>
        <v>8.0813820692751809E-3</v>
      </c>
    </row>
    <row r="526" spans="1:5" x14ac:dyDescent="0.25">
      <c r="A526" s="19">
        <v>43861</v>
      </c>
      <c r="B526" s="21">
        <v>3225.5200199999999</v>
      </c>
      <c r="C526" s="21">
        <v>212.639343</v>
      </c>
      <c r="D526" s="21">
        <f t="shared" si="16"/>
        <v>-1.7864443392728784E-2</v>
      </c>
      <c r="E526" s="21">
        <f t="shared" si="17"/>
        <v>-1.0275518727627346E-2</v>
      </c>
    </row>
    <row r="527" spans="1:5" x14ac:dyDescent="0.25">
      <c r="A527" s="19">
        <v>43864</v>
      </c>
      <c r="B527" s="21">
        <v>3248.919922</v>
      </c>
      <c r="C527" s="21">
        <v>213.841812</v>
      </c>
      <c r="D527" s="21">
        <f t="shared" si="16"/>
        <v>7.2284256543816159E-3</v>
      </c>
      <c r="E527" s="21">
        <f t="shared" si="17"/>
        <v>5.6390401888606438E-3</v>
      </c>
    </row>
    <row r="528" spans="1:5" x14ac:dyDescent="0.25">
      <c r="A528" s="19">
        <v>43865</v>
      </c>
      <c r="B528" s="21">
        <v>3297.5900879999999</v>
      </c>
      <c r="C528" s="21">
        <v>213.28529399999999</v>
      </c>
      <c r="D528" s="21">
        <f t="shared" si="16"/>
        <v>1.486931591219986E-2</v>
      </c>
      <c r="E528" s="21">
        <f t="shared" si="17"/>
        <v>-2.6058674671033525E-3</v>
      </c>
    </row>
    <row r="529" spans="1:5" x14ac:dyDescent="0.25">
      <c r="A529" s="19">
        <v>43866</v>
      </c>
      <c r="B529" s="21">
        <v>3334.6899410000001</v>
      </c>
      <c r="C529" s="21">
        <v>213.03684999999999</v>
      </c>
      <c r="D529" s="21">
        <f t="shared" si="16"/>
        <v>1.1187778503979414E-2</v>
      </c>
      <c r="E529" s="21">
        <f t="shared" si="17"/>
        <v>-1.1655225121252183E-3</v>
      </c>
    </row>
    <row r="530" spans="1:5" x14ac:dyDescent="0.25">
      <c r="A530" s="19">
        <v>43867</v>
      </c>
      <c r="B530" s="21">
        <v>3345.780029</v>
      </c>
      <c r="C530" s="21">
        <v>211.54617300000001</v>
      </c>
      <c r="D530" s="21">
        <f t="shared" si="16"/>
        <v>3.3201550900961913E-3</v>
      </c>
      <c r="E530" s="21">
        <f t="shared" si="17"/>
        <v>-7.0218687242133617E-3</v>
      </c>
    </row>
    <row r="531" spans="1:5" x14ac:dyDescent="0.25">
      <c r="A531" s="19">
        <v>43868</v>
      </c>
      <c r="B531" s="21">
        <v>3327.709961</v>
      </c>
      <c r="C531" s="21">
        <v>210.29402200000001</v>
      </c>
      <c r="D531" s="21">
        <f t="shared" si="16"/>
        <v>-5.41549090194545E-3</v>
      </c>
      <c r="E531" s="21">
        <f t="shared" si="17"/>
        <v>-5.9366304698471326E-3</v>
      </c>
    </row>
    <row r="532" spans="1:5" x14ac:dyDescent="0.25">
      <c r="A532" s="19">
        <v>43871</v>
      </c>
      <c r="B532" s="21">
        <v>3352.0900879999999</v>
      </c>
      <c r="C532" s="21">
        <v>211.88407900000001</v>
      </c>
      <c r="D532" s="21">
        <f t="shared" si="16"/>
        <v>7.2996901344203769E-3</v>
      </c>
      <c r="E532" s="21">
        <f t="shared" si="17"/>
        <v>7.5326717074974577E-3</v>
      </c>
    </row>
    <row r="533" spans="1:5" x14ac:dyDescent="0.25">
      <c r="A533" s="19">
        <v>43872</v>
      </c>
      <c r="B533" s="21">
        <v>3357.75</v>
      </c>
      <c r="C533" s="21">
        <v>214.388397</v>
      </c>
      <c r="D533" s="21">
        <f t="shared" si="16"/>
        <v>1.687048653373355E-3</v>
      </c>
      <c r="E533" s="21">
        <f t="shared" si="17"/>
        <v>1.1749981307929128E-2</v>
      </c>
    </row>
    <row r="534" spans="1:5" x14ac:dyDescent="0.25">
      <c r="A534" s="19">
        <v>43873</v>
      </c>
      <c r="B534" s="21">
        <v>3379.4499510000001</v>
      </c>
      <c r="C534" s="21">
        <v>216.10763499999999</v>
      </c>
      <c r="D534" s="21">
        <f t="shared" si="16"/>
        <v>6.4418530543442504E-3</v>
      </c>
      <c r="E534" s="21">
        <f t="shared" si="17"/>
        <v>7.9872844920195491E-3</v>
      </c>
    </row>
    <row r="535" spans="1:5" x14ac:dyDescent="0.25">
      <c r="A535" s="19">
        <v>43874</v>
      </c>
      <c r="B535" s="21">
        <v>3373.9399410000001</v>
      </c>
      <c r="C535" s="21">
        <v>216.06788599999999</v>
      </c>
      <c r="D535" s="21">
        <f t="shared" si="16"/>
        <v>-1.631776429537957E-3</v>
      </c>
      <c r="E535" s="21">
        <f t="shared" si="17"/>
        <v>-1.8394841068328631E-4</v>
      </c>
    </row>
    <row r="536" spans="1:5" x14ac:dyDescent="0.25">
      <c r="A536" s="19">
        <v>43875</v>
      </c>
      <c r="B536" s="21">
        <v>3380.1599120000001</v>
      </c>
      <c r="C536" s="21">
        <v>215.73992899999999</v>
      </c>
      <c r="D536" s="21">
        <f t="shared" si="16"/>
        <v>1.8418361865356393E-3</v>
      </c>
      <c r="E536" s="21">
        <f t="shared" si="17"/>
        <v>-1.5189954959903393E-3</v>
      </c>
    </row>
    <row r="537" spans="1:5" x14ac:dyDescent="0.25">
      <c r="A537" s="19">
        <v>43879</v>
      </c>
      <c r="B537" s="21">
        <v>3370.290039</v>
      </c>
      <c r="C537" s="21">
        <v>214.80577099999999</v>
      </c>
      <c r="D537" s="21">
        <f t="shared" si="16"/>
        <v>-2.9242139723342853E-3</v>
      </c>
      <c r="E537" s="21">
        <f t="shared" si="17"/>
        <v>-4.3394207206977984E-3</v>
      </c>
    </row>
    <row r="538" spans="1:5" x14ac:dyDescent="0.25">
      <c r="A538" s="19">
        <v>43880</v>
      </c>
      <c r="B538" s="21">
        <v>3386.1499020000001</v>
      </c>
      <c r="C538" s="21">
        <v>214.289017</v>
      </c>
      <c r="D538" s="21">
        <f t="shared" si="16"/>
        <v>4.6947482013129449E-3</v>
      </c>
      <c r="E538" s="21">
        <f t="shared" si="17"/>
        <v>-2.4085785438076419E-3</v>
      </c>
    </row>
    <row r="539" spans="1:5" x14ac:dyDescent="0.25">
      <c r="A539" s="19">
        <v>43881</v>
      </c>
      <c r="B539" s="21">
        <v>3373.2299800000001</v>
      </c>
      <c r="C539" s="21">
        <v>213.74243200000001</v>
      </c>
      <c r="D539" s="21">
        <f t="shared" si="16"/>
        <v>-3.8228174654427851E-3</v>
      </c>
      <c r="E539" s="21">
        <f t="shared" si="17"/>
        <v>-2.5539492407662479E-3</v>
      </c>
    </row>
    <row r="540" spans="1:5" x14ac:dyDescent="0.25">
      <c r="A540" s="19">
        <v>43882</v>
      </c>
      <c r="B540" s="21">
        <v>3337.75</v>
      </c>
      <c r="C540" s="21">
        <v>214.527512</v>
      </c>
      <c r="D540" s="21">
        <f t="shared" si="16"/>
        <v>-1.0573809093858041E-2</v>
      </c>
      <c r="E540" s="21">
        <f t="shared" si="17"/>
        <v>3.6662898734700308E-3</v>
      </c>
    </row>
    <row r="541" spans="1:5" x14ac:dyDescent="0.25">
      <c r="A541" s="19">
        <v>43885</v>
      </c>
      <c r="B541" s="21">
        <v>3225.889893</v>
      </c>
      <c r="C541" s="21">
        <v>212.192139</v>
      </c>
      <c r="D541" s="21">
        <f t="shared" si="16"/>
        <v>-3.4088079289662898E-2</v>
      </c>
      <c r="E541" s="21">
        <f t="shared" si="17"/>
        <v>-1.0945810962233101E-2</v>
      </c>
    </row>
    <row r="542" spans="1:5" x14ac:dyDescent="0.25">
      <c r="A542" s="19">
        <v>43886</v>
      </c>
      <c r="B542" s="21">
        <v>3128.209961</v>
      </c>
      <c r="C542" s="21">
        <v>210.78097500000001</v>
      </c>
      <c r="D542" s="21">
        <f t="shared" si="16"/>
        <v>-3.0747904486151584E-2</v>
      </c>
      <c r="E542" s="21">
        <f t="shared" si="17"/>
        <v>-6.6726190821988669E-3</v>
      </c>
    </row>
    <row r="543" spans="1:5" x14ac:dyDescent="0.25">
      <c r="A543" s="19">
        <v>43887</v>
      </c>
      <c r="B543" s="21">
        <v>3116.389893</v>
      </c>
      <c r="C543" s="21">
        <v>208.79341099999999</v>
      </c>
      <c r="D543" s="21">
        <f t="shared" si="16"/>
        <v>-3.785697208136523E-3</v>
      </c>
      <c r="E543" s="21">
        <f t="shared" si="17"/>
        <v>-9.4742621739962278E-3</v>
      </c>
    </row>
    <row r="544" spans="1:5" x14ac:dyDescent="0.25">
      <c r="A544" s="19">
        <v>43888</v>
      </c>
      <c r="B544" s="21">
        <v>2978.76001</v>
      </c>
      <c r="C544" s="21">
        <v>199.75</v>
      </c>
      <c r="D544" s="21">
        <f t="shared" si="16"/>
        <v>-4.5168136408952134E-2</v>
      </c>
      <c r="E544" s="21">
        <f t="shared" si="17"/>
        <v>-4.4278714350772366E-2</v>
      </c>
    </row>
    <row r="545" spans="1:5" x14ac:dyDescent="0.25">
      <c r="A545" s="19">
        <v>43889</v>
      </c>
      <c r="B545" s="21">
        <v>2954.219971</v>
      </c>
      <c r="C545" s="21">
        <v>194.16999799999999</v>
      </c>
      <c r="D545" s="21">
        <f t="shared" si="16"/>
        <v>-8.2724630878432594E-3</v>
      </c>
      <c r="E545" s="21">
        <f t="shared" si="17"/>
        <v>-2.8332530940274082E-2</v>
      </c>
    </row>
    <row r="546" spans="1:5" x14ac:dyDescent="0.25">
      <c r="A546" s="19">
        <v>43892</v>
      </c>
      <c r="B546" s="21">
        <v>3090.2299800000001</v>
      </c>
      <c r="C546" s="21">
        <v>202.550003</v>
      </c>
      <c r="D546" s="21">
        <f t="shared" si="16"/>
        <v>4.5010868517233696E-2</v>
      </c>
      <c r="E546" s="21">
        <f t="shared" si="17"/>
        <v>4.2252730753747338E-2</v>
      </c>
    </row>
    <row r="547" spans="1:5" x14ac:dyDescent="0.25">
      <c r="A547" s="19">
        <v>43893</v>
      </c>
      <c r="B547" s="21">
        <v>3003.3701169999999</v>
      </c>
      <c r="C547" s="21">
        <v>199.509995</v>
      </c>
      <c r="D547" s="21">
        <f t="shared" si="16"/>
        <v>-2.8510484833656792E-2</v>
      </c>
      <c r="E547" s="21">
        <f t="shared" si="17"/>
        <v>-1.5122449134288091E-2</v>
      </c>
    </row>
    <row r="548" spans="1:5" x14ac:dyDescent="0.25">
      <c r="A548" s="19">
        <v>43894</v>
      </c>
      <c r="B548" s="21">
        <v>3130.1201169999999</v>
      </c>
      <c r="C548" s="21">
        <v>207.020004</v>
      </c>
      <c r="D548" s="21">
        <f t="shared" si="16"/>
        <v>4.1336349363161225E-2</v>
      </c>
      <c r="E548" s="21">
        <f t="shared" si="17"/>
        <v>3.6951090951839488E-2</v>
      </c>
    </row>
    <row r="549" spans="1:5" x14ac:dyDescent="0.25">
      <c r="A549" s="19">
        <v>43895</v>
      </c>
      <c r="B549" s="21">
        <v>3023.9399410000001</v>
      </c>
      <c r="C549" s="21">
        <v>198.320007</v>
      </c>
      <c r="D549" s="21">
        <f t="shared" si="16"/>
        <v>-3.4510782514423737E-2</v>
      </c>
      <c r="E549" s="21">
        <f t="shared" si="17"/>
        <v>-4.2933503253983603E-2</v>
      </c>
    </row>
    <row r="550" spans="1:5" x14ac:dyDescent="0.25">
      <c r="A550" s="19">
        <v>43896</v>
      </c>
      <c r="B550" s="21">
        <v>2972.3701169999999</v>
      </c>
      <c r="C550" s="21">
        <v>198.86000100000001</v>
      </c>
      <c r="D550" s="21">
        <f t="shared" si="16"/>
        <v>-1.7200943581122549E-2</v>
      </c>
      <c r="E550" s="21">
        <f t="shared" si="17"/>
        <v>2.7191415571659909E-3</v>
      </c>
    </row>
    <row r="551" spans="1:5" x14ac:dyDescent="0.25">
      <c r="A551" s="19">
        <v>43899</v>
      </c>
      <c r="B551" s="21">
        <v>2746.5600589999999</v>
      </c>
      <c r="C551" s="21">
        <v>186.86000100000001</v>
      </c>
      <c r="D551" s="21">
        <f t="shared" si="16"/>
        <v>-7.901041272937824E-2</v>
      </c>
      <c r="E551" s="21">
        <f t="shared" si="17"/>
        <v>-6.2241385864181223E-2</v>
      </c>
    </row>
    <row r="552" spans="1:5" x14ac:dyDescent="0.25">
      <c r="A552" s="19">
        <v>43900</v>
      </c>
      <c r="B552" s="21">
        <v>2882.2299800000001</v>
      </c>
      <c r="C552" s="21">
        <v>199.86000100000001</v>
      </c>
      <c r="D552" s="21">
        <f t="shared" si="16"/>
        <v>4.8215052115312323E-2</v>
      </c>
      <c r="E552" s="21">
        <f t="shared" si="17"/>
        <v>6.7257447720736038E-2</v>
      </c>
    </row>
    <row r="553" spans="1:5" x14ac:dyDescent="0.25">
      <c r="A553" s="19">
        <v>43901</v>
      </c>
      <c r="B553" s="21">
        <v>2741.3798830000001</v>
      </c>
      <c r="C553" s="21">
        <v>188.25</v>
      </c>
      <c r="D553" s="21">
        <f t="shared" si="16"/>
        <v>-5.0102892577574741E-2</v>
      </c>
      <c r="E553" s="21">
        <f t="shared" si="17"/>
        <v>-5.984625975714284E-2</v>
      </c>
    </row>
    <row r="554" spans="1:5" x14ac:dyDescent="0.25">
      <c r="A554" s="19">
        <v>43902</v>
      </c>
      <c r="B554" s="21">
        <v>2480.639893</v>
      </c>
      <c r="C554" s="21">
        <v>170.13000500000001</v>
      </c>
      <c r="D554" s="21">
        <f t="shared" si="16"/>
        <v>-9.9944852300802703E-2</v>
      </c>
      <c r="E554" s="21">
        <f t="shared" si="17"/>
        <v>-0.10120798659666649</v>
      </c>
    </row>
    <row r="555" spans="1:5" x14ac:dyDescent="0.25">
      <c r="A555" s="19">
        <v>43903</v>
      </c>
      <c r="B555" s="21">
        <v>2711.0200199999999</v>
      </c>
      <c r="C555" s="21">
        <v>177.13000500000001</v>
      </c>
      <c r="D555" s="21">
        <f t="shared" si="16"/>
        <v>8.8808406952074301E-2</v>
      </c>
      <c r="E555" s="21">
        <f t="shared" si="17"/>
        <v>4.0321074409023772E-2</v>
      </c>
    </row>
    <row r="556" spans="1:5" x14ac:dyDescent="0.25">
      <c r="A556" s="19">
        <v>43906</v>
      </c>
      <c r="B556" s="21">
        <v>2386.1298830000001</v>
      </c>
      <c r="C556" s="21">
        <v>149.009995</v>
      </c>
      <c r="D556" s="21">
        <f t="shared" si="16"/>
        <v>-0.12765219756714355</v>
      </c>
      <c r="E556" s="21">
        <f t="shared" si="17"/>
        <v>-0.17287057025978703</v>
      </c>
    </row>
    <row r="557" spans="1:5" x14ac:dyDescent="0.25">
      <c r="A557" s="19">
        <v>43907</v>
      </c>
      <c r="B557" s="21">
        <v>2529.1899410000001</v>
      </c>
      <c r="C557" s="21">
        <v>147.61999499999999</v>
      </c>
      <c r="D557" s="21">
        <f t="shared" si="16"/>
        <v>5.8226312396488164E-2</v>
      </c>
      <c r="E557" s="21">
        <f t="shared" si="17"/>
        <v>-9.3720137614169384E-3</v>
      </c>
    </row>
    <row r="558" spans="1:5" x14ac:dyDescent="0.25">
      <c r="A558" s="19">
        <v>43908</v>
      </c>
      <c r="B558" s="21">
        <v>2398.1000979999999</v>
      </c>
      <c r="C558" s="21">
        <v>137.300003</v>
      </c>
      <c r="D558" s="21">
        <f t="shared" si="16"/>
        <v>-5.3222272028113173E-2</v>
      </c>
      <c r="E558" s="21">
        <f t="shared" si="17"/>
        <v>-7.247303584726765E-2</v>
      </c>
    </row>
    <row r="559" spans="1:5" x14ac:dyDescent="0.25">
      <c r="A559" s="19">
        <v>43909</v>
      </c>
      <c r="B559" s="21">
        <v>2409.389893</v>
      </c>
      <c r="C559" s="21">
        <v>149.5</v>
      </c>
      <c r="D559" s="21">
        <f t="shared" si="16"/>
        <v>4.6967610021547094E-3</v>
      </c>
      <c r="E559" s="21">
        <f t="shared" si="17"/>
        <v>8.5128058206852347E-2</v>
      </c>
    </row>
    <row r="560" spans="1:5" x14ac:dyDescent="0.25">
      <c r="A560" s="19">
        <v>43910</v>
      </c>
      <c r="B560" s="21">
        <v>2304.919922</v>
      </c>
      <c r="C560" s="21">
        <v>148.490005</v>
      </c>
      <c r="D560" s="21">
        <f t="shared" si="16"/>
        <v>-4.432762417423116E-2</v>
      </c>
      <c r="E560" s="21">
        <f t="shared" si="17"/>
        <v>-6.7787432504703964E-3</v>
      </c>
    </row>
    <row r="561" spans="1:5" x14ac:dyDescent="0.25">
      <c r="A561" s="19">
        <v>43913</v>
      </c>
      <c r="B561" s="21">
        <v>2237.3999020000001</v>
      </c>
      <c r="C561" s="21">
        <v>137.10000600000001</v>
      </c>
      <c r="D561" s="21">
        <f t="shared" si="16"/>
        <v>-2.9731501217446697E-2</v>
      </c>
      <c r="E561" s="21">
        <f t="shared" si="17"/>
        <v>-7.9807019248326699E-2</v>
      </c>
    </row>
    <row r="562" spans="1:5" x14ac:dyDescent="0.25">
      <c r="A562" s="19">
        <v>43914</v>
      </c>
      <c r="B562" s="21">
        <v>2447.330078</v>
      </c>
      <c r="C562" s="21">
        <v>161.949997</v>
      </c>
      <c r="D562" s="21">
        <f t="shared" si="16"/>
        <v>8.9683232620525244E-2</v>
      </c>
      <c r="E562" s="21">
        <f t="shared" si="17"/>
        <v>0.16657699676115828</v>
      </c>
    </row>
    <row r="563" spans="1:5" x14ac:dyDescent="0.25">
      <c r="A563" s="19">
        <v>43915</v>
      </c>
      <c r="B563" s="21">
        <v>2475.5600589999999</v>
      </c>
      <c r="C563" s="21">
        <v>162.979996</v>
      </c>
      <c r="D563" s="21">
        <f t="shared" si="16"/>
        <v>1.1468990636002671E-2</v>
      </c>
      <c r="E563" s="21">
        <f t="shared" si="17"/>
        <v>6.339842256082532E-3</v>
      </c>
    </row>
    <row r="564" spans="1:5" x14ac:dyDescent="0.25">
      <c r="A564" s="19">
        <v>43916</v>
      </c>
      <c r="B564" s="21">
        <v>2630.070068</v>
      </c>
      <c r="C564" s="21">
        <v>167.35000600000001</v>
      </c>
      <c r="D564" s="21">
        <f t="shared" si="16"/>
        <v>6.0543830773501353E-2</v>
      </c>
      <c r="E564" s="21">
        <f t="shared" si="17"/>
        <v>2.6459994161153001E-2</v>
      </c>
    </row>
    <row r="565" spans="1:5" x14ac:dyDescent="0.25">
      <c r="A565" s="19">
        <v>43917</v>
      </c>
      <c r="B565" s="21">
        <v>2541.469971</v>
      </c>
      <c r="C565" s="21">
        <v>164.009995</v>
      </c>
      <c r="D565" s="21">
        <f t="shared" si="16"/>
        <v>-3.426784528817315E-2</v>
      </c>
      <c r="E565" s="21">
        <f t="shared" si="17"/>
        <v>-2.0160092421266488E-2</v>
      </c>
    </row>
    <row r="566" spans="1:5" x14ac:dyDescent="0.25">
      <c r="A566" s="19">
        <v>43920</v>
      </c>
      <c r="B566" s="21">
        <v>2626.6499020000001</v>
      </c>
      <c r="C566" s="21">
        <v>168.13000500000001</v>
      </c>
      <c r="D566" s="21">
        <f t="shared" si="16"/>
        <v>3.296659032229244E-2</v>
      </c>
      <c r="E566" s="21">
        <f t="shared" si="17"/>
        <v>2.4810148340657909E-2</v>
      </c>
    </row>
    <row r="567" spans="1:5" x14ac:dyDescent="0.25">
      <c r="A567" s="19">
        <v>43921</v>
      </c>
      <c r="B567" s="21">
        <v>2584.5900879999999</v>
      </c>
      <c r="C567" s="21">
        <v>165.35000600000001</v>
      </c>
      <c r="D567" s="21">
        <f t="shared" si="16"/>
        <v>-1.6142310615227612E-2</v>
      </c>
      <c r="E567" s="21">
        <f t="shared" si="17"/>
        <v>-1.6673043715263139E-2</v>
      </c>
    </row>
    <row r="568" spans="1:5" x14ac:dyDescent="0.25">
      <c r="A568" s="19">
        <v>43922</v>
      </c>
      <c r="B568" s="21">
        <v>2470.5</v>
      </c>
      <c r="C568" s="21">
        <v>158.16999799999999</v>
      </c>
      <c r="D568" s="21">
        <f t="shared" si="16"/>
        <v>-4.5146362775105017E-2</v>
      </c>
      <c r="E568" s="21">
        <f t="shared" si="17"/>
        <v>-4.4394084383691433E-2</v>
      </c>
    </row>
    <row r="569" spans="1:5" x14ac:dyDescent="0.25">
      <c r="A569" s="19">
        <v>43923</v>
      </c>
      <c r="B569" s="21">
        <v>2526.8999020000001</v>
      </c>
      <c r="C569" s="21">
        <v>161.5</v>
      </c>
      <c r="D569" s="21">
        <f t="shared" si="16"/>
        <v>2.2572656920924174E-2</v>
      </c>
      <c r="E569" s="21">
        <f t="shared" si="17"/>
        <v>2.0834751331936734E-2</v>
      </c>
    </row>
    <row r="570" spans="1:5" x14ac:dyDescent="0.25">
      <c r="A570" s="19">
        <v>43924</v>
      </c>
      <c r="B570" s="21">
        <v>2488.6499020000001</v>
      </c>
      <c r="C570" s="21">
        <v>160.33000200000001</v>
      </c>
      <c r="D570" s="21">
        <f t="shared" si="16"/>
        <v>-1.5252860828035191E-2</v>
      </c>
      <c r="E570" s="21">
        <f t="shared" si="17"/>
        <v>-7.2709389876934238E-3</v>
      </c>
    </row>
    <row r="571" spans="1:5" x14ac:dyDescent="0.25">
      <c r="A571" s="19">
        <v>43927</v>
      </c>
      <c r="B571" s="21">
        <v>2663.679932</v>
      </c>
      <c r="C571" s="21">
        <v>177.03999300000001</v>
      </c>
      <c r="D571" s="21">
        <f t="shared" si="16"/>
        <v>6.7968244417874163E-2</v>
      </c>
      <c r="E571" s="21">
        <f t="shared" si="17"/>
        <v>9.9141452528688431E-2</v>
      </c>
    </row>
    <row r="572" spans="1:5" x14ac:dyDescent="0.25">
      <c r="A572" s="19">
        <v>43928</v>
      </c>
      <c r="B572" s="21">
        <v>2659.4099120000001</v>
      </c>
      <c r="C572" s="21">
        <v>175.58999600000001</v>
      </c>
      <c r="D572" s="21">
        <f t="shared" si="16"/>
        <v>-1.6043392244067388E-3</v>
      </c>
      <c r="E572" s="21">
        <f t="shared" si="17"/>
        <v>-8.2239470128078525E-3</v>
      </c>
    </row>
    <row r="573" spans="1:5" x14ac:dyDescent="0.25">
      <c r="A573" s="19">
        <v>43929</v>
      </c>
      <c r="B573" s="21">
        <v>2749.9799800000001</v>
      </c>
      <c r="C573" s="21">
        <v>177.490005</v>
      </c>
      <c r="D573" s="21">
        <f t="shared" si="16"/>
        <v>3.3489371061956562E-2</v>
      </c>
      <c r="E573" s="21">
        <f t="shared" si="17"/>
        <v>1.0762588279957346E-2</v>
      </c>
    </row>
    <row r="574" spans="1:5" x14ac:dyDescent="0.25">
      <c r="A574" s="19">
        <v>43930</v>
      </c>
      <c r="B574" s="21">
        <v>2789.820068</v>
      </c>
      <c r="C574" s="21">
        <v>183.699997</v>
      </c>
      <c r="D574" s="21">
        <f t="shared" si="16"/>
        <v>1.4383470345338526E-2</v>
      </c>
      <c r="E574" s="21">
        <f t="shared" si="17"/>
        <v>3.438967841924942E-2</v>
      </c>
    </row>
    <row r="575" spans="1:5" x14ac:dyDescent="0.25">
      <c r="A575" s="19">
        <v>43934</v>
      </c>
      <c r="B575" s="21">
        <v>2761.6298830000001</v>
      </c>
      <c r="C575" s="21">
        <v>180.11999499999999</v>
      </c>
      <c r="D575" s="21">
        <f t="shared" si="16"/>
        <v>-1.0156059247965839E-2</v>
      </c>
      <c r="E575" s="21">
        <f t="shared" si="17"/>
        <v>-1.9680708216006502E-2</v>
      </c>
    </row>
    <row r="576" spans="1:5" x14ac:dyDescent="0.25">
      <c r="A576" s="19">
        <v>43935</v>
      </c>
      <c r="B576" s="21">
        <v>2846.0600589999999</v>
      </c>
      <c r="C576" s="21">
        <v>183.990005</v>
      </c>
      <c r="D576" s="21">
        <f t="shared" si="16"/>
        <v>3.0114559647154059E-2</v>
      </c>
      <c r="E576" s="21">
        <f t="shared" si="17"/>
        <v>2.1258167807292679E-2</v>
      </c>
    </row>
    <row r="577" spans="1:5" x14ac:dyDescent="0.25">
      <c r="A577" s="19">
        <v>43936</v>
      </c>
      <c r="B577" s="21">
        <v>2783.360107</v>
      </c>
      <c r="C577" s="21">
        <v>177.83999600000001</v>
      </c>
      <c r="D577" s="21">
        <f t="shared" si="16"/>
        <v>-2.2276732966680823E-2</v>
      </c>
      <c r="E577" s="21">
        <f t="shared" si="17"/>
        <v>-3.3997188317578468E-2</v>
      </c>
    </row>
    <row r="578" spans="1:5" x14ac:dyDescent="0.25">
      <c r="A578" s="19">
        <v>43937</v>
      </c>
      <c r="B578" s="21">
        <v>2799.5500489999999</v>
      </c>
      <c r="C578" s="21">
        <v>179.5</v>
      </c>
      <c r="D578" s="21">
        <f t="shared" si="16"/>
        <v>5.7998380525054192E-3</v>
      </c>
      <c r="E578" s="21">
        <f t="shared" si="17"/>
        <v>9.2909607645203524E-3</v>
      </c>
    </row>
    <row r="579" spans="1:5" x14ac:dyDescent="0.25">
      <c r="A579" s="19">
        <v>43938</v>
      </c>
      <c r="B579" s="21">
        <v>2874.5600589999999</v>
      </c>
      <c r="C579" s="21">
        <v>186.10000600000001</v>
      </c>
      <c r="D579" s="21">
        <f t="shared" si="16"/>
        <v>2.6440932101252809E-2</v>
      </c>
      <c r="E579" s="21">
        <f t="shared" si="17"/>
        <v>3.6108987960601781E-2</v>
      </c>
    </row>
    <row r="580" spans="1:5" x14ac:dyDescent="0.25">
      <c r="A580" s="19">
        <v>43941</v>
      </c>
      <c r="B580" s="21">
        <v>2823.1599120000001</v>
      </c>
      <c r="C580" s="21">
        <v>181.64999399999999</v>
      </c>
      <c r="D580" s="21">
        <f t="shared" si="16"/>
        <v>-1.8042845795415784E-2</v>
      </c>
      <c r="E580" s="21">
        <f t="shared" si="17"/>
        <v>-2.4202470252278306E-2</v>
      </c>
    </row>
    <row r="581" spans="1:5" x14ac:dyDescent="0.25">
      <c r="A581" s="19">
        <v>43942</v>
      </c>
      <c r="B581" s="21">
        <v>2736.5600589999999</v>
      </c>
      <c r="C581" s="21">
        <v>177.58000200000001</v>
      </c>
      <c r="D581" s="21">
        <f t="shared" ref="D581:D599" si="18">LN(B581/B580)</f>
        <v>-3.1155115049135873E-2</v>
      </c>
      <c r="E581" s="21">
        <f t="shared" ref="E581:E599" si="19">LN(C581/C580)</f>
        <v>-2.2660502769946765E-2</v>
      </c>
    </row>
    <row r="582" spans="1:5" x14ac:dyDescent="0.25">
      <c r="A582" s="19">
        <v>43943</v>
      </c>
      <c r="B582" s="21">
        <v>2799.3100589999999</v>
      </c>
      <c r="C582" s="21">
        <v>186.479996</v>
      </c>
      <c r="D582" s="21">
        <f t="shared" si="18"/>
        <v>2.267130057880911E-2</v>
      </c>
      <c r="E582" s="21">
        <f t="shared" si="19"/>
        <v>4.8902750410769649E-2</v>
      </c>
    </row>
    <row r="583" spans="1:5" x14ac:dyDescent="0.25">
      <c r="A583" s="19">
        <v>43944</v>
      </c>
      <c r="B583" s="21">
        <v>2797.8000489999999</v>
      </c>
      <c r="C583" s="21">
        <v>182.03999300000001</v>
      </c>
      <c r="D583" s="21">
        <f t="shared" si="18"/>
        <v>-5.3956774388849748E-4</v>
      </c>
      <c r="E583" s="21">
        <f t="shared" si="19"/>
        <v>-2.4097568582126701E-2</v>
      </c>
    </row>
    <row r="584" spans="1:5" x14ac:dyDescent="0.25">
      <c r="A584" s="19">
        <v>43945</v>
      </c>
      <c r="B584" s="21">
        <v>2836.73999</v>
      </c>
      <c r="C584" s="21">
        <v>184.020004</v>
      </c>
      <c r="D584" s="21">
        <f t="shared" si="18"/>
        <v>1.3822090422785883E-2</v>
      </c>
      <c r="E584" s="21">
        <f t="shared" si="19"/>
        <v>1.0818064395629339E-2</v>
      </c>
    </row>
    <row r="585" spans="1:5" x14ac:dyDescent="0.25">
      <c r="A585" s="19">
        <v>43948</v>
      </c>
      <c r="B585" s="21">
        <v>2878.4799800000001</v>
      </c>
      <c r="C585" s="21">
        <v>185.88999899999999</v>
      </c>
      <c r="D585" s="21">
        <f t="shared" si="18"/>
        <v>1.4606868101510885E-2</v>
      </c>
      <c r="E585" s="21">
        <f t="shared" si="19"/>
        <v>1.0110626448544375E-2</v>
      </c>
    </row>
    <row r="586" spans="1:5" x14ac:dyDescent="0.25">
      <c r="A586" s="19">
        <v>43949</v>
      </c>
      <c r="B586" s="21">
        <v>2863.389893</v>
      </c>
      <c r="C586" s="21">
        <v>185.929993</v>
      </c>
      <c r="D586" s="21">
        <f t="shared" si="18"/>
        <v>-5.2561698803032658E-3</v>
      </c>
      <c r="E586" s="21">
        <f t="shared" si="19"/>
        <v>2.1512560386603149E-4</v>
      </c>
    </row>
    <row r="587" spans="1:5" x14ac:dyDescent="0.25">
      <c r="A587" s="19">
        <v>43950</v>
      </c>
      <c r="B587" s="21">
        <v>2939.51001</v>
      </c>
      <c r="C587" s="21">
        <v>187.820007</v>
      </c>
      <c r="D587" s="21">
        <f t="shared" si="18"/>
        <v>2.6236703977471479E-2</v>
      </c>
      <c r="E587" s="21">
        <f t="shared" si="19"/>
        <v>1.0113873502799971E-2</v>
      </c>
    </row>
    <row r="588" spans="1:5" x14ac:dyDescent="0.25">
      <c r="A588" s="19">
        <v>43951</v>
      </c>
      <c r="B588" s="21">
        <v>2912.429932</v>
      </c>
      <c r="C588" s="21">
        <v>187.55999800000001</v>
      </c>
      <c r="D588" s="21">
        <f t="shared" si="18"/>
        <v>-9.2551432753939979E-3</v>
      </c>
      <c r="E588" s="21">
        <f t="shared" si="19"/>
        <v>-1.385311088062073E-3</v>
      </c>
    </row>
    <row r="589" spans="1:5" x14ac:dyDescent="0.25">
      <c r="A589" s="19">
        <v>43952</v>
      </c>
      <c r="B589" s="21">
        <v>2830.709961</v>
      </c>
      <c r="C589" s="21">
        <v>182.66000399999999</v>
      </c>
      <c r="D589" s="21">
        <f t="shared" si="18"/>
        <v>-2.8460211116090185E-2</v>
      </c>
      <c r="E589" s="21">
        <f t="shared" si="19"/>
        <v>-2.6472260395989124E-2</v>
      </c>
    </row>
    <row r="590" spans="1:5" x14ac:dyDescent="0.25">
      <c r="A590" s="19">
        <v>43955</v>
      </c>
      <c r="B590" s="21">
        <v>2842.73999</v>
      </c>
      <c r="C590" s="21">
        <v>181.86999499999999</v>
      </c>
      <c r="D590" s="21">
        <f t="shared" si="18"/>
        <v>4.2408224743233644E-3</v>
      </c>
      <c r="E590" s="21">
        <f t="shared" si="19"/>
        <v>-4.3344045153806835E-3</v>
      </c>
    </row>
    <row r="591" spans="1:5" x14ac:dyDescent="0.25">
      <c r="A591" s="19">
        <v>43956</v>
      </c>
      <c r="B591" s="21">
        <v>2868.4399410000001</v>
      </c>
      <c r="C591" s="21">
        <v>179.240005</v>
      </c>
      <c r="D591" s="21">
        <f t="shared" si="18"/>
        <v>8.9999351385992611E-3</v>
      </c>
      <c r="E591" s="21">
        <f t="shared" si="19"/>
        <v>-1.4566400833260438E-2</v>
      </c>
    </row>
    <row r="592" spans="1:5" x14ac:dyDescent="0.25">
      <c r="A592" s="19">
        <v>43957</v>
      </c>
      <c r="B592" s="21">
        <v>2848.419922</v>
      </c>
      <c r="C592" s="21">
        <v>176.970001</v>
      </c>
      <c r="D592" s="21">
        <f t="shared" si="18"/>
        <v>-7.0038802135311854E-3</v>
      </c>
      <c r="E592" s="21">
        <f t="shared" si="19"/>
        <v>-1.2745485479732054E-2</v>
      </c>
    </row>
    <row r="593" spans="1:5" x14ac:dyDescent="0.25">
      <c r="A593" s="19">
        <v>43958</v>
      </c>
      <c r="B593" s="21">
        <v>2881.1899410000001</v>
      </c>
      <c r="C593" s="21">
        <v>181.11999499999999</v>
      </c>
      <c r="D593" s="21">
        <f t="shared" si="18"/>
        <v>1.1438955570006097E-2</v>
      </c>
      <c r="E593" s="21">
        <f t="shared" si="19"/>
        <v>2.317953507504179E-2</v>
      </c>
    </row>
    <row r="594" spans="1:5" x14ac:dyDescent="0.25">
      <c r="A594" s="19">
        <v>43959</v>
      </c>
      <c r="B594" s="21">
        <v>2929.8000489999999</v>
      </c>
      <c r="C594" s="21">
        <v>181.229996</v>
      </c>
      <c r="D594" s="21">
        <f t="shared" si="18"/>
        <v>1.6730795264891397E-2</v>
      </c>
      <c r="E594" s="21">
        <f t="shared" si="19"/>
        <v>6.0715333854763451E-4</v>
      </c>
    </row>
    <row r="595" spans="1:5" x14ac:dyDescent="0.25">
      <c r="A595" s="19">
        <v>43962</v>
      </c>
      <c r="B595" s="21">
        <v>2930.1899410000001</v>
      </c>
      <c r="C595" s="21">
        <v>180.88000500000001</v>
      </c>
      <c r="D595" s="21">
        <f t="shared" si="18"/>
        <v>1.3306916948353881E-4</v>
      </c>
      <c r="E595" s="21">
        <f t="shared" si="19"/>
        <v>-1.9330651350082939E-3</v>
      </c>
    </row>
    <row r="596" spans="1:5" x14ac:dyDescent="0.25">
      <c r="A596" s="19">
        <v>43963</v>
      </c>
      <c r="B596" s="21">
        <v>2870.1201169999999</v>
      </c>
      <c r="C596" s="21">
        <v>176.53999300000001</v>
      </c>
      <c r="D596" s="21">
        <f t="shared" si="18"/>
        <v>-2.0713365698733076E-2</v>
      </c>
      <c r="E596" s="21">
        <f t="shared" si="19"/>
        <v>-2.4286415671334556E-2</v>
      </c>
    </row>
    <row r="597" spans="1:5" x14ac:dyDescent="0.25">
      <c r="A597" s="19">
        <v>43964</v>
      </c>
      <c r="B597" s="21">
        <v>2820</v>
      </c>
      <c r="C597" s="21">
        <v>172.820007</v>
      </c>
      <c r="D597" s="21">
        <f t="shared" si="18"/>
        <v>-1.761699655895169E-2</v>
      </c>
      <c r="E597" s="21">
        <f t="shared" si="19"/>
        <v>-2.1296809023191872E-2</v>
      </c>
    </row>
    <row r="598" spans="1:5" x14ac:dyDescent="0.25">
      <c r="A598" s="19">
        <v>43965</v>
      </c>
      <c r="B598" s="21">
        <v>2852.5</v>
      </c>
      <c r="C598" s="21">
        <v>175.41000399999999</v>
      </c>
      <c r="D598" s="21">
        <f t="shared" si="18"/>
        <v>1.1458917804071491E-2</v>
      </c>
      <c r="E598" s="21">
        <f t="shared" si="19"/>
        <v>1.487548274158192E-2</v>
      </c>
    </row>
    <row r="599" spans="1:5" ht="15.75" thickBot="1" x14ac:dyDescent="0.3">
      <c r="A599" s="20">
        <v>43966</v>
      </c>
      <c r="B599" s="22">
        <v>2863.6999510000001</v>
      </c>
      <c r="C599" s="22">
        <v>173.80999800000001</v>
      </c>
      <c r="D599" s="22">
        <f t="shared" si="18"/>
        <v>3.9186751437044372E-3</v>
      </c>
      <c r="E599" s="22">
        <f t="shared" si="19"/>
        <v>-9.1633765908347362E-3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6EE4-EB22-48C8-9EAA-223C21359CC0}">
  <dimension ref="D1:L110"/>
  <sheetViews>
    <sheetView topLeftCell="C1"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  <col min="11" max="11" width="12.7109375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</v>
      </c>
      <c r="G3" s="26">
        <f>SUM(H12:H96)</f>
        <v>4.5975640225036547E-4</v>
      </c>
      <c r="J3" s="26">
        <f>SUM(L12:L96)</f>
        <v>4.2349468980727926E-7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4.5975640225036539E-5</v>
      </c>
      <c r="J5" s="26">
        <f>SQRT((1/COUNT(L12:L96))*J3)</f>
        <v>7.0585341738359049E-5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6.7805339188766354E-3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3.802263164443672E-3</v>
      </c>
      <c r="E12" s="21">
        <f>D12^2</f>
        <v>1.4457205171685206E-5</v>
      </c>
      <c r="F12" s="21">
        <v>85</v>
      </c>
      <c r="G12" s="21">
        <f>$F$3^(F12-1)</f>
        <v>1.4334111979667866E-4</v>
      </c>
      <c r="H12" s="21">
        <f>E12*G12</f>
        <v>2.0723119784396913E-9</v>
      </c>
      <c r="I12" s="21">
        <f>(1-F3)*H12</f>
        <v>2.0723119784396907E-10</v>
      </c>
      <c r="J12" s="21">
        <f>SQRT(I12)</f>
        <v>1.4395527008205329E-5</v>
      </c>
      <c r="K12" s="21">
        <f>I12*$F$4</f>
        <v>0</v>
      </c>
      <c r="L12" s="21">
        <f>(E12-K12)^2</f>
        <v>2.0901078137620147E-10</v>
      </c>
    </row>
    <row r="13" spans="4:12" x14ac:dyDescent="0.25">
      <c r="D13" s="21">
        <v>2.6063543285302802E-3</v>
      </c>
      <c r="E13" s="21">
        <f t="shared" ref="E13:E76" si="0">D13^2</f>
        <v>6.7930828858485278E-6</v>
      </c>
      <c r="F13" s="21">
        <f>F12-1</f>
        <v>84</v>
      </c>
      <c r="G13" s="21">
        <f t="shared" ref="G13:G76" si="1">$F$3^(F13-1)</f>
        <v>1.592679108851985E-4</v>
      </c>
      <c r="H13" s="21">
        <f t="shared" ref="H13:H76" si="2">E13*G13</f>
        <v>1.0819201196990903E-9</v>
      </c>
      <c r="I13" s="21">
        <f>(1-$F$4)*SUM($H$13:H13)</f>
        <v>1.0819201196990903E-9</v>
      </c>
      <c r="J13" s="21">
        <f t="shared" ref="J13:J76" si="3">SQRT(I13)</f>
        <v>3.2892554168065003E-5</v>
      </c>
      <c r="K13" s="21">
        <f t="shared" ref="K13:K76" si="4">I13*$F$4</f>
        <v>0</v>
      </c>
      <c r="L13" s="21">
        <f t="shared" ref="L13:L76" si="5">(E13-K13)^2</f>
        <v>4.6145975094008165E-11</v>
      </c>
    </row>
    <row r="14" spans="4:12" x14ac:dyDescent="0.25">
      <c r="D14" s="21">
        <v>-3.8479163579145598E-3</v>
      </c>
      <c r="E14" s="21">
        <f t="shared" si="0"/>
        <v>1.480646029750645E-5</v>
      </c>
      <c r="F14" s="21">
        <f t="shared" ref="F14:F77" si="6">F13-1</f>
        <v>83</v>
      </c>
      <c r="G14" s="21">
        <f t="shared" si="1"/>
        <v>1.7696434542799832E-4</v>
      </c>
      <c r="H14" s="21">
        <f t="shared" si="2"/>
        <v>2.6202155546538742E-9</v>
      </c>
      <c r="I14" s="21">
        <f>(1-$F$4)*SUM($H$13:H14)</f>
        <v>3.7021356743529645E-9</v>
      </c>
      <c r="J14" s="21">
        <f t="shared" si="3"/>
        <v>6.0845177905508377E-5</v>
      </c>
      <c r="K14" s="21">
        <f t="shared" si="4"/>
        <v>0</v>
      </c>
      <c r="L14" s="21">
        <f t="shared" si="5"/>
        <v>2.1923126654163481E-10</v>
      </c>
    </row>
    <row r="15" spans="4:12" x14ac:dyDescent="0.25">
      <c r="D15" s="21">
        <v>-5.2244750602071137E-3</v>
      </c>
      <c r="E15" s="21">
        <f t="shared" si="0"/>
        <v>2.7295139654726123E-5</v>
      </c>
      <c r="F15" s="21">
        <f t="shared" si="6"/>
        <v>82</v>
      </c>
      <c r="G15" s="21">
        <f t="shared" si="1"/>
        <v>1.966270504755537E-4</v>
      </c>
      <c r="H15" s="21">
        <f t="shared" si="2"/>
        <v>5.3669628026271206E-9</v>
      </c>
      <c r="I15" s="21">
        <f>(1-$F$4)*SUM($H$13:H15)</f>
        <v>9.0690984769800847E-9</v>
      </c>
      <c r="J15" s="21">
        <f t="shared" si="3"/>
        <v>9.523181441608726E-5</v>
      </c>
      <c r="K15" s="21">
        <f t="shared" si="4"/>
        <v>0</v>
      </c>
      <c r="L15" s="21">
        <f t="shared" si="5"/>
        <v>7.4502464877100246E-10</v>
      </c>
    </row>
    <row r="16" spans="4:12" x14ac:dyDescent="0.25">
      <c r="D16" s="21">
        <v>4.4554107987518788E-3</v>
      </c>
      <c r="E16" s="21">
        <f t="shared" si="0"/>
        <v>1.9850685385634855E-5</v>
      </c>
      <c r="F16" s="21">
        <f t="shared" si="6"/>
        <v>81</v>
      </c>
      <c r="G16" s="21">
        <f t="shared" si="1"/>
        <v>2.1847450052839298E-4</v>
      </c>
      <c r="H16" s="21">
        <f t="shared" si="2"/>
        <v>4.3368685747728447E-9</v>
      </c>
      <c r="I16" s="21">
        <f>(1-$F$4)*SUM($H$13:H16)</f>
        <v>1.3405967051752929E-8</v>
      </c>
      <c r="J16" s="21">
        <f t="shared" si="3"/>
        <v>1.157841398972801E-4</v>
      </c>
      <c r="K16" s="21">
        <f t="shared" si="4"/>
        <v>0</v>
      </c>
      <c r="L16" s="21">
        <f t="shared" si="5"/>
        <v>3.9404971027945718E-10</v>
      </c>
    </row>
    <row r="17" spans="4:12" x14ac:dyDescent="0.25">
      <c r="D17" s="21">
        <v>-1.0008369804201311E-3</v>
      </c>
      <c r="E17" s="21">
        <f t="shared" si="0"/>
        <v>1.001674661376486E-6</v>
      </c>
      <c r="F17" s="21">
        <f t="shared" si="6"/>
        <v>80</v>
      </c>
      <c r="G17" s="21">
        <f t="shared" si="1"/>
        <v>2.4274944503154772E-4</v>
      </c>
      <c r="H17" s="21">
        <f t="shared" si="2"/>
        <v>2.4315596815130546E-10</v>
      </c>
      <c r="I17" s="21">
        <f>(1-$F$4)*SUM($H$13:H17)</f>
        <v>1.3649123019904235E-8</v>
      </c>
      <c r="J17" s="21">
        <f t="shared" si="3"/>
        <v>1.1682946126685783E-4</v>
      </c>
      <c r="K17" s="21">
        <f t="shared" si="4"/>
        <v>0</v>
      </c>
      <c r="L17" s="21">
        <f t="shared" si="5"/>
        <v>1.0033521272436979E-12</v>
      </c>
    </row>
    <row r="18" spans="4:12" x14ac:dyDescent="0.25">
      <c r="D18" s="21">
        <v>1.0023984530010529E-3</v>
      </c>
      <c r="E18" s="21">
        <f t="shared" si="0"/>
        <v>1.0048026585789042E-6</v>
      </c>
      <c r="F18" s="21">
        <f t="shared" si="6"/>
        <v>79</v>
      </c>
      <c r="G18" s="21">
        <f t="shared" si="1"/>
        <v>2.6972160559060859E-4</v>
      </c>
      <c r="H18" s="21">
        <f t="shared" si="2"/>
        <v>2.7101698637361413E-10</v>
      </c>
      <c r="I18" s="21">
        <f>(1-$F$4)*SUM($H$13:H18)</f>
        <v>1.3920140006277849E-8</v>
      </c>
      <c r="J18" s="21">
        <f t="shared" si="3"/>
        <v>1.1798364296069964E-4</v>
      </c>
      <c r="K18" s="21">
        <f t="shared" si="4"/>
        <v>0</v>
      </c>
      <c r="L18" s="21">
        <f t="shared" si="5"/>
        <v>1.0096283826872341E-12</v>
      </c>
    </row>
    <row r="19" spans="4:12" x14ac:dyDescent="0.25">
      <c r="D19" s="21">
        <v>-4.69266850378189E-3</v>
      </c>
      <c r="E19" s="21">
        <f t="shared" si="0"/>
        <v>2.2021137686386562E-5</v>
      </c>
      <c r="F19" s="21">
        <f t="shared" si="6"/>
        <v>78</v>
      </c>
      <c r="G19" s="21">
        <f t="shared" si="1"/>
        <v>2.9969067287845399E-4</v>
      </c>
      <c r="H19" s="21">
        <f t="shared" si="2"/>
        <v>6.5995295707822703E-9</v>
      </c>
      <c r="I19" s="21">
        <f>(1-$F$4)*SUM($H$13:H19)</f>
        <v>2.0519669577060119E-8</v>
      </c>
      <c r="J19" s="21">
        <f t="shared" si="3"/>
        <v>1.4324688330661899E-4</v>
      </c>
      <c r="K19" s="21">
        <f t="shared" si="4"/>
        <v>0</v>
      </c>
      <c r="L19" s="21">
        <f t="shared" si="5"/>
        <v>4.849305050027945E-10</v>
      </c>
    </row>
    <row r="20" spans="4:12" x14ac:dyDescent="0.25">
      <c r="D20" s="21">
        <v>2.3033937797526719E-4</v>
      </c>
      <c r="E20" s="21">
        <f t="shared" si="0"/>
        <v>5.3056229046033004E-8</v>
      </c>
      <c r="F20" s="21">
        <f t="shared" si="6"/>
        <v>77</v>
      </c>
      <c r="G20" s="21">
        <f t="shared" si="1"/>
        <v>3.3298963653161551E-4</v>
      </c>
      <c r="H20" s="21">
        <f t="shared" si="2"/>
        <v>1.7667174425776673E-11</v>
      </c>
      <c r="I20" s="21">
        <f>(1-$F$4)*SUM($H$13:H20)</f>
        <v>2.0537336751485895E-8</v>
      </c>
      <c r="J20" s="21">
        <f t="shared" si="3"/>
        <v>1.433085369107015E-4</v>
      </c>
      <c r="K20" s="21">
        <f t="shared" si="4"/>
        <v>0</v>
      </c>
      <c r="L20" s="21">
        <f t="shared" si="5"/>
        <v>2.8149634405851163E-15</v>
      </c>
    </row>
    <row r="21" spans="4:12" x14ac:dyDescent="0.25">
      <c r="D21" s="21">
        <v>8.0246811523771225E-4</v>
      </c>
      <c r="E21" s="21">
        <f t="shared" si="0"/>
        <v>6.4395507597316619E-7</v>
      </c>
      <c r="F21" s="21">
        <f t="shared" si="6"/>
        <v>76</v>
      </c>
      <c r="G21" s="21">
        <f t="shared" si="1"/>
        <v>3.6998848503512835E-4</v>
      </c>
      <c r="H21" s="21">
        <f t="shared" si="2"/>
        <v>2.3825596298999276E-10</v>
      </c>
      <c r="I21" s="21">
        <f>(1-$F$4)*SUM($H$13:H21)</f>
        <v>2.0775592714475887E-8</v>
      </c>
      <c r="J21" s="21">
        <f t="shared" si="3"/>
        <v>1.4413740914306697E-4</v>
      </c>
      <c r="K21" s="21">
        <f t="shared" si="4"/>
        <v>0</v>
      </c>
      <c r="L21" s="21">
        <f t="shared" si="5"/>
        <v>4.1467813987160622E-13</v>
      </c>
    </row>
    <row r="22" spans="4:12" x14ac:dyDescent="0.25">
      <c r="D22" s="21">
        <v>-2.0655643994735551E-3</v>
      </c>
      <c r="E22" s="21">
        <f t="shared" si="0"/>
        <v>4.2665562883725486E-6</v>
      </c>
      <c r="F22" s="21">
        <f t="shared" si="6"/>
        <v>75</v>
      </c>
      <c r="G22" s="21">
        <f t="shared" si="1"/>
        <v>4.1109831670569811E-4</v>
      </c>
      <c r="H22" s="21">
        <f t="shared" si="2"/>
        <v>1.7539741082800659E-9</v>
      </c>
      <c r="I22" s="21">
        <f>(1-$F$4)*SUM($H$13:H22)</f>
        <v>2.2529566822755952E-8</v>
      </c>
      <c r="J22" s="21">
        <f t="shared" si="3"/>
        <v>1.500985237194422E-4</v>
      </c>
      <c r="K22" s="21">
        <f t="shared" si="4"/>
        <v>0</v>
      </c>
      <c r="L22" s="21">
        <f t="shared" si="5"/>
        <v>1.8203502561851337E-11</v>
      </c>
    </row>
    <row r="23" spans="4:12" x14ac:dyDescent="0.25">
      <c r="D23" s="21">
        <v>1.2942000714122491E-3</v>
      </c>
      <c r="E23" s="21">
        <f t="shared" si="0"/>
        <v>1.6749538248434706E-6</v>
      </c>
      <c r="F23" s="21">
        <f t="shared" si="6"/>
        <v>74</v>
      </c>
      <c r="G23" s="21">
        <f t="shared" si="1"/>
        <v>4.5677590745077563E-4</v>
      </c>
      <c r="H23" s="21">
        <f t="shared" si="2"/>
        <v>7.6507855328102375E-10</v>
      </c>
      <c r="I23" s="21">
        <f>(1-$F$4)*SUM($H$13:H23)</f>
        <v>2.3294645376036975E-8</v>
      </c>
      <c r="J23" s="21">
        <f t="shared" si="3"/>
        <v>1.5262583456294998E-4</v>
      </c>
      <c r="K23" s="21">
        <f t="shared" si="4"/>
        <v>0</v>
      </c>
      <c r="L23" s="21">
        <f t="shared" si="5"/>
        <v>2.8054703153577716E-12</v>
      </c>
    </row>
    <row r="24" spans="4:12" x14ac:dyDescent="0.25">
      <c r="D24" s="21">
        <v>2.5532210155356878E-3</v>
      </c>
      <c r="E24" s="21">
        <f t="shared" si="0"/>
        <v>6.5189375541730887E-6</v>
      </c>
      <c r="F24" s="21">
        <f t="shared" si="6"/>
        <v>73</v>
      </c>
      <c r="G24" s="21">
        <f t="shared" si="1"/>
        <v>5.0752878605641737E-4</v>
      </c>
      <c r="H24" s="21">
        <f t="shared" si="2"/>
        <v>3.3085484632470581E-9</v>
      </c>
      <c r="I24" s="21">
        <f>(1-$F$4)*SUM($H$13:H24)</f>
        <v>2.6603193839284034E-8</v>
      </c>
      <c r="J24" s="21">
        <f t="shared" si="3"/>
        <v>1.6310485535165419E-4</v>
      </c>
      <c r="K24" s="21">
        <f t="shared" si="4"/>
        <v>0</v>
      </c>
      <c r="L24" s="21">
        <f t="shared" si="5"/>
        <v>4.2496546835208211E-11</v>
      </c>
    </row>
    <row r="25" spans="4:12" x14ac:dyDescent="0.25">
      <c r="D25" s="21">
        <v>8.5674773684275753E-4</v>
      </c>
      <c r="E25" s="21">
        <f t="shared" si="0"/>
        <v>7.3401668458518695E-7</v>
      </c>
      <c r="F25" s="21">
        <f t="shared" si="6"/>
        <v>72</v>
      </c>
      <c r="G25" s="21">
        <f t="shared" si="1"/>
        <v>5.6392087339601923E-4</v>
      </c>
      <c r="H25" s="21">
        <f t="shared" si="2"/>
        <v>4.1392732985852899E-10</v>
      </c>
      <c r="I25" s="21">
        <f>(1-$F$4)*SUM($H$13:H25)</f>
        <v>2.7017121169142562E-8</v>
      </c>
      <c r="J25" s="21">
        <f t="shared" si="3"/>
        <v>1.6436885705370881E-4</v>
      </c>
      <c r="K25" s="21">
        <f t="shared" si="4"/>
        <v>0</v>
      </c>
      <c r="L25" s="21">
        <f t="shared" si="5"/>
        <v>5.3878049324942985E-13</v>
      </c>
    </row>
    <row r="26" spans="4:12" x14ac:dyDescent="0.25">
      <c r="D26" s="21">
        <v>1.0976724851834579E-3</v>
      </c>
      <c r="E26" s="21">
        <f t="shared" si="0"/>
        <v>1.2048848847288286E-6</v>
      </c>
      <c r="F26" s="21">
        <f t="shared" si="6"/>
        <v>71</v>
      </c>
      <c r="G26" s="21">
        <f t="shared" si="1"/>
        <v>6.2657874821779916E-4</v>
      </c>
      <c r="H26" s="21">
        <f t="shared" si="2"/>
        <v>7.5495526281993659E-10</v>
      </c>
      <c r="I26" s="21">
        <f>(1-$F$4)*SUM($H$13:H26)</f>
        <v>2.7772076431962497E-8</v>
      </c>
      <c r="J26" s="21">
        <f t="shared" si="3"/>
        <v>1.6664956175148644E-4</v>
      </c>
      <c r="K26" s="21">
        <f t="shared" si="4"/>
        <v>0</v>
      </c>
      <c r="L26" s="21">
        <f t="shared" si="5"/>
        <v>1.4517475854480026E-12</v>
      </c>
    </row>
    <row r="27" spans="4:12" x14ac:dyDescent="0.25">
      <c r="D27" s="21">
        <v>1.740248006150821E-3</v>
      </c>
      <c r="E27" s="21">
        <f t="shared" si="0"/>
        <v>3.0284631229119078E-6</v>
      </c>
      <c r="F27" s="21">
        <f t="shared" si="6"/>
        <v>70</v>
      </c>
      <c r="G27" s="21">
        <f t="shared" si="1"/>
        <v>6.9619860913088796E-4</v>
      </c>
      <c r="H27" s="21">
        <f t="shared" si="2"/>
        <v>2.1084118139754554E-9</v>
      </c>
      <c r="I27" s="21">
        <f>(1-$F$4)*SUM($H$13:H27)</f>
        <v>2.9880488245937952E-8</v>
      </c>
      <c r="J27" s="21">
        <f t="shared" si="3"/>
        <v>1.7285973575687877E-4</v>
      </c>
      <c r="K27" s="21">
        <f t="shared" si="4"/>
        <v>0</v>
      </c>
      <c r="L27" s="21">
        <f t="shared" si="5"/>
        <v>9.171588886837345E-12</v>
      </c>
    </row>
    <row r="28" spans="4:12" x14ac:dyDescent="0.25">
      <c r="D28" s="21">
        <v>-3.398869689650006E-3</v>
      </c>
      <c r="E28" s="21">
        <f t="shared" si="0"/>
        <v>1.1552315167221528E-5</v>
      </c>
      <c r="F28" s="21">
        <f t="shared" si="6"/>
        <v>69</v>
      </c>
      <c r="G28" s="21">
        <f t="shared" si="1"/>
        <v>7.7355401014543102E-4</v>
      </c>
      <c r="H28" s="21">
        <f t="shared" si="2"/>
        <v>8.9363397240680992E-9</v>
      </c>
      <c r="I28" s="21">
        <f>(1-$F$4)*SUM($H$13:H28)</f>
        <v>3.8816827970006055E-8</v>
      </c>
      <c r="J28" s="21">
        <f t="shared" si="3"/>
        <v>1.9701986694241282E-4</v>
      </c>
      <c r="K28" s="21">
        <f t="shared" si="4"/>
        <v>0</v>
      </c>
      <c r="L28" s="21">
        <f t="shared" si="5"/>
        <v>1.3345598572281655E-10</v>
      </c>
    </row>
    <row r="29" spans="4:12" x14ac:dyDescent="0.25">
      <c r="D29" s="21">
        <v>1.023692625215367E-3</v>
      </c>
      <c r="E29" s="21">
        <f t="shared" si="0"/>
        <v>1.0479465909203299E-6</v>
      </c>
      <c r="F29" s="21">
        <f t="shared" si="6"/>
        <v>68</v>
      </c>
      <c r="G29" s="21">
        <f t="shared" si="1"/>
        <v>8.5950445571714553E-4</v>
      </c>
      <c r="H29" s="21">
        <f t="shared" si="2"/>
        <v>9.007147642496163E-10</v>
      </c>
      <c r="I29" s="21">
        <f>(1-$F$4)*SUM($H$13:H29)</f>
        <v>3.971754273425567E-8</v>
      </c>
      <c r="J29" s="21">
        <f t="shared" si="3"/>
        <v>1.9929260581932204E-4</v>
      </c>
      <c r="K29" s="21">
        <f t="shared" si="4"/>
        <v>0</v>
      </c>
      <c r="L29" s="21">
        <f t="shared" si="5"/>
        <v>1.0981920574215412E-12</v>
      </c>
    </row>
    <row r="30" spans="4:12" x14ac:dyDescent="0.25">
      <c r="D30" s="21">
        <v>3.191222015898415E-3</v>
      </c>
      <c r="E30" s="21">
        <f t="shared" si="0"/>
        <v>1.0183897954754744E-5</v>
      </c>
      <c r="F30" s="21">
        <f t="shared" si="6"/>
        <v>67</v>
      </c>
      <c r="G30" s="21">
        <f t="shared" si="1"/>
        <v>9.5500495079682828E-4</v>
      </c>
      <c r="H30" s="21">
        <f t="shared" si="2"/>
        <v>9.7256729652004741E-9</v>
      </c>
      <c r="I30" s="21">
        <f>(1-$F$4)*SUM($H$13:H30)</f>
        <v>4.9443215699456144E-8</v>
      </c>
      <c r="J30" s="21">
        <f t="shared" si="3"/>
        <v>2.2235830476835387E-4</v>
      </c>
      <c r="K30" s="21">
        <f t="shared" si="4"/>
        <v>0</v>
      </c>
      <c r="L30" s="21">
        <f t="shared" si="5"/>
        <v>1.0371177755285787E-10</v>
      </c>
    </row>
    <row r="31" spans="4:12" x14ac:dyDescent="0.25">
      <c r="D31" s="21">
        <v>2.4115139778319158E-3</v>
      </c>
      <c r="E31" s="21">
        <f t="shared" si="0"/>
        <v>5.8153996652787096E-6</v>
      </c>
      <c r="F31" s="21">
        <f t="shared" si="6"/>
        <v>66</v>
      </c>
      <c r="G31" s="21">
        <f t="shared" si="1"/>
        <v>1.0611166119964758E-3</v>
      </c>
      <c r="H31" s="21">
        <f t="shared" si="2"/>
        <v>6.1708171902259842E-9</v>
      </c>
      <c r="I31" s="21">
        <f>(1-$F$4)*SUM($H$13:H31)</f>
        <v>5.5614032889682129E-8</v>
      </c>
      <c r="J31" s="21">
        <f t="shared" si="3"/>
        <v>2.35826276927916E-4</v>
      </c>
      <c r="K31" s="21">
        <f t="shared" si="4"/>
        <v>0</v>
      </c>
      <c r="L31" s="21">
        <f t="shared" si="5"/>
        <v>3.3818873266923728E-11</v>
      </c>
    </row>
    <row r="32" spans="4:12" x14ac:dyDescent="0.25">
      <c r="D32" s="21">
        <v>-2.8740009467385528E-4</v>
      </c>
      <c r="E32" s="21">
        <f t="shared" si="0"/>
        <v>8.2598814418540973E-8</v>
      </c>
      <c r="F32" s="21">
        <f t="shared" si="6"/>
        <v>65</v>
      </c>
      <c r="G32" s="21">
        <f t="shared" si="1"/>
        <v>1.179018457773862E-3</v>
      </c>
      <c r="H32" s="21">
        <f t="shared" si="2"/>
        <v>9.738552678969761E-11</v>
      </c>
      <c r="I32" s="21">
        <f>(1-$F$4)*SUM($H$13:H32)</f>
        <v>5.5711418416471829E-8</v>
      </c>
      <c r="J32" s="21">
        <f t="shared" si="3"/>
        <v>2.3603266387615048E-4</v>
      </c>
      <c r="K32" s="21">
        <f t="shared" si="4"/>
        <v>0</v>
      </c>
      <c r="L32" s="21">
        <f t="shared" si="5"/>
        <v>6.822564143348572E-15</v>
      </c>
    </row>
    <row r="33" spans="4:12" x14ac:dyDescent="0.25">
      <c r="D33" s="21">
        <v>-1.9623526410213208E-5</v>
      </c>
      <c r="E33" s="21">
        <f t="shared" si="0"/>
        <v>3.8508278877233529E-10</v>
      </c>
      <c r="F33" s="21">
        <f t="shared" si="6"/>
        <v>64</v>
      </c>
      <c r="G33" s="21">
        <f t="shared" si="1"/>
        <v>1.3100205086376243E-3</v>
      </c>
      <c r="H33" s="21">
        <f t="shared" si="2"/>
        <v>5.0446635081512953E-13</v>
      </c>
      <c r="I33" s="21">
        <f>(1-$F$4)*SUM($H$13:H33)</f>
        <v>5.5711922882822641E-8</v>
      </c>
      <c r="J33" s="21">
        <f t="shared" si="3"/>
        <v>2.3603373251046691E-4</v>
      </c>
      <c r="K33" s="21">
        <f t="shared" si="4"/>
        <v>0</v>
      </c>
      <c r="L33" s="21">
        <f t="shared" si="5"/>
        <v>1.4828875420867899E-19</v>
      </c>
    </row>
    <row r="34" spans="4:12" x14ac:dyDescent="0.25">
      <c r="D34" s="21">
        <v>8.5359457706003696E-4</v>
      </c>
      <c r="E34" s="21">
        <f t="shared" si="0"/>
        <v>7.2862370198630338E-7</v>
      </c>
      <c r="F34" s="21">
        <f t="shared" si="6"/>
        <v>63</v>
      </c>
      <c r="G34" s="21">
        <f t="shared" si="1"/>
        <v>1.4555783429306937E-3</v>
      </c>
      <c r="H34" s="21">
        <f t="shared" si="2"/>
        <v>1.0605688807572511E-9</v>
      </c>
      <c r="I34" s="21">
        <f>(1-$F$4)*SUM($H$13:H34)</f>
        <v>5.6772491763579894E-8</v>
      </c>
      <c r="J34" s="21">
        <f t="shared" si="3"/>
        <v>2.3826978776920059E-4</v>
      </c>
      <c r="K34" s="21">
        <f t="shared" si="4"/>
        <v>0</v>
      </c>
      <c r="L34" s="21">
        <f t="shared" si="5"/>
        <v>5.3089249909622541E-13</v>
      </c>
    </row>
    <row r="35" spans="4:12" x14ac:dyDescent="0.25">
      <c r="D35" s="21">
        <v>1.9734195032045411E-3</v>
      </c>
      <c r="E35" s="21">
        <f t="shared" si="0"/>
        <v>3.8943845356280578E-6</v>
      </c>
      <c r="F35" s="21">
        <f t="shared" si="6"/>
        <v>62</v>
      </c>
      <c r="G35" s="21">
        <f t="shared" si="1"/>
        <v>1.617309269922993E-3</v>
      </c>
      <c r="H35" s="21">
        <f t="shared" si="2"/>
        <v>6.2984242101160086E-9</v>
      </c>
      <c r="I35" s="21">
        <f>(1-$F$4)*SUM($H$13:H35)</f>
        <v>6.3070915973695904E-8</v>
      </c>
      <c r="J35" s="21">
        <f t="shared" si="3"/>
        <v>2.5113923622902077E-4</v>
      </c>
      <c r="K35" s="21">
        <f t="shared" si="4"/>
        <v>0</v>
      </c>
      <c r="L35" s="21">
        <f t="shared" si="5"/>
        <v>1.5166230911338963E-11</v>
      </c>
    </row>
    <row r="36" spans="4:12" x14ac:dyDescent="0.25">
      <c r="D36" s="21">
        <v>3.6742895743607508E-4</v>
      </c>
      <c r="E36" s="21">
        <f t="shared" si="0"/>
        <v>1.3500403876256107E-7</v>
      </c>
      <c r="F36" s="21">
        <f t="shared" si="6"/>
        <v>61</v>
      </c>
      <c r="G36" s="21">
        <f t="shared" si="1"/>
        <v>1.7970102999144365E-3</v>
      </c>
      <c r="H36" s="21">
        <f t="shared" si="2"/>
        <v>2.4260364818637005E-10</v>
      </c>
      <c r="I36" s="21">
        <f>(1-$F$4)*SUM($H$13:H36)</f>
        <v>6.3313519621882268E-8</v>
      </c>
      <c r="J36" s="21">
        <f t="shared" si="3"/>
        <v>2.5162177891009804E-4</v>
      </c>
      <c r="K36" s="21">
        <f t="shared" si="4"/>
        <v>0</v>
      </c>
      <c r="L36" s="21">
        <f t="shared" si="5"/>
        <v>1.8226090482203092E-14</v>
      </c>
    </row>
    <row r="37" spans="4:12" x14ac:dyDescent="0.25">
      <c r="D37" s="21">
        <v>7.4526065090746029E-4</v>
      </c>
      <c r="E37" s="21">
        <f t="shared" si="0"/>
        <v>5.554134377910114E-7</v>
      </c>
      <c r="F37" s="21">
        <f t="shared" si="6"/>
        <v>60</v>
      </c>
      <c r="G37" s="21">
        <f t="shared" si="1"/>
        <v>1.9966781110160405E-3</v>
      </c>
      <c r="H37" s="21">
        <f t="shared" si="2"/>
        <v>1.1089818538014818E-9</v>
      </c>
      <c r="I37" s="21">
        <f>(1-$F$4)*SUM($H$13:H37)</f>
        <v>6.4422501475683748E-8</v>
      </c>
      <c r="J37" s="21">
        <f t="shared" si="3"/>
        <v>2.5381588105491697E-4</v>
      </c>
      <c r="K37" s="21">
        <f t="shared" si="4"/>
        <v>0</v>
      </c>
      <c r="L37" s="21">
        <f t="shared" si="5"/>
        <v>3.0848408687882967E-13</v>
      </c>
    </row>
    <row r="38" spans="4:12" x14ac:dyDescent="0.25">
      <c r="D38" s="21">
        <v>3.0013546043907948E-4</v>
      </c>
      <c r="E38" s="21">
        <f t="shared" si="0"/>
        <v>9.0081294612978241E-8</v>
      </c>
      <c r="F38" s="21">
        <f t="shared" si="6"/>
        <v>59</v>
      </c>
      <c r="G38" s="21">
        <f t="shared" si="1"/>
        <v>2.218531234462267E-3</v>
      </c>
      <c r="H38" s="21">
        <f t="shared" si="2"/>
        <v>1.9984816573968978E-10</v>
      </c>
      <c r="I38" s="21">
        <f>(1-$F$4)*SUM($H$13:H38)</f>
        <v>6.4622349641423432E-8</v>
      </c>
      <c r="J38" s="21">
        <f t="shared" si="3"/>
        <v>2.5420926348467996E-4</v>
      </c>
      <c r="K38" s="21">
        <f t="shared" si="4"/>
        <v>0</v>
      </c>
      <c r="L38" s="21">
        <f t="shared" si="5"/>
        <v>8.1146396391501827E-15</v>
      </c>
    </row>
    <row r="39" spans="4:12" x14ac:dyDescent="0.25">
      <c r="D39" s="21">
        <v>-7.9511697381796746E-3</v>
      </c>
      <c r="E39" s="21">
        <f t="shared" si="0"/>
        <v>6.3221100205344236E-5</v>
      </c>
      <c r="F39" s="21">
        <f t="shared" si="6"/>
        <v>58</v>
      </c>
      <c r="G39" s="21">
        <f t="shared" si="1"/>
        <v>2.4650347049580742E-3</v>
      </c>
      <c r="H39" s="21">
        <f t="shared" si="2"/>
        <v>1.5584220609180557E-7</v>
      </c>
      <c r="I39" s="21">
        <f>(1-$F$4)*SUM($H$13:H39)</f>
        <v>2.20464555733229E-7</v>
      </c>
      <c r="J39" s="21">
        <f t="shared" si="3"/>
        <v>4.6953653290583149E-4</v>
      </c>
      <c r="K39" s="21">
        <f t="shared" si="4"/>
        <v>0</v>
      </c>
      <c r="L39" s="21">
        <f t="shared" si="5"/>
        <v>3.9969075111741774E-9</v>
      </c>
    </row>
    <row r="40" spans="4:12" x14ac:dyDescent="0.25">
      <c r="D40" s="21">
        <v>-1.371563960406445E-3</v>
      </c>
      <c r="E40" s="21">
        <f t="shared" si="0"/>
        <v>1.8811876974858124E-6</v>
      </c>
      <c r="F40" s="21">
        <f t="shared" si="6"/>
        <v>57</v>
      </c>
      <c r="G40" s="21">
        <f t="shared" si="1"/>
        <v>2.7389274499534156E-3</v>
      </c>
      <c r="H40" s="21">
        <f t="shared" si="2"/>
        <v>5.1524366231585539E-9</v>
      </c>
      <c r="I40" s="21">
        <f>(1-$F$4)*SUM($H$13:H40)</f>
        <v>2.2561699235638755E-7</v>
      </c>
      <c r="J40" s="21">
        <f t="shared" si="3"/>
        <v>4.7499157082667008E-4</v>
      </c>
      <c r="K40" s="21">
        <f t="shared" si="4"/>
        <v>0</v>
      </c>
      <c r="L40" s="21">
        <f t="shared" si="5"/>
        <v>3.5388671531719725E-12</v>
      </c>
    </row>
    <row r="41" spans="4:12" x14ac:dyDescent="0.25">
      <c r="D41" s="21">
        <v>-1.667164469114816E-5</v>
      </c>
      <c r="E41" s="21">
        <f t="shared" si="0"/>
        <v>2.7794373670788862E-10</v>
      </c>
      <c r="F41" s="21">
        <f t="shared" si="6"/>
        <v>56</v>
      </c>
      <c r="G41" s="21">
        <f t="shared" si="1"/>
        <v>3.0432527221704616E-3</v>
      </c>
      <c r="H41" s="21">
        <f t="shared" si="2"/>
        <v>8.4585303334651209E-13</v>
      </c>
      <c r="I41" s="21">
        <f>(1-$F$4)*SUM($H$13:H41)</f>
        <v>2.256178382094209E-7</v>
      </c>
      <c r="J41" s="21">
        <f t="shared" si="3"/>
        <v>4.7499246121325008E-4</v>
      </c>
      <c r="K41" s="21">
        <f t="shared" si="4"/>
        <v>0</v>
      </c>
      <c r="L41" s="21">
        <f t="shared" si="5"/>
        <v>7.7252720775144115E-20</v>
      </c>
    </row>
    <row r="42" spans="4:12" x14ac:dyDescent="0.25">
      <c r="D42" s="21">
        <v>-7.3956668078812833E-4</v>
      </c>
      <c r="E42" s="21">
        <f t="shared" si="0"/>
        <v>5.4695887533196928E-7</v>
      </c>
      <c r="F42" s="21">
        <f t="shared" si="6"/>
        <v>55</v>
      </c>
      <c r="G42" s="21">
        <f t="shared" si="1"/>
        <v>3.3813919135227354E-3</v>
      </c>
      <c r="H42" s="21">
        <f t="shared" si="2"/>
        <v>1.8494823180770109E-9</v>
      </c>
      <c r="I42" s="21">
        <f>(1-$F$4)*SUM($H$13:H42)</f>
        <v>2.274673205274979E-7</v>
      </c>
      <c r="J42" s="21">
        <f t="shared" si="3"/>
        <v>4.7693534208265371E-4</v>
      </c>
      <c r="K42" s="21">
        <f t="shared" si="4"/>
        <v>0</v>
      </c>
      <c r="L42" s="21">
        <f t="shared" si="5"/>
        <v>2.9916401130441271E-13</v>
      </c>
    </row>
    <row r="43" spans="4:12" x14ac:dyDescent="0.25">
      <c r="D43" s="21">
        <v>-4.0546892593311696E-3</v>
      </c>
      <c r="E43" s="21">
        <f t="shared" si="0"/>
        <v>1.644050498973555E-5</v>
      </c>
      <c r="F43" s="21">
        <f t="shared" si="6"/>
        <v>54</v>
      </c>
      <c r="G43" s="21">
        <f t="shared" si="1"/>
        <v>3.7571021261363726E-3</v>
      </c>
      <c r="H43" s="21">
        <f t="shared" si="2"/>
        <v>6.1768656251691074E-8</v>
      </c>
      <c r="I43" s="21">
        <f>(1-$F$4)*SUM($H$13:H43)</f>
        <v>2.8923597677918897E-7</v>
      </c>
      <c r="J43" s="21">
        <f t="shared" si="3"/>
        <v>5.3780663512008569E-4</v>
      </c>
      <c r="K43" s="21">
        <f t="shared" si="4"/>
        <v>0</v>
      </c>
      <c r="L43" s="21">
        <f t="shared" si="5"/>
        <v>2.7029020431751953E-10</v>
      </c>
    </row>
    <row r="44" spans="4:12" x14ac:dyDescent="0.25">
      <c r="D44" s="21">
        <v>7.3772923662874202E-3</v>
      </c>
      <c r="E44" s="21">
        <f t="shared" si="0"/>
        <v>5.4424442657682644E-5</v>
      </c>
      <c r="F44" s="21">
        <f t="shared" si="6"/>
        <v>53</v>
      </c>
      <c r="G44" s="21">
        <f t="shared" si="1"/>
        <v>4.1745579179293026E-3</v>
      </c>
      <c r="H44" s="21">
        <f t="shared" si="2"/>
        <v>2.2719798802551838E-7</v>
      </c>
      <c r="I44" s="21">
        <f>(1-$F$4)*SUM($H$13:H44)</f>
        <v>5.1643396480470735E-7</v>
      </c>
      <c r="J44" s="21">
        <f t="shared" si="3"/>
        <v>7.1863340084128246E-4</v>
      </c>
      <c r="K44" s="21">
        <f t="shared" si="4"/>
        <v>0</v>
      </c>
      <c r="L44" s="21">
        <f t="shared" si="5"/>
        <v>2.9620199585993863E-9</v>
      </c>
    </row>
    <row r="45" spans="4:12" x14ac:dyDescent="0.25">
      <c r="D45" s="21">
        <v>-7.344405417122936E-3</v>
      </c>
      <c r="E45" s="21">
        <f t="shared" si="0"/>
        <v>5.394029093106473E-5</v>
      </c>
      <c r="F45" s="21">
        <f t="shared" si="6"/>
        <v>52</v>
      </c>
      <c r="G45" s="21">
        <f t="shared" si="1"/>
        <v>4.6383976865881135E-3</v>
      </c>
      <c r="H45" s="21">
        <f t="shared" si="2"/>
        <v>2.5019652066854043E-7</v>
      </c>
      <c r="I45" s="21">
        <f>(1-$F$4)*SUM($H$13:H45)</f>
        <v>7.6663048547324783E-7</v>
      </c>
      <c r="J45" s="21">
        <f t="shared" si="3"/>
        <v>8.7557437460974606E-4</v>
      </c>
      <c r="K45" s="21">
        <f t="shared" si="4"/>
        <v>0</v>
      </c>
      <c r="L45" s="21">
        <f t="shared" si="5"/>
        <v>2.909554985727904E-9</v>
      </c>
    </row>
    <row r="46" spans="4:12" x14ac:dyDescent="0.25">
      <c r="D46" s="21">
        <v>-1.7125723158656431E-2</v>
      </c>
      <c r="E46" s="21">
        <f t="shared" si="0"/>
        <v>2.9329039370694121E-4</v>
      </c>
      <c r="F46" s="21">
        <f t="shared" si="6"/>
        <v>51</v>
      </c>
      <c r="G46" s="21">
        <f t="shared" si="1"/>
        <v>5.1537752073201248E-3</v>
      </c>
      <c r="H46" s="21">
        <f t="shared" si="2"/>
        <v>1.5115527596319919E-6</v>
      </c>
      <c r="I46" s="21">
        <f>(1-$F$4)*SUM($H$13:H46)</f>
        <v>2.2781832451052398E-6</v>
      </c>
      <c r="J46" s="21">
        <f t="shared" si="3"/>
        <v>1.50936517950602E-3</v>
      </c>
      <c r="K46" s="21">
        <f t="shared" si="4"/>
        <v>0</v>
      </c>
      <c r="L46" s="21">
        <f t="shared" si="5"/>
        <v>8.6019255040772576E-8</v>
      </c>
    </row>
    <row r="47" spans="4:12" x14ac:dyDescent="0.25">
      <c r="D47" s="21">
        <v>1.0586062655570969E-2</v>
      </c>
      <c r="E47" s="21">
        <f t="shared" si="0"/>
        <v>1.1206472254767428E-4</v>
      </c>
      <c r="F47" s="21">
        <f t="shared" si="6"/>
        <v>50</v>
      </c>
      <c r="G47" s="21">
        <f t="shared" si="1"/>
        <v>5.7264168970223616E-3</v>
      </c>
      <c r="H47" s="21">
        <f t="shared" si="2"/>
        <v>6.4172932075712483E-7</v>
      </c>
      <c r="I47" s="21">
        <f>(1-$F$4)*SUM($H$13:H47)</f>
        <v>2.9199125658623646E-6</v>
      </c>
      <c r="J47" s="21">
        <f t="shared" si="3"/>
        <v>1.7087751653925582E-3</v>
      </c>
      <c r="K47" s="21">
        <f t="shared" si="4"/>
        <v>0</v>
      </c>
      <c r="L47" s="21">
        <f t="shared" si="5"/>
        <v>1.2558502039687216E-8</v>
      </c>
    </row>
    <row r="48" spans="4:12" x14ac:dyDescent="0.25">
      <c r="D48" s="21">
        <v>4.3541988590479336E-3</v>
      </c>
      <c r="E48" s="21">
        <f t="shared" si="0"/>
        <v>1.8959047704134326E-5</v>
      </c>
      <c r="F48" s="21">
        <f t="shared" si="6"/>
        <v>49</v>
      </c>
      <c r="G48" s="21">
        <f t="shared" si="1"/>
        <v>6.3626854411359575E-3</v>
      </c>
      <c r="H48" s="21">
        <f t="shared" si="2"/>
        <v>1.2063045680489759E-7</v>
      </c>
      <c r="I48" s="21">
        <f>(1-$F$4)*SUM($H$13:H48)</f>
        <v>3.040543022667262E-6</v>
      </c>
      <c r="J48" s="21">
        <f t="shared" si="3"/>
        <v>1.7437152928925243E-3</v>
      </c>
      <c r="K48" s="21">
        <f t="shared" si="4"/>
        <v>0</v>
      </c>
      <c r="L48" s="21">
        <f t="shared" si="5"/>
        <v>3.5944548984764109E-10</v>
      </c>
    </row>
    <row r="49" spans="4:12" x14ac:dyDescent="0.25">
      <c r="D49" s="21">
        <v>2.9498321428946331E-3</v>
      </c>
      <c r="E49" s="21">
        <f t="shared" si="0"/>
        <v>8.7015096712543433E-6</v>
      </c>
      <c r="F49" s="21">
        <f t="shared" si="6"/>
        <v>48</v>
      </c>
      <c r="G49" s="21">
        <f t="shared" si="1"/>
        <v>7.0696504901510623E-3</v>
      </c>
      <c r="H49" s="21">
        <f t="shared" si="2"/>
        <v>6.1516632112437479E-8</v>
      </c>
      <c r="I49" s="21">
        <f>(1-$F$4)*SUM($H$13:H49)</f>
        <v>3.1020596547796996E-6</v>
      </c>
      <c r="J49" s="21">
        <f t="shared" si="3"/>
        <v>1.7612664916984311E-3</v>
      </c>
      <c r="K49" s="21">
        <f t="shared" si="4"/>
        <v>0</v>
      </c>
      <c r="L49" s="21">
        <f t="shared" si="5"/>
        <v>7.5716270558932871E-11</v>
      </c>
    </row>
    <row r="50" spans="4:12" x14ac:dyDescent="0.25">
      <c r="D50" s="21">
        <v>3.8577332723438258E-3</v>
      </c>
      <c r="E50" s="21">
        <f t="shared" si="0"/>
        <v>1.4882106000548602E-5</v>
      </c>
      <c r="F50" s="21">
        <f t="shared" si="6"/>
        <v>47</v>
      </c>
      <c r="G50" s="21">
        <f t="shared" si="1"/>
        <v>7.8551672112789576E-3</v>
      </c>
      <c r="H50" s="21">
        <f t="shared" si="2"/>
        <v>1.169014310902872E-7</v>
      </c>
      <c r="I50" s="21">
        <f>(1-$F$4)*SUM($H$13:H50)</f>
        <v>3.2189610858699869E-6</v>
      </c>
      <c r="J50" s="21">
        <f t="shared" si="3"/>
        <v>1.7941463390342457E-3</v>
      </c>
      <c r="K50" s="21">
        <f t="shared" si="4"/>
        <v>0</v>
      </c>
      <c r="L50" s="21">
        <f t="shared" si="5"/>
        <v>2.214770790115647E-10</v>
      </c>
    </row>
    <row r="51" spans="4:12" x14ac:dyDescent="0.25">
      <c r="D51" s="21">
        <v>4.1840520785775027E-4</v>
      </c>
      <c r="E51" s="21">
        <f t="shared" si="0"/>
        <v>1.7506291796248722E-7</v>
      </c>
      <c r="F51" s="21">
        <f t="shared" si="6"/>
        <v>46</v>
      </c>
      <c r="G51" s="21">
        <f t="shared" si="1"/>
        <v>8.7279635680877331E-3</v>
      </c>
      <c r="H51" s="21">
        <f t="shared" si="2"/>
        <v>1.5279427700997201E-9</v>
      </c>
      <c r="I51" s="21">
        <f>(1-$F$4)*SUM($H$13:H51)</f>
        <v>3.2204890286400866E-6</v>
      </c>
      <c r="J51" s="21">
        <f t="shared" si="3"/>
        <v>1.7945721018226286E-3</v>
      </c>
      <c r="K51" s="21">
        <f t="shared" si="4"/>
        <v>0</v>
      </c>
      <c r="L51" s="21">
        <f t="shared" si="5"/>
        <v>3.064702524554053E-14</v>
      </c>
    </row>
    <row r="52" spans="4:12" x14ac:dyDescent="0.25">
      <c r="D52" s="21">
        <v>2.4844948208220851E-3</v>
      </c>
      <c r="E52" s="21">
        <f t="shared" si="0"/>
        <v>6.1727145146917643E-6</v>
      </c>
      <c r="F52" s="21">
        <f t="shared" si="6"/>
        <v>45</v>
      </c>
      <c r="G52" s="21">
        <f t="shared" si="1"/>
        <v>9.6977372978752571E-3</v>
      </c>
      <c r="H52" s="21">
        <f t="shared" si="2"/>
        <v>5.9861363778262292E-8</v>
      </c>
      <c r="I52" s="21">
        <f>(1-$F$4)*SUM($H$13:H52)</f>
        <v>3.2803503924183487E-6</v>
      </c>
      <c r="J52" s="21">
        <f t="shared" si="3"/>
        <v>1.8111737609678286E-3</v>
      </c>
      <c r="K52" s="21">
        <f t="shared" si="4"/>
        <v>0</v>
      </c>
      <c r="L52" s="21">
        <f t="shared" si="5"/>
        <v>3.8102404479886384E-11</v>
      </c>
    </row>
    <row r="53" spans="4:12" x14ac:dyDescent="0.25">
      <c r="D53" s="21">
        <v>-2.3181019743121608E-3</v>
      </c>
      <c r="E53" s="21">
        <f t="shared" si="0"/>
        <v>5.3735967633099377E-6</v>
      </c>
      <c r="F53" s="21">
        <f t="shared" si="6"/>
        <v>44</v>
      </c>
      <c r="G53" s="21">
        <f t="shared" si="1"/>
        <v>1.077526366430584E-2</v>
      </c>
      <c r="H53" s="21">
        <f t="shared" si="2"/>
        <v>5.7901921950325038E-8</v>
      </c>
      <c r="I53" s="21">
        <f>(1-$F$4)*SUM($H$13:H53)</f>
        <v>3.338252314368674E-6</v>
      </c>
      <c r="J53" s="21">
        <f t="shared" si="3"/>
        <v>1.827088480169659E-3</v>
      </c>
      <c r="K53" s="21">
        <f t="shared" si="4"/>
        <v>0</v>
      </c>
      <c r="L53" s="21">
        <f t="shared" si="5"/>
        <v>2.8875542174655037E-11</v>
      </c>
    </row>
    <row r="54" spans="4:12" x14ac:dyDescent="0.25">
      <c r="D54" s="21">
        <v>4.300471502638281E-3</v>
      </c>
      <c r="E54" s="21">
        <f t="shared" si="0"/>
        <v>1.8494055145003953E-5</v>
      </c>
      <c r="F54" s="21">
        <f t="shared" si="6"/>
        <v>43</v>
      </c>
      <c r="G54" s="21">
        <f t="shared" si="1"/>
        <v>1.1972515182562043E-2</v>
      </c>
      <c r="H54" s="21">
        <f t="shared" si="2"/>
        <v>2.2142035601069948E-7</v>
      </c>
      <c r="I54" s="21">
        <f>(1-$F$4)*SUM($H$13:H54)</f>
        <v>3.5596726703793735E-6</v>
      </c>
      <c r="J54" s="21">
        <f t="shared" si="3"/>
        <v>1.8867094822413368E-3</v>
      </c>
      <c r="K54" s="21">
        <f t="shared" si="4"/>
        <v>0</v>
      </c>
      <c r="L54" s="21">
        <f t="shared" si="5"/>
        <v>3.4203007570644717E-10</v>
      </c>
    </row>
    <row r="55" spans="4:12" x14ac:dyDescent="0.25">
      <c r="D55" s="21">
        <v>-1.39707736366989E-3</v>
      </c>
      <c r="E55" s="21">
        <f t="shared" si="0"/>
        <v>1.9518251600788104E-6</v>
      </c>
      <c r="F55" s="21">
        <f t="shared" si="6"/>
        <v>42</v>
      </c>
      <c r="G55" s="21">
        <f t="shared" si="1"/>
        <v>1.3302794647291158E-2</v>
      </c>
      <c r="H55" s="21">
        <f t="shared" si="2"/>
        <v>2.5964729291944607E-8</v>
      </c>
      <c r="I55" s="21">
        <f>(1-$F$4)*SUM($H$13:H55)</f>
        <v>3.5856373996713179E-6</v>
      </c>
      <c r="J55" s="21">
        <f t="shared" si="3"/>
        <v>1.8935779359908369E-3</v>
      </c>
      <c r="K55" s="21">
        <f t="shared" si="4"/>
        <v>0</v>
      </c>
      <c r="L55" s="21">
        <f t="shared" si="5"/>
        <v>3.809621455516674E-12</v>
      </c>
    </row>
    <row r="56" spans="4:12" x14ac:dyDescent="0.25">
      <c r="D56" s="21">
        <v>4.3812381576408647E-3</v>
      </c>
      <c r="E56" s="21">
        <f t="shared" si="0"/>
        <v>1.9195247793968319E-5</v>
      </c>
      <c r="F56" s="21">
        <f t="shared" si="6"/>
        <v>41</v>
      </c>
      <c r="G56" s="21">
        <f t="shared" si="1"/>
        <v>1.478088294143462E-2</v>
      </c>
      <c r="H56" s="21">
        <f t="shared" si="2"/>
        <v>2.8372271067447686E-7</v>
      </c>
      <c r="I56" s="21">
        <f>(1-$F$4)*SUM($H$13:H56)</f>
        <v>3.8693601103457945E-6</v>
      </c>
      <c r="J56" s="21">
        <f t="shared" si="3"/>
        <v>1.967068913471461E-3</v>
      </c>
      <c r="K56" s="21">
        <f t="shared" si="4"/>
        <v>0</v>
      </c>
      <c r="L56" s="21">
        <f t="shared" si="5"/>
        <v>3.6845753787184563E-10</v>
      </c>
    </row>
    <row r="57" spans="4:12" x14ac:dyDescent="0.25">
      <c r="D57" s="21">
        <v>7.0544787154185203E-4</v>
      </c>
      <c r="E57" s="21">
        <f t="shared" si="0"/>
        <v>4.9765669946292941E-7</v>
      </c>
      <c r="F57" s="21">
        <f t="shared" si="6"/>
        <v>40</v>
      </c>
      <c r="G57" s="21">
        <f t="shared" si="1"/>
        <v>1.6423203268260689E-2</v>
      </c>
      <c r="H57" s="21">
        <f t="shared" si="2"/>
        <v>8.1731171330914091E-9</v>
      </c>
      <c r="I57" s="21">
        <f>(1-$F$4)*SUM($H$13:H57)</f>
        <v>3.8775332274788862E-6</v>
      </c>
      <c r="J57" s="21">
        <f t="shared" si="3"/>
        <v>1.969145303800328E-3</v>
      </c>
      <c r="K57" s="21">
        <f t="shared" si="4"/>
        <v>0</v>
      </c>
      <c r="L57" s="21">
        <f t="shared" si="5"/>
        <v>2.4766219052033644E-13</v>
      </c>
    </row>
    <row r="58" spans="4:12" x14ac:dyDescent="0.25">
      <c r="D58" s="21">
        <v>1.603777557066712E-3</v>
      </c>
      <c r="E58" s="21">
        <f t="shared" si="0"/>
        <v>2.5721024525508707E-6</v>
      </c>
      <c r="F58" s="21">
        <f t="shared" si="6"/>
        <v>39</v>
      </c>
      <c r="G58" s="21">
        <f t="shared" si="1"/>
        <v>1.8248003631400764E-2</v>
      </c>
      <c r="H58" s="21">
        <f t="shared" si="2"/>
        <v>4.6935734894483103E-8</v>
      </c>
      <c r="I58" s="21">
        <f>(1-$F$4)*SUM($H$13:H58)</f>
        <v>3.9244689623733697E-6</v>
      </c>
      <c r="J58" s="21">
        <f t="shared" si="3"/>
        <v>1.981027249275832E-3</v>
      </c>
      <c r="K58" s="21">
        <f t="shared" si="4"/>
        <v>0</v>
      </c>
      <c r="L58" s="21">
        <f t="shared" si="5"/>
        <v>6.6157110264182041E-12</v>
      </c>
    </row>
    <row r="59" spans="4:12" x14ac:dyDescent="0.25">
      <c r="D59" s="21">
        <v>-2.7390215855988991E-3</v>
      </c>
      <c r="E59" s="21">
        <f t="shared" si="0"/>
        <v>7.5022392463767079E-6</v>
      </c>
      <c r="F59" s="21">
        <f t="shared" si="6"/>
        <v>38</v>
      </c>
      <c r="G59" s="21">
        <f t="shared" si="1"/>
        <v>2.0275559590445295E-2</v>
      </c>
      <c r="H59" s="21">
        <f t="shared" si="2"/>
        <v>1.5211209890168835E-7</v>
      </c>
      <c r="I59" s="21">
        <f>(1-$F$4)*SUM($H$13:H59)</f>
        <v>4.0765810612750577E-6</v>
      </c>
      <c r="J59" s="21">
        <f t="shared" si="3"/>
        <v>2.019054496856154E-3</v>
      </c>
      <c r="K59" s="21">
        <f t="shared" si="4"/>
        <v>0</v>
      </c>
      <c r="L59" s="21">
        <f t="shared" si="5"/>
        <v>5.6283593709874955E-11</v>
      </c>
    </row>
    <row r="60" spans="4:12" x14ac:dyDescent="0.25">
      <c r="D60" s="21">
        <v>-3.8340719100378923E-4</v>
      </c>
      <c r="E60" s="21">
        <f t="shared" si="0"/>
        <v>1.4700107411341611E-7</v>
      </c>
      <c r="F60" s="21">
        <f t="shared" si="6"/>
        <v>37</v>
      </c>
      <c r="G60" s="21">
        <f t="shared" si="1"/>
        <v>2.2528399544939213E-2</v>
      </c>
      <c r="H60" s="21">
        <f t="shared" si="2"/>
        <v>3.3116989311622591E-9</v>
      </c>
      <c r="I60" s="21">
        <f>(1-$F$4)*SUM($H$13:H60)</f>
        <v>4.07989276020622E-6</v>
      </c>
      <c r="J60" s="21">
        <f t="shared" si="3"/>
        <v>2.0198744416933989E-3</v>
      </c>
      <c r="K60" s="21">
        <f t="shared" si="4"/>
        <v>0</v>
      </c>
      <c r="L60" s="21">
        <f t="shared" si="5"/>
        <v>2.1609315790498056E-14</v>
      </c>
    </row>
    <row r="61" spans="4:12" x14ac:dyDescent="0.25">
      <c r="D61" s="21">
        <v>-3.7198766591684499E-3</v>
      </c>
      <c r="E61" s="21">
        <f t="shared" si="0"/>
        <v>1.3837482359426227E-5</v>
      </c>
      <c r="F61" s="21">
        <f t="shared" si="6"/>
        <v>36</v>
      </c>
      <c r="G61" s="21">
        <f t="shared" si="1"/>
        <v>2.5031555049932458E-2</v>
      </c>
      <c r="H61" s="21">
        <f t="shared" si="2"/>
        <v>3.4637370143244688E-7</v>
      </c>
      <c r="I61" s="21">
        <f>(1-$F$4)*SUM($H$13:H61)</f>
        <v>4.4262664616386667E-6</v>
      </c>
      <c r="J61" s="21">
        <f t="shared" si="3"/>
        <v>2.1038694022297742E-3</v>
      </c>
      <c r="K61" s="21">
        <f t="shared" si="4"/>
        <v>0</v>
      </c>
      <c r="L61" s="21">
        <f t="shared" si="5"/>
        <v>1.9147591804743201E-10</v>
      </c>
    </row>
    <row r="62" spans="4:12" x14ac:dyDescent="0.25">
      <c r="D62" s="21">
        <v>2.0799401579905891E-3</v>
      </c>
      <c r="E62" s="21">
        <f t="shared" si="0"/>
        <v>4.3261510608219168E-6</v>
      </c>
      <c r="F62" s="21">
        <f t="shared" si="6"/>
        <v>35</v>
      </c>
      <c r="G62" s="21">
        <f t="shared" si="1"/>
        <v>2.7812838944369395E-2</v>
      </c>
      <c r="H62" s="21">
        <f t="shared" si="2"/>
        <v>1.2032254270365279E-7</v>
      </c>
      <c r="I62" s="21">
        <f>(1-$F$4)*SUM($H$13:H62)</f>
        <v>4.5465890043423192E-6</v>
      </c>
      <c r="J62" s="21">
        <f t="shared" si="3"/>
        <v>2.1322732011499648E-3</v>
      </c>
      <c r="K62" s="21">
        <f t="shared" si="4"/>
        <v>0</v>
      </c>
      <c r="L62" s="21">
        <f t="shared" si="5"/>
        <v>1.8715583001050598E-11</v>
      </c>
    </row>
    <row r="63" spans="4:12" x14ac:dyDescent="0.25">
      <c r="D63" s="21">
        <v>2.3014449016528211E-3</v>
      </c>
      <c r="E63" s="21">
        <f t="shared" si="0"/>
        <v>5.2966486353437638E-6</v>
      </c>
      <c r="F63" s="21">
        <f t="shared" si="6"/>
        <v>34</v>
      </c>
      <c r="G63" s="21">
        <f t="shared" si="1"/>
        <v>3.090315438263266E-2</v>
      </c>
      <c r="H63" s="21">
        <f t="shared" si="2"/>
        <v>1.6368315048858894E-7</v>
      </c>
      <c r="I63" s="21">
        <f>(1-$F$4)*SUM($H$13:H63)</f>
        <v>4.710272154830908E-6</v>
      </c>
      <c r="J63" s="21">
        <f t="shared" si="3"/>
        <v>2.1703161416786513E-3</v>
      </c>
      <c r="K63" s="21">
        <f t="shared" si="4"/>
        <v>0</v>
      </c>
      <c r="L63" s="21">
        <f t="shared" si="5"/>
        <v>2.8054486766288957E-11</v>
      </c>
    </row>
    <row r="64" spans="4:12" x14ac:dyDescent="0.25">
      <c r="D64" s="21">
        <v>1.186990788173848E-3</v>
      </c>
      <c r="E64" s="21">
        <f t="shared" si="0"/>
        <v>1.4089471312095728E-6</v>
      </c>
      <c r="F64" s="21">
        <f t="shared" si="6"/>
        <v>33</v>
      </c>
      <c r="G64" s="21">
        <f t="shared" si="1"/>
        <v>3.4336838202925178E-2</v>
      </c>
      <c r="H64" s="21">
        <f t="shared" si="2"/>
        <v>4.8378789680818694E-8</v>
      </c>
      <c r="I64" s="21">
        <f>(1-$F$4)*SUM($H$13:H64)</f>
        <v>4.7586509445117271E-6</v>
      </c>
      <c r="J64" s="21">
        <f t="shared" si="3"/>
        <v>2.1814332317336067E-3</v>
      </c>
      <c r="K64" s="21">
        <f t="shared" si="4"/>
        <v>0</v>
      </c>
      <c r="L64" s="21">
        <f t="shared" si="5"/>
        <v>1.9851320185436853E-12</v>
      </c>
    </row>
    <row r="65" spans="4:12" x14ac:dyDescent="0.25">
      <c r="D65" s="21">
        <v>3.0160117158966522E-3</v>
      </c>
      <c r="E65" s="21">
        <f t="shared" si="0"/>
        <v>9.0963266704258687E-6</v>
      </c>
      <c r="F65" s="21">
        <f t="shared" si="6"/>
        <v>32</v>
      </c>
      <c r="G65" s="21">
        <f t="shared" si="1"/>
        <v>3.8152042447694635E-2</v>
      </c>
      <c r="H65" s="21">
        <f t="shared" si="2"/>
        <v>3.4704344124818458E-7</v>
      </c>
      <c r="I65" s="21">
        <f>(1-$F$4)*SUM($H$13:H65)</f>
        <v>5.1056943857599117E-6</v>
      </c>
      <c r="J65" s="21">
        <f t="shared" si="3"/>
        <v>2.2595783645981194E-3</v>
      </c>
      <c r="K65" s="21">
        <f t="shared" si="4"/>
        <v>0</v>
      </c>
      <c r="L65" s="21">
        <f t="shared" si="5"/>
        <v>8.2743158895100972E-11</v>
      </c>
    </row>
    <row r="66" spans="4:12" x14ac:dyDescent="0.25">
      <c r="D66" s="21">
        <v>4.0601395463870607E-4</v>
      </c>
      <c r="E66" s="21">
        <f t="shared" si="0"/>
        <v>1.6484733136136128E-7</v>
      </c>
      <c r="F66" s="21">
        <f t="shared" si="6"/>
        <v>31</v>
      </c>
      <c r="G66" s="21">
        <f t="shared" si="1"/>
        <v>4.2391158275216265E-2</v>
      </c>
      <c r="H66" s="21">
        <f t="shared" si="2"/>
        <v>6.9880693149864878E-9</v>
      </c>
      <c r="I66" s="21">
        <f>(1-$F$4)*SUM($H$13:H66)</f>
        <v>5.1126824550748986E-6</v>
      </c>
      <c r="J66" s="21">
        <f t="shared" si="3"/>
        <v>2.2611241573772321E-3</v>
      </c>
      <c r="K66" s="21">
        <f t="shared" si="4"/>
        <v>0</v>
      </c>
      <c r="L66" s="21">
        <f t="shared" si="5"/>
        <v>2.7174642656962447E-14</v>
      </c>
    </row>
    <row r="67" spans="4:12" x14ac:dyDescent="0.25">
      <c r="D67" s="21">
        <v>1.9699981412647509E-3</v>
      </c>
      <c r="E67" s="21">
        <f t="shared" si="0"/>
        <v>3.8808926765865734E-6</v>
      </c>
      <c r="F67" s="21">
        <f t="shared" si="6"/>
        <v>30</v>
      </c>
      <c r="G67" s="21">
        <f t="shared" si="1"/>
        <v>4.7101286972462519E-2</v>
      </c>
      <c r="H67" s="21">
        <f t="shared" si="2"/>
        <v>1.8279503966923237E-7</v>
      </c>
      <c r="I67" s="21">
        <f>(1-$F$4)*SUM($H$13:H67)</f>
        <v>5.2954774947441314E-6</v>
      </c>
      <c r="J67" s="21">
        <f t="shared" si="3"/>
        <v>2.301190451645437E-3</v>
      </c>
      <c r="K67" s="21">
        <f t="shared" si="4"/>
        <v>0</v>
      </c>
      <c r="L67" s="21">
        <f t="shared" si="5"/>
        <v>1.5061327967183298E-11</v>
      </c>
    </row>
    <row r="68" spans="4:12" x14ac:dyDescent="0.25">
      <c r="D68" s="21">
        <v>-6.9700983311510459E-3</v>
      </c>
      <c r="E68" s="21">
        <f t="shared" si="0"/>
        <v>4.8582270745914596E-5</v>
      </c>
      <c r="F68" s="21">
        <f t="shared" si="6"/>
        <v>29</v>
      </c>
      <c r="G68" s="21">
        <f t="shared" si="1"/>
        <v>5.2334763302736127E-2</v>
      </c>
      <c r="H68" s="21">
        <f t="shared" si="2"/>
        <v>2.5425416401968823E-6</v>
      </c>
      <c r="I68" s="21">
        <f>(1-$F$4)*SUM($H$13:H68)</f>
        <v>7.8380191349410141E-6</v>
      </c>
      <c r="J68" s="21">
        <f t="shared" si="3"/>
        <v>2.7996462517505699E-3</v>
      </c>
      <c r="K68" s="21">
        <f t="shared" si="4"/>
        <v>0</v>
      </c>
      <c r="L68" s="21">
        <f t="shared" si="5"/>
        <v>2.3602370308293494E-9</v>
      </c>
    </row>
    <row r="69" spans="4:12" x14ac:dyDescent="0.25">
      <c r="D69" s="21">
        <v>-1.7040181399781251E-3</v>
      </c>
      <c r="E69" s="21">
        <f t="shared" si="0"/>
        <v>2.903677821374509E-6</v>
      </c>
      <c r="F69" s="21">
        <f t="shared" si="6"/>
        <v>28</v>
      </c>
      <c r="G69" s="21">
        <f t="shared" si="1"/>
        <v>5.8149737003040138E-2</v>
      </c>
      <c r="H69" s="21">
        <f t="shared" si="2"/>
        <v>1.6884810165448825E-7</v>
      </c>
      <c r="I69" s="21">
        <f>(1-$F$4)*SUM($H$13:H69)</f>
        <v>8.006867236595502E-6</v>
      </c>
      <c r="J69" s="21">
        <f t="shared" si="3"/>
        <v>2.8296408317303279E-3</v>
      </c>
      <c r="K69" s="21">
        <f t="shared" si="4"/>
        <v>0</v>
      </c>
      <c r="L69" s="21">
        <f t="shared" si="5"/>
        <v>8.4313448903422151E-12</v>
      </c>
    </row>
    <row r="70" spans="4:12" x14ac:dyDescent="0.25">
      <c r="D70" s="21">
        <v>1.5358609392838399E-3</v>
      </c>
      <c r="E70" s="21">
        <f t="shared" si="0"/>
        <v>2.3588688248178391E-6</v>
      </c>
      <c r="F70" s="21">
        <f t="shared" si="6"/>
        <v>27</v>
      </c>
      <c r="G70" s="21">
        <f t="shared" si="1"/>
        <v>6.4610818892266816E-2</v>
      </c>
      <c r="H70" s="21">
        <f t="shared" si="2"/>
        <v>1.5240844643091965E-7</v>
      </c>
      <c r="I70" s="21">
        <f>(1-$F$4)*SUM($H$13:H70)</f>
        <v>8.1592756830264214E-6</v>
      </c>
      <c r="J70" s="21">
        <f t="shared" si="3"/>
        <v>2.8564445877745331E-3</v>
      </c>
      <c r="K70" s="21">
        <f t="shared" si="4"/>
        <v>0</v>
      </c>
      <c r="L70" s="21">
        <f t="shared" si="5"/>
        <v>5.5642621326974936E-12</v>
      </c>
    </row>
    <row r="71" spans="4:12" x14ac:dyDescent="0.25">
      <c r="D71" s="21">
        <v>4.7646459619046016E-3</v>
      </c>
      <c r="E71" s="21">
        <f t="shared" si="0"/>
        <v>2.2701851142293827E-5</v>
      </c>
      <c r="F71" s="21">
        <f t="shared" si="6"/>
        <v>26</v>
      </c>
      <c r="G71" s="21">
        <f t="shared" si="1"/>
        <v>7.1789798769185342E-2</v>
      </c>
      <c r="H71" s="21">
        <f t="shared" si="2"/>
        <v>1.6297613251932741E-6</v>
      </c>
      <c r="I71" s="21">
        <f>(1-$F$4)*SUM($H$13:H71)</f>
        <v>9.789037008219696E-6</v>
      </c>
      <c r="J71" s="21">
        <f t="shared" si="3"/>
        <v>3.1287436788940853E-3</v>
      </c>
      <c r="K71" s="21">
        <f t="shared" si="4"/>
        <v>0</v>
      </c>
      <c r="L71" s="21">
        <f t="shared" si="5"/>
        <v>5.1537404528686756E-10</v>
      </c>
    </row>
    <row r="72" spans="4:12" x14ac:dyDescent="0.25">
      <c r="D72" s="21">
        <v>1.0502753405077091E-3</v>
      </c>
      <c r="E72" s="21">
        <f t="shared" si="0"/>
        <v>1.1030782908785842E-6</v>
      </c>
      <c r="F72" s="21">
        <f t="shared" si="6"/>
        <v>25</v>
      </c>
      <c r="G72" s="21">
        <f t="shared" si="1"/>
        <v>7.9766443076872598E-2</v>
      </c>
      <c r="H72" s="21">
        <f t="shared" si="2"/>
        <v>8.7988631698700504E-8</v>
      </c>
      <c r="I72" s="21">
        <f>(1-$F$4)*SUM($H$13:H72)</f>
        <v>9.8770256399183963E-6</v>
      </c>
      <c r="J72" s="21">
        <f t="shared" si="3"/>
        <v>3.142773558485943E-3</v>
      </c>
      <c r="K72" s="21">
        <f t="shared" si="4"/>
        <v>0</v>
      </c>
      <c r="L72" s="21">
        <f t="shared" si="5"/>
        <v>1.2167817158076184E-12</v>
      </c>
    </row>
    <row r="73" spans="4:12" x14ac:dyDescent="0.25">
      <c r="D73" s="21">
        <v>-6.2511576418588621E-4</v>
      </c>
      <c r="E73" s="21">
        <f t="shared" si="0"/>
        <v>3.907697186337045E-7</v>
      </c>
      <c r="F73" s="21">
        <f t="shared" si="6"/>
        <v>24</v>
      </c>
      <c r="G73" s="21">
        <f t="shared" si="1"/>
        <v>8.8629381196525109E-2</v>
      </c>
      <c r="H73" s="21">
        <f t="shared" si="2"/>
        <v>3.4633678352845458E-8</v>
      </c>
      <c r="I73" s="21">
        <f>(1-$F$4)*SUM($H$13:H73)</f>
        <v>9.9116593182712423E-6</v>
      </c>
      <c r="J73" s="21">
        <f t="shared" si="3"/>
        <v>3.1482787866183711E-3</v>
      </c>
      <c r="K73" s="21">
        <f t="shared" si="4"/>
        <v>0</v>
      </c>
      <c r="L73" s="21">
        <f t="shared" si="5"/>
        <v>1.5270097300106459E-13</v>
      </c>
    </row>
    <row r="74" spans="4:12" x14ac:dyDescent="0.25">
      <c r="D74" s="21">
        <v>-1.581419478744584E-3</v>
      </c>
      <c r="E74" s="21">
        <f t="shared" si="0"/>
        <v>2.500887567752792E-6</v>
      </c>
      <c r="F74" s="21">
        <f t="shared" si="6"/>
        <v>23</v>
      </c>
      <c r="G74" s="21">
        <f t="shared" si="1"/>
        <v>9.8477090218361235E-2</v>
      </c>
      <c r="H74" s="21">
        <f t="shared" si="2"/>
        <v>2.4628013063556969E-7</v>
      </c>
      <c r="I74" s="21">
        <f>(1-$F$4)*SUM($H$13:H74)</f>
        <v>1.0157939448906811E-5</v>
      </c>
      <c r="J74" s="21">
        <f t="shared" si="3"/>
        <v>3.1871522475254944E-3</v>
      </c>
      <c r="K74" s="21">
        <f t="shared" si="4"/>
        <v>0</v>
      </c>
      <c r="L74" s="21">
        <f t="shared" si="5"/>
        <v>6.2544386265404762E-12</v>
      </c>
    </row>
    <row r="75" spans="4:12" x14ac:dyDescent="0.25">
      <c r="D75" s="21">
        <v>2.097847216923604E-3</v>
      </c>
      <c r="E75" s="21">
        <f t="shared" si="0"/>
        <v>4.4009629455541108E-6</v>
      </c>
      <c r="F75" s="21">
        <f t="shared" si="6"/>
        <v>22</v>
      </c>
      <c r="G75" s="21">
        <f t="shared" si="1"/>
        <v>0.10941898913151248</v>
      </c>
      <c r="H75" s="21">
        <f t="shared" si="2"/>
        <v>4.8154891670777433E-7</v>
      </c>
      <c r="I75" s="21">
        <f>(1-$F$4)*SUM($H$13:H75)</f>
        <v>1.0639488365614585E-5</v>
      </c>
      <c r="J75" s="21">
        <f t="shared" si="3"/>
        <v>3.2618228593249182E-3</v>
      </c>
      <c r="K75" s="21">
        <f t="shared" si="4"/>
        <v>0</v>
      </c>
      <c r="L75" s="21">
        <f t="shared" si="5"/>
        <v>1.9368474848140314E-11</v>
      </c>
    </row>
    <row r="76" spans="4:12" x14ac:dyDescent="0.25">
      <c r="D76" s="21">
        <v>6.9502920257346723E-4</v>
      </c>
      <c r="E76" s="21">
        <f t="shared" si="0"/>
        <v>4.8306559242990977E-7</v>
      </c>
      <c r="F76" s="21">
        <f t="shared" si="6"/>
        <v>21</v>
      </c>
      <c r="G76" s="21">
        <f t="shared" si="1"/>
        <v>0.12157665459056941</v>
      </c>
      <c r="H76" s="21">
        <f t="shared" si="2"/>
        <v>5.8729498675439917E-8</v>
      </c>
      <c r="I76" s="21">
        <f>(1-$F$4)*SUM($H$13:H76)</f>
        <v>1.0698217864290024E-5</v>
      </c>
      <c r="J76" s="21">
        <f t="shared" si="3"/>
        <v>3.27081302802377E-3</v>
      </c>
      <c r="K76" s="21">
        <f t="shared" si="4"/>
        <v>0</v>
      </c>
      <c r="L76" s="21">
        <f t="shared" si="5"/>
        <v>2.3335236658965972E-13</v>
      </c>
    </row>
    <row r="77" spans="4:12" x14ac:dyDescent="0.25">
      <c r="D77" s="21">
        <v>3.1901892535157652E-3</v>
      </c>
      <c r="E77" s="21">
        <f t="shared" ref="E77:E96" si="7">D77^2</f>
        <v>1.0177307473247474E-5</v>
      </c>
      <c r="F77" s="21">
        <f t="shared" si="6"/>
        <v>20</v>
      </c>
      <c r="G77" s="21">
        <f t="shared" ref="G77:G96" si="8">$F$3^(F77-1)</f>
        <v>0.13508517176729934</v>
      </c>
      <c r="H77" s="21">
        <f t="shared" ref="H77:H96" si="9">E77*G77</f>
        <v>1.3748033281522543E-6</v>
      </c>
      <c r="I77" s="21">
        <f>(1-$F$4)*SUM($H$13:H77)</f>
        <v>1.2073021192442279E-5</v>
      </c>
      <c r="J77" s="21">
        <f t="shared" ref="J77:J96" si="10">SQRT(I77)</f>
        <v>3.4746253312324597E-3</v>
      </c>
      <c r="K77" s="21">
        <f t="shared" ref="K77:K96" si="11">I77*$F$4</f>
        <v>0</v>
      </c>
      <c r="L77" s="21">
        <f t="shared" ref="L77:L96" si="12">(E77-K77)^2</f>
        <v>1.0357758740501889E-10</v>
      </c>
    </row>
    <row r="78" spans="4:12" x14ac:dyDescent="0.25">
      <c r="D78" s="21">
        <v>7.2999079363290063E-4</v>
      </c>
      <c r="E78" s="21">
        <f t="shared" si="7"/>
        <v>5.3288655878879208E-7</v>
      </c>
      <c r="F78" s="21">
        <f t="shared" ref="F78:F96" si="13">F77-1</f>
        <v>19</v>
      </c>
      <c r="G78" s="21">
        <f t="shared" si="8"/>
        <v>0.15009463529699923</v>
      </c>
      <c r="H78" s="21">
        <f t="shared" si="9"/>
        <v>7.9983413696076692E-8</v>
      </c>
      <c r="I78" s="21">
        <f>(1-$F$4)*SUM($H$13:H78)</f>
        <v>1.2153004606138356E-5</v>
      </c>
      <c r="J78" s="21">
        <f t="shared" si="10"/>
        <v>3.4861159771496925E-3</v>
      </c>
      <c r="K78" s="21">
        <f t="shared" si="11"/>
        <v>0</v>
      </c>
      <c r="L78" s="21">
        <f t="shared" si="12"/>
        <v>2.8396808453776077E-13</v>
      </c>
    </row>
    <row r="79" spans="4:12" x14ac:dyDescent="0.25">
      <c r="D79" s="21">
        <v>7.4832700727113911E-4</v>
      </c>
      <c r="E79" s="21">
        <f t="shared" si="7"/>
        <v>5.5999330981137954E-7</v>
      </c>
      <c r="F79" s="21">
        <f t="shared" si="13"/>
        <v>18</v>
      </c>
      <c r="G79" s="21">
        <f t="shared" si="8"/>
        <v>0.16677181699666582</v>
      </c>
      <c r="H79" s="21">
        <f t="shared" si="9"/>
        <v>9.339110178322057E-8</v>
      </c>
      <c r="I79" s="21">
        <f>(1-$F$4)*SUM($H$13:H79)</f>
        <v>1.2246395707921577E-5</v>
      </c>
      <c r="J79" s="21">
        <f t="shared" si="10"/>
        <v>3.4994850632516744E-3</v>
      </c>
      <c r="K79" s="21">
        <f t="shared" si="11"/>
        <v>0</v>
      </c>
      <c r="L79" s="21">
        <f t="shared" si="12"/>
        <v>3.1359250703350373E-13</v>
      </c>
    </row>
    <row r="80" spans="4:12" x14ac:dyDescent="0.25">
      <c r="D80" s="21">
        <v>1.1340195426694799E-4</v>
      </c>
      <c r="E80" s="21">
        <f t="shared" si="7"/>
        <v>1.2860003231562964E-8</v>
      </c>
      <c r="F80" s="21">
        <f t="shared" si="13"/>
        <v>17</v>
      </c>
      <c r="G80" s="21">
        <f t="shared" si="8"/>
        <v>0.18530201888518424</v>
      </c>
      <c r="H80" s="21">
        <f t="shared" si="9"/>
        <v>2.3829845616786109E-9</v>
      </c>
      <c r="I80" s="21">
        <f>(1-$F$4)*SUM($H$13:H80)</f>
        <v>1.2248778692483255E-5</v>
      </c>
      <c r="J80" s="21">
        <f t="shared" si="10"/>
        <v>3.499825523148726E-3</v>
      </c>
      <c r="K80" s="21">
        <f t="shared" si="11"/>
        <v>0</v>
      </c>
      <c r="L80" s="21">
        <f t="shared" si="12"/>
        <v>1.6537968311580986E-16</v>
      </c>
    </row>
    <row r="81" spans="4:12" x14ac:dyDescent="0.25">
      <c r="D81" s="21">
        <v>2.5490267339518349E-3</v>
      </c>
      <c r="E81" s="21">
        <f t="shared" si="7"/>
        <v>6.4975372904011586E-6</v>
      </c>
      <c r="F81" s="21">
        <f t="shared" si="13"/>
        <v>16</v>
      </c>
      <c r="G81" s="21">
        <f t="shared" si="8"/>
        <v>0.20589113209464913</v>
      </c>
      <c r="H81" s="21">
        <f t="shared" si="9"/>
        <v>1.3377853085478935E-6</v>
      </c>
      <c r="I81" s="21">
        <f>(1-$F$4)*SUM($H$13:H81)</f>
        <v>1.3586564001031149E-5</v>
      </c>
      <c r="J81" s="21">
        <f t="shared" si="10"/>
        <v>3.6859956593885386E-3</v>
      </c>
      <c r="K81" s="21">
        <f t="shared" si="11"/>
        <v>0</v>
      </c>
      <c r="L81" s="21">
        <f t="shared" si="12"/>
        <v>4.2217990840153629E-11</v>
      </c>
    </row>
    <row r="82" spans="4:12" x14ac:dyDescent="0.25">
      <c r="D82" s="21">
        <v>2.4396399103484429E-3</v>
      </c>
      <c r="E82" s="21">
        <f t="shared" si="7"/>
        <v>5.9518428921649585E-6</v>
      </c>
      <c r="F82" s="21">
        <f t="shared" si="13"/>
        <v>15</v>
      </c>
      <c r="G82" s="21">
        <f t="shared" si="8"/>
        <v>0.22876792454961015</v>
      </c>
      <c r="H82" s="21">
        <f t="shared" si="9"/>
        <v>1.3615907456859267E-6</v>
      </c>
      <c r="I82" s="21">
        <f>(1-$F$4)*SUM($H$13:H82)</f>
        <v>1.4948154746717075E-5</v>
      </c>
      <c r="J82" s="21">
        <f t="shared" si="10"/>
        <v>3.8662843592675738E-3</v>
      </c>
      <c r="K82" s="21">
        <f t="shared" si="11"/>
        <v>0</v>
      </c>
      <c r="L82" s="21">
        <f t="shared" si="12"/>
        <v>3.5424433813014536E-11</v>
      </c>
    </row>
    <row r="83" spans="4:12" x14ac:dyDescent="0.25">
      <c r="D83" s="21">
        <v>1.0113245937953821E-3</v>
      </c>
      <c r="E83" s="21">
        <f t="shared" si="7"/>
        <v>1.0227774340153945E-6</v>
      </c>
      <c r="F83" s="21">
        <f t="shared" si="13"/>
        <v>14</v>
      </c>
      <c r="G83" s="21">
        <f t="shared" si="8"/>
        <v>0.25418658283290019</v>
      </c>
      <c r="H83" s="21">
        <f t="shared" si="9"/>
        <v>2.5997630095097517E-7</v>
      </c>
      <c r="I83" s="21">
        <f>(1-$F$4)*SUM($H$13:H83)</f>
        <v>1.520813104766805E-5</v>
      </c>
      <c r="J83" s="21">
        <f t="shared" si="10"/>
        <v>3.8997603833656309E-3</v>
      </c>
      <c r="K83" s="21">
        <f t="shared" si="11"/>
        <v>0</v>
      </c>
      <c r="L83" s="21">
        <f t="shared" si="12"/>
        <v>1.0460736795311146E-12</v>
      </c>
    </row>
    <row r="84" spans="4:12" x14ac:dyDescent="0.25">
      <c r="D84" s="21">
        <v>1.880287650803293E-3</v>
      </c>
      <c r="E84" s="21">
        <f t="shared" si="7"/>
        <v>3.5354816497633665E-6</v>
      </c>
      <c r="F84" s="21">
        <f t="shared" si="13"/>
        <v>13</v>
      </c>
      <c r="G84" s="21">
        <f t="shared" si="8"/>
        <v>0.28242953648100017</v>
      </c>
      <c r="H84" s="21">
        <f t="shared" si="9"/>
        <v>9.9852444357974947E-7</v>
      </c>
      <c r="I84" s="21">
        <f>(1-$F$4)*SUM($H$13:H84)</f>
        <v>1.6206655491247798E-5</v>
      </c>
      <c r="J84" s="21">
        <f t="shared" si="10"/>
        <v>4.0257490596468876E-3</v>
      </c>
      <c r="K84" s="21">
        <f t="shared" si="11"/>
        <v>0</v>
      </c>
      <c r="L84" s="21">
        <f t="shared" si="12"/>
        <v>1.2499630495813496E-11</v>
      </c>
    </row>
    <row r="85" spans="4:12" x14ac:dyDescent="0.25">
      <c r="D85" s="21">
        <v>-1.99695870229432E-3</v>
      </c>
      <c r="E85" s="21">
        <f t="shared" si="7"/>
        <v>3.9878440586690143E-6</v>
      </c>
      <c r="F85" s="21">
        <f t="shared" si="13"/>
        <v>12</v>
      </c>
      <c r="G85" s="21">
        <f t="shared" si="8"/>
        <v>0.31381059609000017</v>
      </c>
      <c r="H85" s="21">
        <f t="shared" si="9"/>
        <v>1.251427721164889E-6</v>
      </c>
      <c r="I85" s="21">
        <f>(1-$F$4)*SUM($H$13:H85)</f>
        <v>1.7458083212412687E-5</v>
      </c>
      <c r="J85" s="21">
        <f t="shared" si="10"/>
        <v>4.1782871146455085E-3</v>
      </c>
      <c r="K85" s="21">
        <f t="shared" si="11"/>
        <v>0</v>
      </c>
      <c r="L85" s="21">
        <f t="shared" si="12"/>
        <v>1.5902900236261758E-11</v>
      </c>
    </row>
    <row r="86" spans="4:12" x14ac:dyDescent="0.25">
      <c r="D86" s="21">
        <v>3.955238124813831E-3</v>
      </c>
      <c r="E86" s="21">
        <f t="shared" si="7"/>
        <v>1.564390862398083E-5</v>
      </c>
      <c r="F86" s="21">
        <f t="shared" si="13"/>
        <v>11</v>
      </c>
      <c r="G86" s="21">
        <f t="shared" si="8"/>
        <v>0.34867844010000015</v>
      </c>
      <c r="H86" s="21">
        <f t="shared" si="9"/>
        <v>5.4546936560765755E-6</v>
      </c>
      <c r="I86" s="21">
        <f>(1-$F$4)*SUM($H$13:H86)</f>
        <v>2.2912776868489264E-5</v>
      </c>
      <c r="J86" s="21">
        <f t="shared" si="10"/>
        <v>4.7867292453709206E-3</v>
      </c>
      <c r="K86" s="21">
        <f t="shared" si="11"/>
        <v>0</v>
      </c>
      <c r="L86" s="21">
        <f t="shared" si="12"/>
        <v>2.4473187703546181E-10</v>
      </c>
    </row>
    <row r="87" spans="4:12" x14ac:dyDescent="0.25">
      <c r="D87" s="21">
        <v>1.9347593981837721E-3</v>
      </c>
      <c r="E87" s="21">
        <f t="shared" si="7"/>
        <v>3.743293928860432E-6</v>
      </c>
      <c r="F87" s="21">
        <f t="shared" si="13"/>
        <v>10</v>
      </c>
      <c r="G87" s="21">
        <f t="shared" si="8"/>
        <v>0.38742048900000015</v>
      </c>
      <c r="H87" s="21">
        <f t="shared" si="9"/>
        <v>1.4502287643898404E-6</v>
      </c>
      <c r="I87" s="21">
        <f>(1-$F$4)*SUM($H$13:H87)</f>
        <v>2.4363005632879105E-5</v>
      </c>
      <c r="J87" s="21">
        <f t="shared" si="10"/>
        <v>4.9358895482860135E-3</v>
      </c>
      <c r="K87" s="21">
        <f t="shared" si="11"/>
        <v>0</v>
      </c>
      <c r="L87" s="21">
        <f t="shared" si="12"/>
        <v>1.4012249437843369E-11</v>
      </c>
    </row>
    <row r="88" spans="4:12" x14ac:dyDescent="0.25">
      <c r="D88" s="21">
        <v>-1.1606824759181881E-2</v>
      </c>
      <c r="E88" s="21">
        <f t="shared" si="7"/>
        <v>1.3471838099035751E-4</v>
      </c>
      <c r="F88" s="21">
        <f t="shared" si="13"/>
        <v>9</v>
      </c>
      <c r="G88" s="21">
        <f t="shared" si="8"/>
        <v>0.43046721000000016</v>
      </c>
      <c r="H88" s="21">
        <f t="shared" si="9"/>
        <v>5.7991845600636259E-5</v>
      </c>
      <c r="I88" s="21">
        <f>(1-$F$4)*SUM($H$13:H88)</f>
        <v>8.2354851233515361E-5</v>
      </c>
      <c r="J88" s="21">
        <f t="shared" si="10"/>
        <v>9.0749573681376244E-3</v>
      </c>
      <c r="K88" s="21">
        <f t="shared" si="11"/>
        <v>0</v>
      </c>
      <c r="L88" s="21">
        <f t="shared" si="12"/>
        <v>1.814904217666312E-8</v>
      </c>
    </row>
    <row r="89" spans="4:12" x14ac:dyDescent="0.25">
      <c r="D89" s="21">
        <v>-6.7593703636576498E-3</v>
      </c>
      <c r="E89" s="21">
        <f t="shared" si="7"/>
        <v>4.5689087713093349E-5</v>
      </c>
      <c r="F89" s="21">
        <f t="shared" si="13"/>
        <v>8</v>
      </c>
      <c r="G89" s="21">
        <f t="shared" si="8"/>
        <v>0.47829690000000014</v>
      </c>
      <c r="H89" s="21">
        <f t="shared" si="9"/>
        <v>2.1852949017000645E-5</v>
      </c>
      <c r="I89" s="21">
        <f>(1-$F$4)*SUM($H$13:H89)</f>
        <v>1.0420780025051601E-4</v>
      </c>
      <c r="J89" s="21">
        <f t="shared" si="10"/>
        <v>1.0208222188535867E-2</v>
      </c>
      <c r="K89" s="21">
        <f t="shared" si="11"/>
        <v>0</v>
      </c>
      <c r="L89" s="21">
        <f t="shared" si="12"/>
        <v>2.0874927360547377E-9</v>
      </c>
    </row>
    <row r="90" spans="4:12" x14ac:dyDescent="0.25">
      <c r="D90" s="21">
        <v>-2.3065797673003489E-2</v>
      </c>
      <c r="E90" s="21">
        <f t="shared" si="7"/>
        <v>5.3203102229193314E-4</v>
      </c>
      <c r="F90" s="21">
        <f t="shared" si="13"/>
        <v>7</v>
      </c>
      <c r="G90" s="21">
        <f t="shared" si="8"/>
        <v>0.53144100000000016</v>
      </c>
      <c r="H90" s="21">
        <f t="shared" si="9"/>
        <v>2.8274309851784732E-4</v>
      </c>
      <c r="I90" s="21">
        <f>(1-$F$4)*SUM($H$13:H90)</f>
        <v>3.8695089876836334E-4</v>
      </c>
      <c r="J90" s="21">
        <f t="shared" si="10"/>
        <v>1.9671067555381009E-2</v>
      </c>
      <c r="K90" s="21">
        <f t="shared" si="11"/>
        <v>0</v>
      </c>
      <c r="L90" s="21">
        <f t="shared" si="12"/>
        <v>2.8305700868099945E-7</v>
      </c>
    </row>
    <row r="91" spans="4:12" x14ac:dyDescent="0.25">
      <c r="D91" s="21">
        <v>5.5873453731989922E-3</v>
      </c>
      <c r="E91" s="21">
        <f t="shared" si="7"/>
        <v>3.1218428319408185E-5</v>
      </c>
      <c r="F91" s="21">
        <f t="shared" si="13"/>
        <v>6</v>
      </c>
      <c r="G91" s="21">
        <f t="shared" si="8"/>
        <v>0.59049000000000018</v>
      </c>
      <c r="H91" s="21">
        <f t="shared" si="9"/>
        <v>1.8434169738327343E-5</v>
      </c>
      <c r="I91" s="21">
        <f>(1-$F$4)*SUM($H$13:H91)</f>
        <v>4.0538506850669069E-4</v>
      </c>
      <c r="J91" s="21">
        <f t="shared" si="10"/>
        <v>2.0134176628476535E-2</v>
      </c>
      <c r="K91" s="21">
        <f t="shared" si="11"/>
        <v>0</v>
      </c>
      <c r="L91" s="21">
        <f t="shared" si="12"/>
        <v>9.7459026673402687E-10</v>
      </c>
    </row>
    <row r="92" spans="4:12" x14ac:dyDescent="0.25">
      <c r="D92" s="21">
        <v>1.814016022078544E-3</v>
      </c>
      <c r="E92" s="21">
        <f t="shared" si="7"/>
        <v>3.2906541283576645E-6</v>
      </c>
      <c r="F92" s="21">
        <f t="shared" si="13"/>
        <v>5</v>
      </c>
      <c r="G92" s="21">
        <f t="shared" si="8"/>
        <v>0.65610000000000013</v>
      </c>
      <c r="H92" s="21">
        <f t="shared" si="9"/>
        <v>2.1589981736154639E-6</v>
      </c>
      <c r="I92" s="21">
        <f>(1-$F$4)*SUM($H$13:H92)</f>
        <v>4.0754406668030616E-4</v>
      </c>
      <c r="J92" s="21">
        <f t="shared" si="10"/>
        <v>2.0187720690565989E-2</v>
      </c>
      <c r="K92" s="21">
        <f t="shared" si="11"/>
        <v>0</v>
      </c>
      <c r="L92" s="21">
        <f t="shared" si="12"/>
        <v>1.0828404592477341E-11</v>
      </c>
    </row>
    <row r="93" spans="4:12" x14ac:dyDescent="0.25">
      <c r="D93" s="21">
        <v>7.1071582382715949E-3</v>
      </c>
      <c r="E93" s="21">
        <f t="shared" si="7"/>
        <v>5.0511698223831798E-5</v>
      </c>
      <c r="F93" s="21">
        <f t="shared" si="13"/>
        <v>4</v>
      </c>
      <c r="G93" s="21">
        <f t="shared" si="8"/>
        <v>0.72900000000000009</v>
      </c>
      <c r="H93" s="21">
        <f t="shared" si="9"/>
        <v>3.6823028005173385E-5</v>
      </c>
      <c r="I93" s="21">
        <f>(1-$F$4)*SUM($H$13:H93)</f>
        <v>4.4436709468547955E-4</v>
      </c>
      <c r="J93" s="21">
        <f t="shared" si="10"/>
        <v>2.1080016477353133E-2</v>
      </c>
      <c r="K93" s="21">
        <f t="shared" si="11"/>
        <v>0</v>
      </c>
      <c r="L93" s="21">
        <f t="shared" si="12"/>
        <v>2.5514316574554523E-9</v>
      </c>
    </row>
    <row r="94" spans="4:12" x14ac:dyDescent="0.25">
      <c r="D94" s="21">
        <v>3.9719518022740758E-3</v>
      </c>
      <c r="E94" s="21">
        <f t="shared" si="7"/>
        <v>1.5776401119588279E-5</v>
      </c>
      <c r="F94" s="21">
        <f t="shared" si="13"/>
        <v>3</v>
      </c>
      <c r="G94" s="21">
        <f t="shared" si="8"/>
        <v>0.81</v>
      </c>
      <c r="H94" s="21">
        <f t="shared" si="9"/>
        <v>1.2778884906866506E-5</v>
      </c>
      <c r="I94" s="21">
        <f>(1-$F$4)*SUM($H$13:H94)</f>
        <v>4.5714597959234604E-4</v>
      </c>
      <c r="J94" s="21">
        <f t="shared" si="10"/>
        <v>2.1380972372470483E-2</v>
      </c>
      <c r="K94" s="21">
        <f t="shared" si="11"/>
        <v>0</v>
      </c>
      <c r="L94" s="21">
        <f t="shared" si="12"/>
        <v>2.4889483228614628E-10</v>
      </c>
    </row>
    <row r="95" spans="4:12" x14ac:dyDescent="0.25">
      <c r="D95" s="21">
        <v>-1.4997061278463611E-3</v>
      </c>
      <c r="E95" s="21">
        <f t="shared" si="7"/>
        <v>2.2491184698999257E-6</v>
      </c>
      <c r="F95" s="21">
        <f t="shared" si="13"/>
        <v>2</v>
      </c>
      <c r="G95" s="21">
        <f t="shared" si="8"/>
        <v>0.9</v>
      </c>
      <c r="H95" s="21">
        <f t="shared" si="9"/>
        <v>2.0242066229099333E-6</v>
      </c>
      <c r="I95" s="21">
        <f>(1-$F$4)*SUM($H$13:H95)</f>
        <v>4.5917018621525595E-4</v>
      </c>
      <c r="J95" s="21">
        <f t="shared" si="10"/>
        <v>2.1428256723664104E-2</v>
      </c>
      <c r="K95" s="21">
        <f t="shared" si="11"/>
        <v>0</v>
      </c>
      <c r="L95" s="21">
        <f t="shared" si="12"/>
        <v>5.0585338916449831E-12</v>
      </c>
    </row>
    <row r="96" spans="4:12" ht="15.75" thickBot="1" x14ac:dyDescent="0.3">
      <c r="D96" s="22">
        <v>7.6429295635317067E-4</v>
      </c>
      <c r="E96" s="22">
        <f t="shared" si="7"/>
        <v>5.8414372313106961E-7</v>
      </c>
      <c r="F96" s="22">
        <f t="shared" si="13"/>
        <v>1</v>
      </c>
      <c r="G96" s="22">
        <f t="shared" si="8"/>
        <v>1</v>
      </c>
      <c r="H96" s="22">
        <f t="shared" si="9"/>
        <v>5.8414372313106961E-7</v>
      </c>
      <c r="I96" s="22">
        <f>(1-$F$4)*SUM($H$13:H96)</f>
        <v>4.5975432993838704E-4</v>
      </c>
      <c r="J96" s="22">
        <f t="shared" si="10"/>
        <v>2.1441882611804099E-2</v>
      </c>
      <c r="K96" s="22">
        <f t="shared" si="11"/>
        <v>0</v>
      </c>
      <c r="L96" s="22">
        <f t="shared" si="12"/>
        <v>3.4122388927342768E-13</v>
      </c>
    </row>
    <row r="97" spans="5:12" x14ac:dyDescent="0.25">
      <c r="E97" s="6"/>
      <c r="F97" s="6"/>
      <c r="G97" s="6"/>
      <c r="H97" s="6"/>
      <c r="I97" s="6"/>
      <c r="J97" s="6"/>
      <c r="K97" s="6"/>
      <c r="L97" s="6"/>
    </row>
    <row r="98" spans="5:12" x14ac:dyDescent="0.25">
      <c r="E98" s="6"/>
      <c r="F98" s="6"/>
      <c r="G98" s="6"/>
      <c r="H98" s="6"/>
      <c r="I98" s="6"/>
      <c r="J98" s="6"/>
      <c r="K98" s="6"/>
      <c r="L98" s="6"/>
    </row>
    <row r="99" spans="5:12" x14ac:dyDescent="0.25">
      <c r="E99" s="6"/>
      <c r="F99" s="6"/>
      <c r="G99" s="6"/>
      <c r="H99" s="6"/>
      <c r="I99" s="6"/>
      <c r="J99" s="6"/>
      <c r="K99" s="6"/>
      <c r="L99" s="6"/>
    </row>
    <row r="100" spans="5:12" x14ac:dyDescent="0.25">
      <c r="E100" s="6"/>
      <c r="F100" s="6"/>
      <c r="G100" s="6"/>
      <c r="H100" s="6"/>
      <c r="I100" s="6"/>
      <c r="J100" s="6"/>
      <c r="K100" s="6"/>
      <c r="L100" s="6"/>
    </row>
    <row r="101" spans="5:12" x14ac:dyDescent="0.25">
      <c r="E101" s="6"/>
      <c r="F101" s="6"/>
      <c r="G101" s="6"/>
      <c r="H101" s="6"/>
      <c r="I101" s="6"/>
      <c r="J101" s="6"/>
      <c r="K101" s="6"/>
      <c r="L101" s="6"/>
    </row>
    <row r="102" spans="5:12" x14ac:dyDescent="0.25">
      <c r="E102" s="6"/>
      <c r="F102" s="6"/>
      <c r="G102" s="6"/>
      <c r="H102" s="6"/>
      <c r="I102" s="6"/>
      <c r="J102" s="6"/>
      <c r="K102" s="6"/>
      <c r="L102" s="6"/>
    </row>
    <row r="103" spans="5:12" x14ac:dyDescent="0.25">
      <c r="E103" s="6"/>
      <c r="F103" s="6"/>
      <c r="G103" s="6"/>
      <c r="H103" s="6"/>
      <c r="I103" s="6"/>
      <c r="J103" s="6"/>
      <c r="K103" s="6"/>
      <c r="L103" s="6"/>
    </row>
    <row r="104" spans="5:12" x14ac:dyDescent="0.25">
      <c r="E104" s="6"/>
      <c r="F104" s="6"/>
      <c r="G104" s="6"/>
      <c r="H104" s="6"/>
      <c r="I104" s="6"/>
      <c r="J104" s="6"/>
      <c r="K104" s="6"/>
      <c r="L104" s="6"/>
    </row>
    <row r="105" spans="5:12" x14ac:dyDescent="0.25">
      <c r="E105" s="6"/>
      <c r="F105" s="6"/>
      <c r="G105" s="6"/>
      <c r="H105" s="6"/>
      <c r="I105" s="6"/>
      <c r="J105" s="6"/>
      <c r="K105" s="6"/>
      <c r="L105" s="6"/>
    </row>
    <row r="106" spans="5:12" x14ac:dyDescent="0.25">
      <c r="E106" s="6"/>
      <c r="F106" s="6"/>
      <c r="G106" s="6"/>
      <c r="H106" s="6"/>
      <c r="I106" s="6"/>
      <c r="J106" s="6"/>
      <c r="K106" s="6"/>
      <c r="L106" s="6"/>
    </row>
    <row r="107" spans="5:12" x14ac:dyDescent="0.25">
      <c r="E107" s="6"/>
      <c r="F107" s="6"/>
      <c r="G107" s="6"/>
      <c r="H107" s="6"/>
      <c r="I107" s="6"/>
      <c r="J107" s="6"/>
      <c r="K107" s="6"/>
      <c r="L107" s="6"/>
    </row>
    <row r="108" spans="5:12" x14ac:dyDescent="0.25">
      <c r="E108" s="6"/>
      <c r="F108" s="6"/>
      <c r="G108" s="6"/>
      <c r="H108" s="6"/>
      <c r="I108" s="6"/>
      <c r="J108" s="6"/>
      <c r="K108" s="6"/>
      <c r="L108" s="6"/>
    </row>
    <row r="109" spans="5:12" x14ac:dyDescent="0.25">
      <c r="E109" s="6"/>
      <c r="F109" s="6"/>
      <c r="G109" s="6"/>
      <c r="H109" s="6"/>
      <c r="I109" s="6"/>
      <c r="J109" s="6"/>
      <c r="K109" s="6"/>
      <c r="L109" s="6"/>
    </row>
    <row r="110" spans="5:12" x14ac:dyDescent="0.25">
      <c r="E110" s="6"/>
      <c r="F110" s="6"/>
      <c r="G110" s="6"/>
      <c r="H110" s="6"/>
      <c r="I110" s="6"/>
      <c r="J110" s="6"/>
      <c r="K110" s="6"/>
      <c r="L11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3DB8-8E0F-49EA-8C96-45392C2890ED}">
  <dimension ref="D1:L96"/>
  <sheetViews>
    <sheetView topLeftCell="C1" workbookViewId="0">
      <selection activeCell="J5" sqref="J5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</v>
      </c>
      <c r="G3" s="26">
        <f>SUM(H12:H85)</f>
        <v>4.7989394738112793E-4</v>
      </c>
      <c r="J3" s="26">
        <f>SUM(L12:L85)</f>
        <v>1.758991952550903E-7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4.7989394738112779E-5</v>
      </c>
      <c r="J5" s="26">
        <f>SQRT((1/COUNT(L12:L85))*J3)</f>
        <v>4.8754652619989152E-5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6.9274378191444474E-3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2.815429168322781E-3</v>
      </c>
      <c r="E12" s="21">
        <f>D12^2</f>
        <v>7.9266414018427065E-6</v>
      </c>
      <c r="F12" s="21">
        <v>74</v>
      </c>
      <c r="G12" s="21">
        <f>$F$3^(F12-1)</f>
        <v>4.5677590745077563E-4</v>
      </c>
      <c r="H12" s="21">
        <f>E12*G12</f>
        <v>3.6206988193635906E-9</v>
      </c>
      <c r="I12" s="21">
        <f>(1-F3)*H12</f>
        <v>3.6206988193635899E-10</v>
      </c>
      <c r="J12" s="21">
        <f>SQRT(I12)</f>
        <v>1.9028133958335457E-5</v>
      </c>
      <c r="K12" s="21">
        <f>I12*$F$4</f>
        <v>0</v>
      </c>
      <c r="L12" s="21">
        <f>(E12-K12)^2</f>
        <v>6.2831643913406905E-11</v>
      </c>
    </row>
    <row r="13" spans="4:12" x14ac:dyDescent="0.25">
      <c r="D13" s="21">
        <v>5.9947514491526905E-4</v>
      </c>
      <c r="E13" s="21">
        <f t="shared" ref="E13:E76" si="0">D13^2</f>
        <v>3.5937044937118282E-7</v>
      </c>
      <c r="F13" s="21">
        <f>F12-1</f>
        <v>73</v>
      </c>
      <c r="G13" s="21">
        <f t="shared" ref="G13:G76" si="1">$F$3^(F13-1)</f>
        <v>5.0752878605641737E-4</v>
      </c>
      <c r="H13" s="21">
        <f t="shared" ref="H13:H76" si="2">E13*G13</f>
        <v>1.8239084791390562E-10</v>
      </c>
      <c r="I13" s="21">
        <f>(1-$F$4)*SUM($H$13:H13)</f>
        <v>1.8239084791390562E-10</v>
      </c>
      <c r="J13" s="21">
        <f t="shared" ref="J13:J76" si="3">SQRT(I13)</f>
        <v>1.3505215581911516E-5</v>
      </c>
      <c r="K13" s="21">
        <f t="shared" ref="K13:K76" si="4">I13*$F$4</f>
        <v>0</v>
      </c>
      <c r="L13" s="21">
        <f t="shared" ref="L13:L76" si="5">(E13-K13)^2</f>
        <v>1.2914711988124586E-13</v>
      </c>
    </row>
    <row r="14" spans="4:12" x14ac:dyDescent="0.25">
      <c r="D14" s="21">
        <v>-7.6582282742344967E-3</v>
      </c>
      <c r="E14" s="21">
        <f t="shared" si="0"/>
        <v>5.8648460300284676E-5</v>
      </c>
      <c r="F14" s="21">
        <f t="shared" ref="F14:F77" si="6">F13-1</f>
        <v>72</v>
      </c>
      <c r="G14" s="21">
        <f t="shared" si="1"/>
        <v>5.6392087339601923E-4</v>
      </c>
      <c r="H14" s="21">
        <f t="shared" si="2"/>
        <v>3.3073090955868293E-8</v>
      </c>
      <c r="I14" s="21">
        <f>(1-$F$4)*SUM($H$13:H14)</f>
        <v>3.3255481803782201E-8</v>
      </c>
      <c r="J14" s="21">
        <f t="shared" si="3"/>
        <v>1.8236085600748368E-4</v>
      </c>
      <c r="K14" s="21">
        <f t="shared" si="4"/>
        <v>0</v>
      </c>
      <c r="L14" s="21">
        <f t="shared" si="5"/>
        <v>3.4396418955940677E-9</v>
      </c>
    </row>
    <row r="15" spans="4:12" x14ac:dyDescent="0.25">
      <c r="D15" s="21">
        <v>4.2246746773729601E-3</v>
      </c>
      <c r="E15" s="21">
        <f t="shared" si="0"/>
        <v>1.7847876129636326E-5</v>
      </c>
      <c r="F15" s="21">
        <f t="shared" si="6"/>
        <v>71</v>
      </c>
      <c r="G15" s="21">
        <f t="shared" si="1"/>
        <v>6.2657874821779916E-4</v>
      </c>
      <c r="H15" s="21">
        <f t="shared" si="2"/>
        <v>1.1183099883653868E-8</v>
      </c>
      <c r="I15" s="21">
        <f>(1-$F$4)*SUM($H$13:H15)</f>
        <v>4.4438581687436065E-8</v>
      </c>
      <c r="J15" s="21">
        <f t="shared" si="3"/>
        <v>2.1080460547017482E-4</v>
      </c>
      <c r="K15" s="21">
        <f t="shared" si="4"/>
        <v>0</v>
      </c>
      <c r="L15" s="21">
        <f t="shared" si="5"/>
        <v>3.1854668233884217E-10</v>
      </c>
    </row>
    <row r="16" spans="4:12" x14ac:dyDescent="0.25">
      <c r="D16" s="21">
        <v>-9.3623131961211004E-4</v>
      </c>
      <c r="E16" s="21">
        <f t="shared" si="0"/>
        <v>8.7652908382263293E-7</v>
      </c>
      <c r="F16" s="21">
        <f t="shared" si="6"/>
        <v>70</v>
      </c>
      <c r="G16" s="21">
        <f t="shared" si="1"/>
        <v>6.9619860913088796E-4</v>
      </c>
      <c r="H16" s="21">
        <f t="shared" si="2"/>
        <v>6.1023832902008851E-10</v>
      </c>
      <c r="I16" s="21">
        <f>(1-$F$4)*SUM($H$13:H16)</f>
        <v>4.5048820016456154E-8</v>
      </c>
      <c r="J16" s="21">
        <f t="shared" si="3"/>
        <v>2.1224707304567513E-4</v>
      </c>
      <c r="K16" s="21">
        <f t="shared" si="4"/>
        <v>0</v>
      </c>
      <c r="L16" s="21">
        <f t="shared" si="5"/>
        <v>7.6830323478694424E-13</v>
      </c>
    </row>
    <row r="17" spans="4:12" x14ac:dyDescent="0.25">
      <c r="D17" s="21">
        <v>-6.379077047004749E-4</v>
      </c>
      <c r="E17" s="21">
        <f t="shared" si="0"/>
        <v>4.0692623971622826E-7</v>
      </c>
      <c r="F17" s="21">
        <f t="shared" si="6"/>
        <v>69</v>
      </c>
      <c r="G17" s="21">
        <f t="shared" si="1"/>
        <v>7.7355401014543102E-4</v>
      </c>
      <c r="H17" s="21">
        <f t="shared" si="2"/>
        <v>3.1477942456588935E-10</v>
      </c>
      <c r="I17" s="21">
        <f>(1-$F$4)*SUM($H$13:H17)</f>
        <v>4.536359944102204E-8</v>
      </c>
      <c r="J17" s="21">
        <f t="shared" si="3"/>
        <v>2.1298732225421784E-4</v>
      </c>
      <c r="K17" s="21">
        <f t="shared" si="4"/>
        <v>0</v>
      </c>
      <c r="L17" s="21">
        <f t="shared" si="5"/>
        <v>1.6558896456958927E-13</v>
      </c>
    </row>
    <row r="18" spans="4:12" x14ac:dyDescent="0.25">
      <c r="D18" s="21">
        <v>-3.3646330263120599E-3</v>
      </c>
      <c r="E18" s="21">
        <f t="shared" si="0"/>
        <v>1.132075540174985E-5</v>
      </c>
      <c r="F18" s="21">
        <f t="shared" si="6"/>
        <v>68</v>
      </c>
      <c r="G18" s="21">
        <f t="shared" si="1"/>
        <v>8.5950445571714553E-4</v>
      </c>
      <c r="H18" s="21">
        <f t="shared" si="2"/>
        <v>9.7302397098879404E-9</v>
      </c>
      <c r="I18" s="21">
        <f>(1-$F$4)*SUM($H$13:H18)</f>
        <v>5.5093839150909979E-8</v>
      </c>
      <c r="J18" s="21">
        <f t="shared" si="3"/>
        <v>2.3472076846949437E-4</v>
      </c>
      <c r="K18" s="21">
        <f t="shared" si="4"/>
        <v>0</v>
      </c>
      <c r="L18" s="21">
        <f t="shared" si="5"/>
        <v>1.2815950286624841E-10</v>
      </c>
    </row>
    <row r="19" spans="4:12" x14ac:dyDescent="0.25">
      <c r="D19" s="21">
        <v>6.2455471496047985E-5</v>
      </c>
      <c r="E19" s="21">
        <f t="shared" si="0"/>
        <v>3.9006859197936624E-9</v>
      </c>
      <c r="F19" s="21">
        <f t="shared" si="6"/>
        <v>67</v>
      </c>
      <c r="G19" s="21">
        <f t="shared" si="1"/>
        <v>9.5500495079682828E-4</v>
      </c>
      <c r="H19" s="21">
        <f t="shared" si="2"/>
        <v>3.7251743649064272E-12</v>
      </c>
      <c r="I19" s="21">
        <f>(1-$F$4)*SUM($H$13:H19)</f>
        <v>5.5097564325274887E-8</v>
      </c>
      <c r="J19" s="21">
        <f t="shared" si="3"/>
        <v>2.3472870366718018E-4</v>
      </c>
      <c r="K19" s="21">
        <f t="shared" si="4"/>
        <v>0</v>
      </c>
      <c r="L19" s="21">
        <f t="shared" si="5"/>
        <v>1.521535064487653E-17</v>
      </c>
    </row>
    <row r="20" spans="4:12" x14ac:dyDescent="0.25">
      <c r="D20" s="21">
        <v>1.322374868910216E-3</v>
      </c>
      <c r="E20" s="21">
        <f t="shared" si="0"/>
        <v>1.748675293925311E-6</v>
      </c>
      <c r="F20" s="21">
        <f t="shared" si="6"/>
        <v>66</v>
      </c>
      <c r="G20" s="21">
        <f t="shared" si="1"/>
        <v>1.0611166119964758E-3</v>
      </c>
      <c r="H20" s="21">
        <f t="shared" si="2"/>
        <v>1.8555484033719676E-9</v>
      </c>
      <c r="I20" s="21">
        <f>(1-$F$4)*SUM($H$13:H20)</f>
        <v>5.6953112728646854E-8</v>
      </c>
      <c r="J20" s="21">
        <f t="shared" si="3"/>
        <v>2.3864851294036352E-4</v>
      </c>
      <c r="K20" s="21">
        <f t="shared" si="4"/>
        <v>0</v>
      </c>
      <c r="L20" s="21">
        <f t="shared" si="5"/>
        <v>3.0578652835847727E-12</v>
      </c>
    </row>
    <row r="21" spans="4:12" x14ac:dyDescent="0.25">
      <c r="D21" s="21">
        <v>-1.913240454264433E-3</v>
      </c>
      <c r="E21" s="21">
        <f t="shared" si="0"/>
        <v>3.6604890358339739E-6</v>
      </c>
      <c r="F21" s="21">
        <f t="shared" si="6"/>
        <v>65</v>
      </c>
      <c r="G21" s="21">
        <f t="shared" si="1"/>
        <v>1.179018457773862E-3</v>
      </c>
      <c r="H21" s="21">
        <f t="shared" si="2"/>
        <v>4.3157841377271033E-9</v>
      </c>
      <c r="I21" s="21">
        <f>(1-$F$4)*SUM($H$13:H21)</f>
        <v>6.1268896866373963E-8</v>
      </c>
      <c r="J21" s="21">
        <f t="shared" si="3"/>
        <v>2.4752554790642109E-4</v>
      </c>
      <c r="K21" s="21">
        <f t="shared" si="4"/>
        <v>0</v>
      </c>
      <c r="L21" s="21">
        <f t="shared" si="5"/>
        <v>1.3399179981460736E-11</v>
      </c>
    </row>
    <row r="22" spans="4:12" x14ac:dyDescent="0.25">
      <c r="D22" s="21">
        <v>3.8252946702834081E-3</v>
      </c>
      <c r="E22" s="21">
        <f t="shared" si="0"/>
        <v>1.4632879314498649E-5</v>
      </c>
      <c r="F22" s="21">
        <f t="shared" si="6"/>
        <v>64</v>
      </c>
      <c r="G22" s="21">
        <f t="shared" si="1"/>
        <v>1.3100205086376243E-3</v>
      </c>
      <c r="H22" s="21">
        <f t="shared" si="2"/>
        <v>1.9169372002412489E-8</v>
      </c>
      <c r="I22" s="21">
        <f>(1-$F$4)*SUM($H$13:H22)</f>
        <v>8.0438268868786449E-8</v>
      </c>
      <c r="J22" s="21">
        <f t="shared" si="3"/>
        <v>2.8361641149409259E-4</v>
      </c>
      <c r="K22" s="21">
        <f t="shared" si="4"/>
        <v>0</v>
      </c>
      <c r="L22" s="21">
        <f t="shared" si="5"/>
        <v>2.1412115703268244E-10</v>
      </c>
    </row>
    <row r="23" spans="4:12" x14ac:dyDescent="0.25">
      <c r="D23" s="21">
        <v>4.5465387148222413E-4</v>
      </c>
      <c r="E23" s="21">
        <f t="shared" si="0"/>
        <v>2.0671014285377476E-7</v>
      </c>
      <c r="F23" s="21">
        <f t="shared" si="6"/>
        <v>63</v>
      </c>
      <c r="G23" s="21">
        <f t="shared" si="1"/>
        <v>1.4555783429306937E-3</v>
      </c>
      <c r="H23" s="21">
        <f t="shared" si="2"/>
        <v>3.0088280720206443E-10</v>
      </c>
      <c r="I23" s="21">
        <f>(1-$F$4)*SUM($H$13:H23)</f>
        <v>8.0739151675988511E-8</v>
      </c>
      <c r="J23" s="21">
        <f t="shared" si="3"/>
        <v>2.8414635608430477E-4</v>
      </c>
      <c r="K23" s="21">
        <f t="shared" si="4"/>
        <v>0</v>
      </c>
      <c r="L23" s="21">
        <f t="shared" si="5"/>
        <v>4.2729083158627968E-14</v>
      </c>
    </row>
    <row r="24" spans="4:12" x14ac:dyDescent="0.25">
      <c r="D24" s="21">
        <v>2.2325209334306622E-3</v>
      </c>
      <c r="E24" s="21">
        <f t="shared" si="0"/>
        <v>4.9841497182061149E-6</v>
      </c>
      <c r="F24" s="21">
        <f t="shared" si="6"/>
        <v>62</v>
      </c>
      <c r="G24" s="21">
        <f t="shared" si="1"/>
        <v>1.617309269922993E-3</v>
      </c>
      <c r="H24" s="21">
        <f t="shared" si="2"/>
        <v>8.0609115419388231E-9</v>
      </c>
      <c r="I24" s="21">
        <f>(1-$F$4)*SUM($H$13:H24)</f>
        <v>8.8800063217927328E-8</v>
      </c>
      <c r="J24" s="21">
        <f t="shared" si="3"/>
        <v>2.9799339458774473E-4</v>
      </c>
      <c r="K24" s="21">
        <f t="shared" si="4"/>
        <v>0</v>
      </c>
      <c r="L24" s="21">
        <f t="shared" si="5"/>
        <v>2.4841748413494094E-11</v>
      </c>
    </row>
    <row r="25" spans="4:12" x14ac:dyDescent="0.25">
      <c r="D25" s="21">
        <v>-3.5153127075153451E-4</v>
      </c>
      <c r="E25" s="21">
        <f t="shared" si="0"/>
        <v>1.2357423431618866E-7</v>
      </c>
      <c r="F25" s="21">
        <f t="shared" si="6"/>
        <v>61</v>
      </c>
      <c r="G25" s="21">
        <f t="shared" si="1"/>
        <v>1.7970102999144365E-3</v>
      </c>
      <c r="H25" s="21">
        <f t="shared" si="2"/>
        <v>2.2206417187023104E-10</v>
      </c>
      <c r="I25" s="21">
        <f>(1-$F$4)*SUM($H$13:H25)</f>
        <v>8.902212738979756E-8</v>
      </c>
      <c r="J25" s="21">
        <f t="shared" si="3"/>
        <v>2.9836576108829507E-4</v>
      </c>
      <c r="K25" s="21">
        <f t="shared" si="4"/>
        <v>0</v>
      </c>
      <c r="L25" s="21">
        <f t="shared" si="5"/>
        <v>1.5270591386832298E-14</v>
      </c>
    </row>
    <row r="26" spans="4:12" x14ac:dyDescent="0.25">
      <c r="D26" s="21">
        <v>-2.0170247926508981E-3</v>
      </c>
      <c r="E26" s="21">
        <f t="shared" si="0"/>
        <v>4.0683890141683987E-6</v>
      </c>
      <c r="F26" s="21">
        <f t="shared" si="6"/>
        <v>60</v>
      </c>
      <c r="G26" s="21">
        <f t="shared" si="1"/>
        <v>1.9966781110160405E-3</v>
      </c>
      <c r="H26" s="21">
        <f t="shared" si="2"/>
        <v>8.1232632916881688E-9</v>
      </c>
      <c r="I26" s="21">
        <f>(1-$F$4)*SUM($H$13:H26)</f>
        <v>9.714539068148573E-8</v>
      </c>
      <c r="J26" s="21">
        <f t="shared" si="3"/>
        <v>3.1168155332243476E-4</v>
      </c>
      <c r="K26" s="21">
        <f t="shared" si="4"/>
        <v>0</v>
      </c>
      <c r="L26" s="21">
        <f t="shared" si="5"/>
        <v>1.6551789170606114E-11</v>
      </c>
    </row>
    <row r="27" spans="4:12" x14ac:dyDescent="0.25">
      <c r="D27" s="21">
        <v>3.6220064073670751E-3</v>
      </c>
      <c r="E27" s="21">
        <f t="shared" si="0"/>
        <v>1.3118930415008146E-5</v>
      </c>
      <c r="F27" s="21">
        <f t="shared" si="6"/>
        <v>59</v>
      </c>
      <c r="G27" s="21">
        <f t="shared" si="1"/>
        <v>2.218531234462267E-3</v>
      </c>
      <c r="H27" s="21">
        <f t="shared" si="2"/>
        <v>2.9104756888432602E-8</v>
      </c>
      <c r="I27" s="21">
        <f>(1-$F$4)*SUM($H$13:H27)</f>
        <v>1.2625014756991832E-7</v>
      </c>
      <c r="J27" s="21">
        <f t="shared" si="3"/>
        <v>3.5531696774840111E-4</v>
      </c>
      <c r="K27" s="21">
        <f t="shared" si="4"/>
        <v>0</v>
      </c>
      <c r="L27" s="21">
        <f t="shared" si="5"/>
        <v>1.7210633523382579E-10</v>
      </c>
    </row>
    <row r="28" spans="4:12" x14ac:dyDescent="0.25">
      <c r="D28" s="21">
        <v>9.8376923066338597E-4</v>
      </c>
      <c r="E28" s="21">
        <f t="shared" si="0"/>
        <v>9.678018992000303E-7</v>
      </c>
      <c r="F28" s="21">
        <f t="shared" si="6"/>
        <v>58</v>
      </c>
      <c r="G28" s="21">
        <f t="shared" si="1"/>
        <v>2.4650347049580742E-3</v>
      </c>
      <c r="H28" s="21">
        <f t="shared" si="2"/>
        <v>2.3856652690524103E-9</v>
      </c>
      <c r="I28" s="21">
        <f>(1-$F$4)*SUM($H$13:H28)</f>
        <v>1.2863581283897072E-7</v>
      </c>
      <c r="J28" s="21">
        <f t="shared" si="3"/>
        <v>3.5865835113513072E-4</v>
      </c>
      <c r="K28" s="21">
        <f t="shared" si="4"/>
        <v>0</v>
      </c>
      <c r="L28" s="21">
        <f t="shared" si="5"/>
        <v>9.3664051609518567E-13</v>
      </c>
    </row>
    <row r="29" spans="4:12" x14ac:dyDescent="0.25">
      <c r="D29" s="21">
        <v>8.8107930040809879E-4</v>
      </c>
      <c r="E29" s="21">
        <f t="shared" si="0"/>
        <v>7.763007336076248E-7</v>
      </c>
      <c r="F29" s="21">
        <f t="shared" si="6"/>
        <v>57</v>
      </c>
      <c r="G29" s="21">
        <f t="shared" si="1"/>
        <v>2.7389274499534156E-3</v>
      </c>
      <c r="H29" s="21">
        <f t="shared" si="2"/>
        <v>2.1262313886968975E-9</v>
      </c>
      <c r="I29" s="21">
        <f>(1-$F$4)*SUM($H$13:H29)</f>
        <v>1.3076204422766762E-7</v>
      </c>
      <c r="J29" s="21">
        <f t="shared" si="3"/>
        <v>3.6161034861804996E-4</v>
      </c>
      <c r="K29" s="21">
        <f t="shared" si="4"/>
        <v>0</v>
      </c>
      <c r="L29" s="21">
        <f t="shared" si="5"/>
        <v>6.0264282899973639E-13</v>
      </c>
    </row>
    <row r="30" spans="4:12" x14ac:dyDescent="0.25">
      <c r="D30" s="21">
        <v>-9.7107166934817715E-4</v>
      </c>
      <c r="E30" s="21">
        <f t="shared" si="0"/>
        <v>9.429801870106555E-7</v>
      </c>
      <c r="F30" s="21">
        <f t="shared" si="6"/>
        <v>56</v>
      </c>
      <c r="G30" s="21">
        <f t="shared" si="1"/>
        <v>3.0432527221704616E-3</v>
      </c>
      <c r="H30" s="21">
        <f t="shared" si="2"/>
        <v>2.8697270210729882E-9</v>
      </c>
      <c r="I30" s="21">
        <f>(1-$F$4)*SUM($H$13:H30)</f>
        <v>1.336317712487406E-7</v>
      </c>
      <c r="J30" s="21">
        <f t="shared" si="3"/>
        <v>3.6555679620100157E-4</v>
      </c>
      <c r="K30" s="21">
        <f t="shared" si="4"/>
        <v>0</v>
      </c>
      <c r="L30" s="21">
        <f t="shared" si="5"/>
        <v>8.8921163309465077E-13</v>
      </c>
    </row>
    <row r="31" spans="4:12" x14ac:dyDescent="0.25">
      <c r="D31" s="21">
        <v>3.428402265986486E-3</v>
      </c>
      <c r="E31" s="21">
        <f t="shared" si="0"/>
        <v>1.1753942097421272E-5</v>
      </c>
      <c r="F31" s="21">
        <f t="shared" si="6"/>
        <v>55</v>
      </c>
      <c r="G31" s="21">
        <f t="shared" si="1"/>
        <v>3.3813919135227354E-3</v>
      </c>
      <c r="H31" s="21">
        <f t="shared" si="2"/>
        <v>3.974468476023475E-8</v>
      </c>
      <c r="I31" s="21">
        <f>(1-$F$4)*SUM($H$13:H31)</f>
        <v>1.7337645600897536E-7</v>
      </c>
      <c r="J31" s="21">
        <f t="shared" si="3"/>
        <v>4.1638498533085386E-4</v>
      </c>
      <c r="K31" s="21">
        <f t="shared" si="4"/>
        <v>0</v>
      </c>
      <c r="L31" s="21">
        <f t="shared" si="5"/>
        <v>1.3815515482953198E-10</v>
      </c>
    </row>
    <row r="32" spans="4:12" x14ac:dyDescent="0.25">
      <c r="D32" s="21">
        <v>-1.0860953257958441E-3</v>
      </c>
      <c r="E32" s="21">
        <f t="shared" si="0"/>
        <v>1.1796030567155808E-6</v>
      </c>
      <c r="F32" s="21">
        <f t="shared" si="6"/>
        <v>54</v>
      </c>
      <c r="G32" s="21">
        <f t="shared" si="1"/>
        <v>3.7571021261363726E-3</v>
      </c>
      <c r="H32" s="21">
        <f t="shared" si="2"/>
        <v>4.4318891523830724E-9</v>
      </c>
      <c r="I32" s="21">
        <f>(1-$F$4)*SUM($H$13:H32)</f>
        <v>1.7780834516135843E-7</v>
      </c>
      <c r="J32" s="21">
        <f t="shared" si="3"/>
        <v>4.2167326825559912E-4</v>
      </c>
      <c r="K32" s="21">
        <f t="shared" si="4"/>
        <v>0</v>
      </c>
      <c r="L32" s="21">
        <f t="shared" si="5"/>
        <v>1.3914633714127418E-12</v>
      </c>
    </row>
    <row r="33" spans="4:12" x14ac:dyDescent="0.25">
      <c r="D33" s="21">
        <v>1.568893504932311E-3</v>
      </c>
      <c r="E33" s="21">
        <f t="shared" si="0"/>
        <v>2.4614268298187917E-6</v>
      </c>
      <c r="F33" s="21">
        <f t="shared" si="6"/>
        <v>53</v>
      </c>
      <c r="G33" s="21">
        <f t="shared" si="1"/>
        <v>4.1745579179293026E-3</v>
      </c>
      <c r="H33" s="21">
        <f t="shared" si="2"/>
        <v>1.0275368861823659E-8</v>
      </c>
      <c r="I33" s="21">
        <f>(1-$F$4)*SUM($H$13:H33)</f>
        <v>1.880837140231821E-7</v>
      </c>
      <c r="J33" s="21">
        <f t="shared" si="3"/>
        <v>4.3368619302807196E-4</v>
      </c>
      <c r="K33" s="21">
        <f t="shared" si="4"/>
        <v>0</v>
      </c>
      <c r="L33" s="21">
        <f t="shared" si="5"/>
        <v>6.0586220385517871E-12</v>
      </c>
    </row>
    <row r="34" spans="4:12" x14ac:dyDescent="0.25">
      <c r="D34" s="21">
        <v>7.132476603881918E-4</v>
      </c>
      <c r="E34" s="21">
        <f t="shared" si="0"/>
        <v>5.0872222504922939E-7</v>
      </c>
      <c r="F34" s="21">
        <f t="shared" si="6"/>
        <v>52</v>
      </c>
      <c r="G34" s="21">
        <f t="shared" si="1"/>
        <v>4.6383976865881135E-3</v>
      </c>
      <c r="H34" s="21">
        <f t="shared" si="2"/>
        <v>2.3596559917843033E-9</v>
      </c>
      <c r="I34" s="21">
        <f>(1-$F$4)*SUM($H$13:H34)</f>
        <v>1.9044337001496641E-7</v>
      </c>
      <c r="J34" s="21">
        <f t="shared" si="3"/>
        <v>4.3639817829015559E-4</v>
      </c>
      <c r="K34" s="21">
        <f t="shared" si="4"/>
        <v>0</v>
      </c>
      <c r="L34" s="21">
        <f t="shared" si="5"/>
        <v>2.5879830225903878E-13</v>
      </c>
    </row>
    <row r="35" spans="4:12" x14ac:dyDescent="0.25">
      <c r="D35" s="21">
        <v>-8.6812407303701305E-3</v>
      </c>
      <c r="E35" s="21">
        <f t="shared" si="0"/>
        <v>7.5363940618637318E-5</v>
      </c>
      <c r="F35" s="21">
        <f t="shared" si="6"/>
        <v>51</v>
      </c>
      <c r="G35" s="21">
        <f t="shared" si="1"/>
        <v>5.1537752073201248E-3</v>
      </c>
      <c r="H35" s="21">
        <f t="shared" si="2"/>
        <v>3.884088086862791E-7</v>
      </c>
      <c r="I35" s="21">
        <f>(1-$F$4)*SUM($H$13:H35)</f>
        <v>5.7885217870124549E-7</v>
      </c>
      <c r="J35" s="21">
        <f t="shared" si="3"/>
        <v>7.6082335578059475E-4</v>
      </c>
      <c r="K35" s="21">
        <f t="shared" si="4"/>
        <v>0</v>
      </c>
      <c r="L35" s="21">
        <f t="shared" si="5"/>
        <v>5.6797235455694914E-9</v>
      </c>
    </row>
    <row r="36" spans="4:12" x14ac:dyDescent="0.25">
      <c r="D36" s="21">
        <v>5.6316097775166646E-4</v>
      </c>
      <c r="E36" s="21">
        <f t="shared" si="0"/>
        <v>3.1715028686221298E-7</v>
      </c>
      <c r="F36" s="21">
        <f t="shared" si="6"/>
        <v>50</v>
      </c>
      <c r="G36" s="21">
        <f t="shared" si="1"/>
        <v>5.7264168970223616E-3</v>
      </c>
      <c r="H36" s="21">
        <f t="shared" si="2"/>
        <v>1.8161347615832656E-9</v>
      </c>
      <c r="I36" s="21">
        <f>(1-$F$4)*SUM($H$13:H36)</f>
        <v>5.806683134628288E-7</v>
      </c>
      <c r="J36" s="21">
        <f t="shared" si="3"/>
        <v>7.6201595354876187E-4</v>
      </c>
      <c r="K36" s="21">
        <f t="shared" si="4"/>
        <v>0</v>
      </c>
      <c r="L36" s="21">
        <f t="shared" si="5"/>
        <v>1.0058430445678398E-13</v>
      </c>
    </row>
    <row r="37" spans="4:12" x14ac:dyDescent="0.25">
      <c r="D37" s="21">
        <v>-8.0667779388845281E-4</v>
      </c>
      <c r="E37" s="21">
        <f t="shared" si="0"/>
        <v>6.5072906315274116E-7</v>
      </c>
      <c r="F37" s="21">
        <f t="shared" si="6"/>
        <v>49</v>
      </c>
      <c r="G37" s="21">
        <f t="shared" si="1"/>
        <v>6.3626854411359575E-3</v>
      </c>
      <c r="H37" s="21">
        <f t="shared" si="2"/>
        <v>4.1403843362459868E-9</v>
      </c>
      <c r="I37" s="21">
        <f>(1-$F$4)*SUM($H$13:H37)</f>
        <v>5.8480869779907478E-7</v>
      </c>
      <c r="J37" s="21">
        <f t="shared" si="3"/>
        <v>7.6472785865239331E-4</v>
      </c>
      <c r="K37" s="21">
        <f t="shared" si="4"/>
        <v>0</v>
      </c>
      <c r="L37" s="21">
        <f t="shared" si="5"/>
        <v>4.2344831363164418E-13</v>
      </c>
    </row>
    <row r="38" spans="4:12" x14ac:dyDescent="0.25">
      <c r="D38" s="21">
        <v>-9.8993171537965687E-4</v>
      </c>
      <c r="E38" s="21">
        <f t="shared" si="0"/>
        <v>9.7996480111451001E-7</v>
      </c>
      <c r="F38" s="21">
        <f t="shared" si="6"/>
        <v>48</v>
      </c>
      <c r="G38" s="21">
        <f t="shared" si="1"/>
        <v>7.0696504901510623E-3</v>
      </c>
      <c r="H38" s="21">
        <f t="shared" si="2"/>
        <v>6.9280086365299836E-9</v>
      </c>
      <c r="I38" s="21">
        <f>(1-$F$4)*SUM($H$13:H38)</f>
        <v>5.9173670643560474E-7</v>
      </c>
      <c r="J38" s="21">
        <f t="shared" si="3"/>
        <v>7.6924424368051314E-4</v>
      </c>
      <c r="K38" s="21">
        <f t="shared" si="4"/>
        <v>0</v>
      </c>
      <c r="L38" s="21">
        <f t="shared" si="5"/>
        <v>9.603310114234012E-13</v>
      </c>
    </row>
    <row r="39" spans="4:12" x14ac:dyDescent="0.25">
      <c r="D39" s="21">
        <v>-9.013345763021713E-4</v>
      </c>
      <c r="E39" s="21">
        <f t="shared" si="0"/>
        <v>8.1240401843781461E-7</v>
      </c>
      <c r="F39" s="21">
        <f t="shared" si="6"/>
        <v>47</v>
      </c>
      <c r="G39" s="21">
        <f t="shared" si="1"/>
        <v>7.8551672112789576E-3</v>
      </c>
      <c r="H39" s="21">
        <f t="shared" si="2"/>
        <v>6.3815694079439867E-9</v>
      </c>
      <c r="I39" s="21">
        <f>(1-$F$4)*SUM($H$13:H39)</f>
        <v>5.9811827584354873E-7</v>
      </c>
      <c r="J39" s="21">
        <f t="shared" si="3"/>
        <v>7.7338106767850783E-4</v>
      </c>
      <c r="K39" s="21">
        <f t="shared" si="4"/>
        <v>0</v>
      </c>
      <c r="L39" s="21">
        <f t="shared" si="5"/>
        <v>6.60000289173909E-13</v>
      </c>
    </row>
    <row r="40" spans="4:12" x14ac:dyDescent="0.25">
      <c r="D40" s="21">
        <v>-2.0889053314324928E-3</v>
      </c>
      <c r="E40" s="21">
        <f t="shared" si="0"/>
        <v>4.3635254836870928E-6</v>
      </c>
      <c r="F40" s="21">
        <f t="shared" si="6"/>
        <v>46</v>
      </c>
      <c r="G40" s="21">
        <f t="shared" si="1"/>
        <v>8.7279635680877331E-3</v>
      </c>
      <c r="H40" s="21">
        <f t="shared" si="2"/>
        <v>3.8084691450043353E-8</v>
      </c>
      <c r="I40" s="21">
        <f>(1-$F$4)*SUM($H$13:H40)</f>
        <v>6.3620296729359211E-7</v>
      </c>
      <c r="J40" s="21">
        <f t="shared" si="3"/>
        <v>7.9762332419105705E-4</v>
      </c>
      <c r="K40" s="21">
        <f t="shared" si="4"/>
        <v>0</v>
      </c>
      <c r="L40" s="21">
        <f t="shared" si="5"/>
        <v>1.9040354646786677E-11</v>
      </c>
    </row>
    <row r="41" spans="4:12" x14ac:dyDescent="0.25">
      <c r="D41" s="21">
        <v>-8.3427322428484239E-3</v>
      </c>
      <c r="E41" s="21">
        <f t="shared" si="0"/>
        <v>6.9601181275862688E-5</v>
      </c>
      <c r="F41" s="21">
        <f t="shared" si="6"/>
        <v>45</v>
      </c>
      <c r="G41" s="21">
        <f t="shared" si="1"/>
        <v>9.6977372978752571E-3</v>
      </c>
      <c r="H41" s="21">
        <f t="shared" si="2"/>
        <v>6.7497397163511062E-7</v>
      </c>
      <c r="I41" s="21">
        <f>(1-$F$4)*SUM($H$13:H41)</f>
        <v>1.3111769389287028E-6</v>
      </c>
      <c r="J41" s="21">
        <f t="shared" si="3"/>
        <v>1.1450663469549276E-3</v>
      </c>
      <c r="K41" s="21">
        <f t="shared" si="4"/>
        <v>0</v>
      </c>
      <c r="L41" s="21">
        <f t="shared" si="5"/>
        <v>4.844324434995499E-9</v>
      </c>
    </row>
    <row r="42" spans="4:12" x14ac:dyDescent="0.25">
      <c r="D42" s="21">
        <v>-9.9333167748305107E-4</v>
      </c>
      <c r="E42" s="21">
        <f t="shared" si="0"/>
        <v>9.8670782149129214E-7</v>
      </c>
      <c r="F42" s="21">
        <f t="shared" si="6"/>
        <v>44</v>
      </c>
      <c r="G42" s="21">
        <f t="shared" si="1"/>
        <v>1.077526366430584E-2</v>
      </c>
      <c r="H42" s="21">
        <f t="shared" si="2"/>
        <v>1.0632036936201492E-8</v>
      </c>
      <c r="I42" s="21">
        <f>(1-$F$4)*SUM($H$13:H42)</f>
        <v>1.3218089758649043E-6</v>
      </c>
      <c r="J42" s="21">
        <f t="shared" si="3"/>
        <v>1.1496995154669347E-3</v>
      </c>
      <c r="K42" s="21">
        <f t="shared" si="4"/>
        <v>0</v>
      </c>
      <c r="L42" s="21">
        <f t="shared" si="5"/>
        <v>9.7359232499209172E-13</v>
      </c>
    </row>
    <row r="43" spans="4:12" x14ac:dyDescent="0.25">
      <c r="D43" s="21">
        <v>8.029848842611197E-3</v>
      </c>
      <c r="E43" s="21">
        <f t="shared" si="0"/>
        <v>6.4478472435184386E-5</v>
      </c>
      <c r="F43" s="21">
        <f t="shared" si="6"/>
        <v>43</v>
      </c>
      <c r="G43" s="21">
        <f t="shared" si="1"/>
        <v>1.1972515182562043E-2</v>
      </c>
      <c r="H43" s="21">
        <f t="shared" si="2"/>
        <v>7.7196949017865328E-7</v>
      </c>
      <c r="I43" s="21">
        <f>(1-$F$4)*SUM($H$13:H43)</f>
        <v>2.0937784660435576E-6</v>
      </c>
      <c r="J43" s="21">
        <f t="shared" si="3"/>
        <v>1.4469894491818376E-3</v>
      </c>
      <c r="K43" s="21">
        <f t="shared" si="4"/>
        <v>0</v>
      </c>
      <c r="L43" s="21">
        <f t="shared" si="5"/>
        <v>4.1574734075748328E-9</v>
      </c>
    </row>
    <row r="44" spans="4:12" x14ac:dyDescent="0.25">
      <c r="D44" s="21">
        <v>1.5963811492023341E-3</v>
      </c>
      <c r="E44" s="21">
        <f t="shared" si="0"/>
        <v>2.5484327735285649E-6</v>
      </c>
      <c r="F44" s="21">
        <f t="shared" si="6"/>
        <v>42</v>
      </c>
      <c r="G44" s="21">
        <f t="shared" si="1"/>
        <v>1.3302794647291158E-2</v>
      </c>
      <c r="H44" s="21">
        <f t="shared" si="2"/>
        <v>3.3901277858677155E-8</v>
      </c>
      <c r="I44" s="21">
        <f>(1-$F$4)*SUM($H$13:H44)</f>
        <v>2.1276797439022348E-6</v>
      </c>
      <c r="J44" s="21">
        <f t="shared" si="3"/>
        <v>1.4586568286962616E-3</v>
      </c>
      <c r="K44" s="21">
        <f t="shared" si="4"/>
        <v>0</v>
      </c>
      <c r="L44" s="21">
        <f t="shared" si="5"/>
        <v>6.4945096011944938E-12</v>
      </c>
    </row>
    <row r="45" spans="4:12" x14ac:dyDescent="0.25">
      <c r="D45" s="21">
        <v>2.9067249899509271E-3</v>
      </c>
      <c r="E45" s="21">
        <f t="shared" si="0"/>
        <v>8.4490501672052169E-6</v>
      </c>
      <c r="F45" s="21">
        <f t="shared" si="6"/>
        <v>41</v>
      </c>
      <c r="G45" s="21">
        <f t="shared" si="1"/>
        <v>1.478088294143462E-2</v>
      </c>
      <c r="H45" s="21">
        <f t="shared" si="2"/>
        <v>1.2488442148776891E-7</v>
      </c>
      <c r="I45" s="21">
        <f>(1-$F$4)*SUM($H$13:H45)</f>
        <v>2.2525641653900038E-6</v>
      </c>
      <c r="J45" s="21">
        <f t="shared" si="3"/>
        <v>1.5008544784188785E-3</v>
      </c>
      <c r="K45" s="21">
        <f t="shared" si="4"/>
        <v>0</v>
      </c>
      <c r="L45" s="21">
        <f t="shared" si="5"/>
        <v>7.1386448727950504E-11</v>
      </c>
    </row>
    <row r="46" spans="4:12" x14ac:dyDescent="0.25">
      <c r="D46" s="21">
        <v>3.5812631137170218E-3</v>
      </c>
      <c r="E46" s="21">
        <f t="shared" si="0"/>
        <v>1.2825445489670139E-5</v>
      </c>
      <c r="F46" s="21">
        <f t="shared" si="6"/>
        <v>40</v>
      </c>
      <c r="G46" s="21">
        <f t="shared" si="1"/>
        <v>1.6423203268260689E-2</v>
      </c>
      <c r="H46" s="21">
        <f t="shared" si="2"/>
        <v>2.1063489828284993E-7</v>
      </c>
      <c r="I46" s="21">
        <f>(1-$F$4)*SUM($H$13:H46)</f>
        <v>2.4631990636728538E-6</v>
      </c>
      <c r="J46" s="21">
        <f t="shared" si="3"/>
        <v>1.5694582070488064E-3</v>
      </c>
      <c r="K46" s="21">
        <f t="shared" si="4"/>
        <v>0</v>
      </c>
      <c r="L46" s="21">
        <f t="shared" si="5"/>
        <v>1.644920520085001E-10</v>
      </c>
    </row>
    <row r="47" spans="4:12" x14ac:dyDescent="0.25">
      <c r="D47" s="21">
        <v>3.6351856389673308E-4</v>
      </c>
      <c r="E47" s="21">
        <f t="shared" si="0"/>
        <v>1.3214574629754322E-7</v>
      </c>
      <c r="F47" s="21">
        <f t="shared" si="6"/>
        <v>39</v>
      </c>
      <c r="G47" s="21">
        <f t="shared" si="1"/>
        <v>1.8248003631400764E-2</v>
      </c>
      <c r="H47" s="21">
        <f t="shared" si="2"/>
        <v>2.4113960583117326E-9</v>
      </c>
      <c r="I47" s="21">
        <f>(1-$F$4)*SUM($H$13:H47)</f>
        <v>2.4656104597311657E-6</v>
      </c>
      <c r="J47" s="21">
        <f t="shared" si="3"/>
        <v>1.5702262447593869E-3</v>
      </c>
      <c r="K47" s="21">
        <f t="shared" si="4"/>
        <v>0</v>
      </c>
      <c r="L47" s="21">
        <f t="shared" si="5"/>
        <v>1.7462498264534657E-14</v>
      </c>
    </row>
    <row r="48" spans="4:12" x14ac:dyDescent="0.25">
      <c r="D48" s="21">
        <v>6.993907550916314E-4</v>
      </c>
      <c r="E48" s="21">
        <f t="shared" si="0"/>
        <v>4.8914742830764236E-7</v>
      </c>
      <c r="F48" s="21">
        <f t="shared" si="6"/>
        <v>38</v>
      </c>
      <c r="G48" s="21">
        <f t="shared" si="1"/>
        <v>2.0275559590445295E-2</v>
      </c>
      <c r="H48" s="21">
        <f t="shared" si="2"/>
        <v>9.9177378311646705E-9</v>
      </c>
      <c r="I48" s="21">
        <f>(1-$F$4)*SUM($H$13:H48)</f>
        <v>2.4755281975623303E-6</v>
      </c>
      <c r="J48" s="21">
        <f t="shared" si="3"/>
        <v>1.5733811355047862E-3</v>
      </c>
      <c r="K48" s="21">
        <f t="shared" si="4"/>
        <v>0</v>
      </c>
      <c r="L48" s="21">
        <f t="shared" si="5"/>
        <v>2.3926520661998012E-13</v>
      </c>
    </row>
    <row r="49" spans="4:12" x14ac:dyDescent="0.25">
      <c r="D49" s="21">
        <v>4.434022563453478E-4</v>
      </c>
      <c r="E49" s="21">
        <f t="shared" si="0"/>
        <v>1.9660556093214552E-7</v>
      </c>
      <c r="F49" s="21">
        <f t="shared" si="6"/>
        <v>37</v>
      </c>
      <c r="G49" s="21">
        <f t="shared" si="1"/>
        <v>2.2528399544939213E-2</v>
      </c>
      <c r="H49" s="21">
        <f t="shared" si="2"/>
        <v>4.4292086294362658E-9</v>
      </c>
      <c r="I49" s="21">
        <f>(1-$F$4)*SUM($H$13:H49)</f>
        <v>2.4799574061917664E-6</v>
      </c>
      <c r="J49" s="21">
        <f t="shared" si="3"/>
        <v>1.5747880511966575E-3</v>
      </c>
      <c r="K49" s="21">
        <f t="shared" si="4"/>
        <v>0</v>
      </c>
      <c r="L49" s="21">
        <f t="shared" si="5"/>
        <v>3.8653746589443582E-14</v>
      </c>
    </row>
    <row r="50" spans="4:12" x14ac:dyDescent="0.25">
      <c r="D50" s="21">
        <v>3.251690467234471E-3</v>
      </c>
      <c r="E50" s="21">
        <f t="shared" si="0"/>
        <v>1.0573490894703532E-5</v>
      </c>
      <c r="F50" s="21">
        <f t="shared" si="6"/>
        <v>36</v>
      </c>
      <c r="G50" s="21">
        <f t="shared" si="1"/>
        <v>2.5031555049932458E-2</v>
      </c>
      <c r="H50" s="21">
        <f t="shared" si="2"/>
        <v>2.6467091940073107E-7</v>
      </c>
      <c r="I50" s="21">
        <f>(1-$F$4)*SUM($H$13:H50)</f>
        <v>2.7446283255924975E-6</v>
      </c>
      <c r="J50" s="21">
        <f t="shared" si="3"/>
        <v>1.6566919827151025E-3</v>
      </c>
      <c r="K50" s="21">
        <f t="shared" si="4"/>
        <v>0</v>
      </c>
      <c r="L50" s="21">
        <f t="shared" si="5"/>
        <v>1.1179870970037849E-10</v>
      </c>
    </row>
    <row r="51" spans="4:12" x14ac:dyDescent="0.25">
      <c r="D51" s="21">
        <v>3.3271676013126229E-4</v>
      </c>
      <c r="E51" s="21">
        <f t="shared" si="0"/>
        <v>1.1070044247224393E-7</v>
      </c>
      <c r="F51" s="21">
        <f t="shared" si="6"/>
        <v>35</v>
      </c>
      <c r="G51" s="21">
        <f t="shared" si="1"/>
        <v>2.7812838944369395E-2</v>
      </c>
      <c r="H51" s="21">
        <f t="shared" si="2"/>
        <v>3.0788935775509499E-9</v>
      </c>
      <c r="I51" s="21">
        <f>(1-$F$4)*SUM($H$13:H51)</f>
        <v>2.7477072191700486E-6</v>
      </c>
      <c r="J51" s="21">
        <f t="shared" si="3"/>
        <v>1.657620951596006E-3</v>
      </c>
      <c r="K51" s="21">
        <f t="shared" si="4"/>
        <v>0</v>
      </c>
      <c r="L51" s="21">
        <f t="shared" si="5"/>
        <v>1.2254587963550588E-14</v>
      </c>
    </row>
    <row r="52" spans="4:12" x14ac:dyDescent="0.25">
      <c r="D52" s="21">
        <v>1.9405946270030501E-3</v>
      </c>
      <c r="E52" s="21">
        <f t="shared" si="0"/>
        <v>3.765907506353107E-6</v>
      </c>
      <c r="F52" s="21">
        <f t="shared" si="6"/>
        <v>34</v>
      </c>
      <c r="G52" s="21">
        <f t="shared" si="1"/>
        <v>3.090315438263266E-2</v>
      </c>
      <c r="H52" s="21">
        <f t="shared" si="2"/>
        <v>1.1637842105954525E-7</v>
      </c>
      <c r="I52" s="21">
        <f>(1-$F$4)*SUM($H$13:H52)</f>
        <v>2.864085640229594E-6</v>
      </c>
      <c r="J52" s="21">
        <f t="shared" si="3"/>
        <v>1.6923609662922369E-3</v>
      </c>
      <c r="K52" s="21">
        <f t="shared" si="4"/>
        <v>0</v>
      </c>
      <c r="L52" s="21">
        <f t="shared" si="5"/>
        <v>1.4182059346406677E-11</v>
      </c>
    </row>
    <row r="53" spans="4:12" x14ac:dyDescent="0.25">
      <c r="D53" s="21">
        <v>-2.7642980445413781E-3</v>
      </c>
      <c r="E53" s="21">
        <f t="shared" si="0"/>
        <v>7.6413436790552873E-6</v>
      </c>
      <c r="F53" s="21">
        <f t="shared" si="6"/>
        <v>33</v>
      </c>
      <c r="G53" s="21">
        <f t="shared" si="1"/>
        <v>3.4336838202925178E-2</v>
      </c>
      <c r="H53" s="21">
        <f t="shared" si="2"/>
        <v>2.6237958156066642E-7</v>
      </c>
      <c r="I53" s="21">
        <f>(1-$F$4)*SUM($H$13:H53)</f>
        <v>3.1264652217902606E-6</v>
      </c>
      <c r="J53" s="21">
        <f t="shared" si="3"/>
        <v>1.7681813317050547E-3</v>
      </c>
      <c r="K53" s="21">
        <f t="shared" si="4"/>
        <v>0</v>
      </c>
      <c r="L53" s="21">
        <f t="shared" si="5"/>
        <v>5.8390133221438199E-11</v>
      </c>
    </row>
    <row r="54" spans="4:12" x14ac:dyDescent="0.25">
      <c r="D54" s="21">
        <v>-1.094958538475625E-3</v>
      </c>
      <c r="E54" s="21">
        <f t="shared" si="0"/>
        <v>1.1989342009806768E-6</v>
      </c>
      <c r="F54" s="21">
        <f t="shared" si="6"/>
        <v>32</v>
      </c>
      <c r="G54" s="21">
        <f t="shared" si="1"/>
        <v>3.8152042447694635E-2</v>
      </c>
      <c r="H54" s="21">
        <f t="shared" si="2"/>
        <v>4.5741788527807629E-8</v>
      </c>
      <c r="I54" s="21">
        <f>(1-$F$4)*SUM($H$13:H54)</f>
        <v>3.1722070103180682E-6</v>
      </c>
      <c r="J54" s="21">
        <f t="shared" si="3"/>
        <v>1.7810690638821584E-3</v>
      </c>
      <c r="K54" s="21">
        <f t="shared" si="4"/>
        <v>0</v>
      </c>
      <c r="L54" s="21">
        <f t="shared" si="5"/>
        <v>1.4374432182811738E-12</v>
      </c>
    </row>
    <row r="55" spans="4:12" x14ac:dyDescent="0.25">
      <c r="D55" s="21">
        <v>-2.3412480977899929E-3</v>
      </c>
      <c r="E55" s="21">
        <f t="shared" si="0"/>
        <v>5.4814426554052604E-6</v>
      </c>
      <c r="F55" s="21">
        <f t="shared" si="6"/>
        <v>31</v>
      </c>
      <c r="G55" s="21">
        <f t="shared" si="1"/>
        <v>4.2391158275216265E-2</v>
      </c>
      <c r="H55" s="21">
        <f t="shared" si="2"/>
        <v>2.3236470318180613E-7</v>
      </c>
      <c r="I55" s="21">
        <f>(1-$F$4)*SUM($H$13:H55)</f>
        <v>3.4045717134998741E-6</v>
      </c>
      <c r="J55" s="21">
        <f t="shared" si="3"/>
        <v>1.8451481548915996E-3</v>
      </c>
      <c r="K55" s="21">
        <f t="shared" si="4"/>
        <v>0</v>
      </c>
      <c r="L55" s="21">
        <f t="shared" si="5"/>
        <v>3.0046213584496271E-11</v>
      </c>
    </row>
    <row r="56" spans="4:12" x14ac:dyDescent="0.25">
      <c r="D56" s="21">
        <v>3.6780457598462549E-3</v>
      </c>
      <c r="E56" s="21">
        <f t="shared" si="0"/>
        <v>1.3528020611523015E-5</v>
      </c>
      <c r="F56" s="21">
        <f t="shared" si="6"/>
        <v>30</v>
      </c>
      <c r="G56" s="21">
        <f t="shared" si="1"/>
        <v>4.7101286972462519E-2</v>
      </c>
      <c r="H56" s="21">
        <f t="shared" si="2"/>
        <v>6.3718718099273341E-7</v>
      </c>
      <c r="I56" s="21">
        <f>(1-$F$4)*SUM($H$13:H56)</f>
        <v>4.0417588944926074E-6</v>
      </c>
      <c r="J56" s="21">
        <f t="shared" si="3"/>
        <v>2.0104126179699049E-3</v>
      </c>
      <c r="K56" s="21">
        <f t="shared" si="4"/>
        <v>0</v>
      </c>
      <c r="L56" s="21">
        <f t="shared" si="5"/>
        <v>1.8300734166579153E-10</v>
      </c>
    </row>
    <row r="57" spans="4:12" x14ac:dyDescent="0.25">
      <c r="D57" s="21">
        <v>1.1550313943992779E-3</v>
      </c>
      <c r="E57" s="21">
        <f t="shared" si="0"/>
        <v>1.3340975220479403E-6</v>
      </c>
      <c r="F57" s="21">
        <f t="shared" si="6"/>
        <v>29</v>
      </c>
      <c r="G57" s="21">
        <f t="shared" si="1"/>
        <v>5.2334763302736127E-2</v>
      </c>
      <c r="H57" s="21">
        <f t="shared" si="2"/>
        <v>6.9819678039145756E-8</v>
      </c>
      <c r="I57" s="21">
        <f>(1-$F$4)*SUM($H$13:H57)</f>
        <v>4.1115785725317532E-6</v>
      </c>
      <c r="J57" s="21">
        <f t="shared" si="3"/>
        <v>2.0277027820989331E-3</v>
      </c>
      <c r="K57" s="21">
        <f t="shared" si="4"/>
        <v>0</v>
      </c>
      <c r="L57" s="21">
        <f t="shared" si="5"/>
        <v>1.7798161983344547E-12</v>
      </c>
    </row>
    <row r="58" spans="4:12" x14ac:dyDescent="0.25">
      <c r="D58" s="21">
        <v>2.7934843988015432E-3</v>
      </c>
      <c r="E58" s="21">
        <f t="shared" si="0"/>
        <v>7.803555086347619E-6</v>
      </c>
      <c r="F58" s="21">
        <f t="shared" si="6"/>
        <v>28</v>
      </c>
      <c r="G58" s="21">
        <f t="shared" si="1"/>
        <v>5.8149737003040138E-2</v>
      </c>
      <c r="H58" s="21">
        <f t="shared" si="2"/>
        <v>4.537746759598502E-7</v>
      </c>
      <c r="I58" s="21">
        <f>(1-$F$4)*SUM($H$13:H58)</f>
        <v>4.5653532484916037E-6</v>
      </c>
      <c r="J58" s="21">
        <f t="shared" si="3"/>
        <v>2.1366687268951179E-3</v>
      </c>
      <c r="K58" s="21">
        <f t="shared" si="4"/>
        <v>0</v>
      </c>
      <c r="L58" s="21">
        <f t="shared" si="5"/>
        <v>6.0895471985661795E-11</v>
      </c>
    </row>
    <row r="59" spans="4:12" x14ac:dyDescent="0.25">
      <c r="D59" s="21">
        <v>-1.2674842953806981E-4</v>
      </c>
      <c r="E59" s="21">
        <f t="shared" si="0"/>
        <v>1.606516439036705E-8</v>
      </c>
      <c r="F59" s="21">
        <f t="shared" si="6"/>
        <v>27</v>
      </c>
      <c r="G59" s="21">
        <f t="shared" si="1"/>
        <v>6.4610818892266816E-2</v>
      </c>
      <c r="H59" s="21">
        <f t="shared" si="2"/>
        <v>1.0379834269004994E-9</v>
      </c>
      <c r="I59" s="21">
        <f>(1-$F$4)*SUM($H$13:H59)</f>
        <v>4.566391231918504E-6</v>
      </c>
      <c r="J59" s="21">
        <f t="shared" si="3"/>
        <v>2.1369116106939247E-3</v>
      </c>
      <c r="K59" s="21">
        <f t="shared" si="4"/>
        <v>0</v>
      </c>
      <c r="L59" s="21">
        <f t="shared" si="5"/>
        <v>2.5808950688951751E-16</v>
      </c>
    </row>
    <row r="60" spans="4:12" x14ac:dyDescent="0.25">
      <c r="D60" s="21">
        <v>1.5820810969824009E-4</v>
      </c>
      <c r="E60" s="21">
        <f t="shared" si="0"/>
        <v>2.502980597429037E-8</v>
      </c>
      <c r="F60" s="21">
        <f t="shared" si="6"/>
        <v>26</v>
      </c>
      <c r="G60" s="21">
        <f t="shared" si="1"/>
        <v>7.1789798769185342E-2</v>
      </c>
      <c r="H60" s="21">
        <f t="shared" si="2"/>
        <v>1.7968847341260587E-9</v>
      </c>
      <c r="I60" s="21">
        <f>(1-$F$4)*SUM($H$13:H60)</f>
        <v>4.5681881166526298E-6</v>
      </c>
      <c r="J60" s="21">
        <f t="shared" si="3"/>
        <v>2.1373320089898597E-3</v>
      </c>
      <c r="K60" s="21">
        <f t="shared" si="4"/>
        <v>0</v>
      </c>
      <c r="L60" s="21">
        <f t="shared" si="5"/>
        <v>6.2649118711062194E-16</v>
      </c>
    </row>
    <row r="61" spans="4:12" x14ac:dyDescent="0.25">
      <c r="D61" s="21">
        <v>-4.1654289922852684E-3</v>
      </c>
      <c r="E61" s="21">
        <f t="shared" si="0"/>
        <v>1.7350798689770667E-5</v>
      </c>
      <c r="F61" s="21">
        <f t="shared" si="6"/>
        <v>25</v>
      </c>
      <c r="G61" s="21">
        <f t="shared" si="1"/>
        <v>7.9766443076872598E-2</v>
      </c>
      <c r="H61" s="21">
        <f t="shared" si="2"/>
        <v>1.3840114960258675E-6</v>
      </c>
      <c r="I61" s="21">
        <f>(1-$F$4)*SUM($H$13:H61)</f>
        <v>5.9521996126784973E-6</v>
      </c>
      <c r="J61" s="21">
        <f t="shared" si="3"/>
        <v>2.4397130185082215E-3</v>
      </c>
      <c r="K61" s="21">
        <f t="shared" si="4"/>
        <v>0</v>
      </c>
      <c r="L61" s="21">
        <f t="shared" si="5"/>
        <v>3.0105021517294748E-10</v>
      </c>
    </row>
    <row r="62" spans="4:12" x14ac:dyDescent="0.25">
      <c r="D62" s="21">
        <v>1.7332531917961221E-3</v>
      </c>
      <c r="E62" s="21">
        <f t="shared" si="0"/>
        <v>3.0041666268714447E-6</v>
      </c>
      <c r="F62" s="21">
        <f t="shared" si="6"/>
        <v>24</v>
      </c>
      <c r="G62" s="21">
        <f t="shared" si="1"/>
        <v>8.8629381196525109E-2</v>
      </c>
      <c r="H62" s="21">
        <f t="shared" si="2"/>
        <v>2.6625742915086826E-7</v>
      </c>
      <c r="I62" s="21">
        <f>(1-$F$4)*SUM($H$13:H62)</f>
        <v>6.2184570418293657E-6</v>
      </c>
      <c r="J62" s="21">
        <f t="shared" si="3"/>
        <v>2.4936834285508988E-3</v>
      </c>
      <c r="K62" s="21">
        <f t="shared" si="4"/>
        <v>0</v>
      </c>
      <c r="L62" s="21">
        <f t="shared" si="5"/>
        <v>9.0250171220081542E-12</v>
      </c>
    </row>
    <row r="63" spans="4:12" x14ac:dyDescent="0.25">
      <c r="D63" s="21">
        <v>6.3260505530265986E-4</v>
      </c>
      <c r="E63" s="21">
        <f t="shared" si="0"/>
        <v>4.0018915599448136E-7</v>
      </c>
      <c r="F63" s="21">
        <f t="shared" si="6"/>
        <v>23</v>
      </c>
      <c r="G63" s="21">
        <f t="shared" si="1"/>
        <v>9.8477090218361235E-2</v>
      </c>
      <c r="H63" s="21">
        <f t="shared" si="2"/>
        <v>3.9409463619278378E-8</v>
      </c>
      <c r="I63" s="21">
        <f>(1-$F$4)*SUM($H$13:H63)</f>
        <v>6.2578665054486443E-6</v>
      </c>
      <c r="J63" s="21">
        <f t="shared" si="3"/>
        <v>2.5015728063457685E-3</v>
      </c>
      <c r="K63" s="21">
        <f t="shared" si="4"/>
        <v>0</v>
      </c>
      <c r="L63" s="21">
        <f t="shared" si="5"/>
        <v>1.6015136057557534E-13</v>
      </c>
    </row>
    <row r="64" spans="4:12" x14ac:dyDescent="0.25">
      <c r="D64" s="21">
        <v>2.5347300507959762E-3</v>
      </c>
      <c r="E64" s="21">
        <f t="shared" si="0"/>
        <v>6.4248564304081723E-6</v>
      </c>
      <c r="F64" s="21">
        <f t="shared" si="6"/>
        <v>22</v>
      </c>
      <c r="G64" s="21">
        <f t="shared" si="1"/>
        <v>0.10941898913151248</v>
      </c>
      <c r="H64" s="21">
        <f t="shared" si="2"/>
        <v>7.0300129593035983E-7</v>
      </c>
      <c r="I64" s="21">
        <f>(1-$F$4)*SUM($H$13:H64)</f>
        <v>6.9608678013790042E-6</v>
      </c>
      <c r="J64" s="21">
        <f t="shared" si="3"/>
        <v>2.6383456561601256E-3</v>
      </c>
      <c r="K64" s="21">
        <f t="shared" si="4"/>
        <v>0</v>
      </c>
      <c r="L64" s="21">
        <f t="shared" si="5"/>
        <v>4.1278780151357242E-11</v>
      </c>
    </row>
    <row r="65" spans="4:12" x14ac:dyDescent="0.25">
      <c r="D65" s="21">
        <v>-8.5096016988342764E-4</v>
      </c>
      <c r="E65" s="21">
        <f t="shared" si="0"/>
        <v>7.2413321072803198E-7</v>
      </c>
      <c r="F65" s="21">
        <f t="shared" si="6"/>
        <v>21</v>
      </c>
      <c r="G65" s="21">
        <f t="shared" si="1"/>
        <v>0.12157665459056941</v>
      </c>
      <c r="H65" s="21">
        <f t="shared" si="2"/>
        <v>8.8037693238241948E-8</v>
      </c>
      <c r="I65" s="21">
        <f>(1-$F$4)*SUM($H$13:H65)</f>
        <v>7.0489054946172458E-6</v>
      </c>
      <c r="J65" s="21">
        <f t="shared" si="3"/>
        <v>2.6549774941828125E-3</v>
      </c>
      <c r="K65" s="21">
        <f t="shared" si="4"/>
        <v>0</v>
      </c>
      <c r="L65" s="21">
        <f t="shared" si="5"/>
        <v>5.2436890687928835E-13</v>
      </c>
    </row>
    <row r="66" spans="4:12" x14ac:dyDescent="0.25">
      <c r="D66" s="21">
        <v>-3.6011971382762819E-3</v>
      </c>
      <c r="E66" s="21">
        <f t="shared" si="0"/>
        <v>1.2968620828729283E-5</v>
      </c>
      <c r="F66" s="21">
        <f t="shared" si="6"/>
        <v>20</v>
      </c>
      <c r="G66" s="21">
        <f t="shared" si="1"/>
        <v>0.13508517176729934</v>
      </c>
      <c r="H66" s="21">
        <f t="shared" si="2"/>
        <v>1.751868372233871E-6</v>
      </c>
      <c r="I66" s="21">
        <f>(1-$F$4)*SUM($H$13:H66)</f>
        <v>8.8007738668511177E-6</v>
      </c>
      <c r="J66" s="21">
        <f t="shared" si="3"/>
        <v>2.9666098272019387E-3</v>
      </c>
      <c r="K66" s="21">
        <f t="shared" si="4"/>
        <v>0</v>
      </c>
      <c r="L66" s="21">
        <f t="shared" si="5"/>
        <v>1.68185126199351E-10</v>
      </c>
    </row>
    <row r="67" spans="4:12" x14ac:dyDescent="0.25">
      <c r="D67" s="21">
        <v>3.9608592265613371E-3</v>
      </c>
      <c r="E67" s="21">
        <f t="shared" si="0"/>
        <v>1.5688405812636075E-5</v>
      </c>
      <c r="F67" s="21">
        <f t="shared" si="6"/>
        <v>19</v>
      </c>
      <c r="G67" s="21">
        <f t="shared" si="1"/>
        <v>0.15009463529699923</v>
      </c>
      <c r="H67" s="21">
        <f t="shared" si="2"/>
        <v>2.3547455488389346E-6</v>
      </c>
      <c r="I67" s="21">
        <f>(1-$F$4)*SUM($H$13:H67)</f>
        <v>1.1155519415690052E-5</v>
      </c>
      <c r="J67" s="21">
        <f t="shared" si="3"/>
        <v>3.3399879364587608E-3</v>
      </c>
      <c r="K67" s="21">
        <f t="shared" si="4"/>
        <v>0</v>
      </c>
      <c r="L67" s="21">
        <f t="shared" si="5"/>
        <v>2.4612607694195341E-10</v>
      </c>
    </row>
    <row r="68" spans="4:12" x14ac:dyDescent="0.25">
      <c r="D68" s="21">
        <v>2.510044991814603E-3</v>
      </c>
      <c r="E68" s="21">
        <f t="shared" si="0"/>
        <v>6.3003258609335708E-6</v>
      </c>
      <c r="F68" s="21">
        <f t="shared" si="6"/>
        <v>18</v>
      </c>
      <c r="G68" s="21">
        <f t="shared" si="1"/>
        <v>0.16677181699666582</v>
      </c>
      <c r="H68" s="21">
        <f t="shared" si="2"/>
        <v>1.0507167914989746E-6</v>
      </c>
      <c r="I68" s="21">
        <f>(1-$F$4)*SUM($H$13:H68)</f>
        <v>1.2206236207189026E-5</v>
      </c>
      <c r="J68" s="21">
        <f t="shared" si="3"/>
        <v>3.4937424357254824E-3</v>
      </c>
      <c r="K68" s="21">
        <f t="shared" si="4"/>
        <v>0</v>
      </c>
      <c r="L68" s="21">
        <f t="shared" si="5"/>
        <v>3.9694105953948341E-11</v>
      </c>
    </row>
    <row r="69" spans="4:12" x14ac:dyDescent="0.25">
      <c r="D69" s="21">
        <v>1.6401210636276069E-3</v>
      </c>
      <c r="E69" s="21">
        <f t="shared" si="0"/>
        <v>2.6899971033549524E-6</v>
      </c>
      <c r="F69" s="21">
        <f t="shared" si="6"/>
        <v>17</v>
      </c>
      <c r="G69" s="21">
        <f t="shared" si="1"/>
        <v>0.18530201888518424</v>
      </c>
      <c r="H69" s="21">
        <f t="shared" si="2"/>
        <v>4.9846189404697033E-7</v>
      </c>
      <c r="I69" s="21">
        <f>(1-$F$4)*SUM($H$13:H69)</f>
        <v>1.2704698101235997E-5</v>
      </c>
      <c r="J69" s="21">
        <f t="shared" si="3"/>
        <v>3.5643650347903476E-3</v>
      </c>
      <c r="K69" s="21">
        <f t="shared" si="4"/>
        <v>0</v>
      </c>
      <c r="L69" s="21">
        <f t="shared" si="5"/>
        <v>7.2360844160580343E-12</v>
      </c>
    </row>
    <row r="70" spans="4:12" x14ac:dyDescent="0.25">
      <c r="D70" s="21">
        <v>6.6755248546679303E-4</v>
      </c>
      <c r="E70" s="21">
        <f t="shared" si="0"/>
        <v>4.4562632085289293E-7</v>
      </c>
      <c r="F70" s="21">
        <f t="shared" si="6"/>
        <v>16</v>
      </c>
      <c r="G70" s="21">
        <f t="shared" si="1"/>
        <v>0.20589113209464913</v>
      </c>
      <c r="H70" s="21">
        <f t="shared" si="2"/>
        <v>9.1750507691575466E-8</v>
      </c>
      <c r="I70" s="21">
        <f>(1-$F$4)*SUM($H$13:H70)</f>
        <v>1.2796448608927572E-5</v>
      </c>
      <c r="J70" s="21">
        <f t="shared" si="3"/>
        <v>3.5772124075776619E-3</v>
      </c>
      <c r="K70" s="21">
        <f t="shared" si="4"/>
        <v>0</v>
      </c>
      <c r="L70" s="21">
        <f t="shared" si="5"/>
        <v>1.9858281783688548E-13</v>
      </c>
    </row>
    <row r="71" spans="4:12" x14ac:dyDescent="0.25">
      <c r="D71" s="21">
        <v>3.7079845278605532E-4</v>
      </c>
      <c r="E71" s="21">
        <f t="shared" si="0"/>
        <v>1.374914925885325E-7</v>
      </c>
      <c r="F71" s="21">
        <f t="shared" si="6"/>
        <v>15</v>
      </c>
      <c r="G71" s="21">
        <f t="shared" si="1"/>
        <v>0.22876792454961015</v>
      </c>
      <c r="H71" s="21">
        <f t="shared" si="2"/>
        <v>3.1453643402706688E-8</v>
      </c>
      <c r="I71" s="21">
        <f>(1-$F$4)*SUM($H$13:H71)</f>
        <v>1.282790225233028E-5</v>
      </c>
      <c r="J71" s="21">
        <f t="shared" si="3"/>
        <v>3.5816060995495134E-3</v>
      </c>
      <c r="K71" s="21">
        <f t="shared" si="4"/>
        <v>0</v>
      </c>
      <c r="L71" s="21">
        <f t="shared" si="5"/>
        <v>1.8903910534222487E-14</v>
      </c>
    </row>
    <row r="72" spans="4:12" x14ac:dyDescent="0.25">
      <c r="D72" s="21">
        <v>3.120693496513892E-3</v>
      </c>
      <c r="E72" s="21">
        <f t="shared" si="0"/>
        <v>9.738727899184101E-6</v>
      </c>
      <c r="F72" s="21">
        <f t="shared" si="6"/>
        <v>14</v>
      </c>
      <c r="G72" s="21">
        <f t="shared" si="1"/>
        <v>0.25418658283290019</v>
      </c>
      <c r="H72" s="21">
        <f t="shared" si="2"/>
        <v>2.4754539658330353E-6</v>
      </c>
      <c r="I72" s="21">
        <f>(1-$F$4)*SUM($H$13:H72)</f>
        <v>1.5303356218163317E-5</v>
      </c>
      <c r="J72" s="21">
        <f t="shared" si="3"/>
        <v>3.91195043656784E-3</v>
      </c>
      <c r="K72" s="21">
        <f t="shared" si="4"/>
        <v>0</v>
      </c>
      <c r="L72" s="21">
        <f t="shared" si="5"/>
        <v>9.4842821094346772E-11</v>
      </c>
    </row>
    <row r="73" spans="4:12" x14ac:dyDescent="0.25">
      <c r="D73" s="21">
        <v>1.888020646776103E-3</v>
      </c>
      <c r="E73" s="21">
        <f t="shared" si="0"/>
        <v>3.564621962652854E-6</v>
      </c>
      <c r="F73" s="21">
        <f t="shared" si="6"/>
        <v>13</v>
      </c>
      <c r="G73" s="21">
        <f t="shared" si="1"/>
        <v>0.28242953648100017</v>
      </c>
      <c r="H73" s="21">
        <f t="shared" si="2"/>
        <v>1.0067545286420387E-6</v>
      </c>
      <c r="I73" s="21">
        <f>(1-$F$4)*SUM($H$13:H73)</f>
        <v>1.6310110746805354E-5</v>
      </c>
      <c r="J73" s="21">
        <f t="shared" si="3"/>
        <v>4.0385778123994782E-3</v>
      </c>
      <c r="K73" s="21">
        <f t="shared" si="4"/>
        <v>0</v>
      </c>
      <c r="L73" s="21">
        <f t="shared" si="5"/>
        <v>1.2706529736627085E-11</v>
      </c>
    </row>
    <row r="74" spans="4:12" x14ac:dyDescent="0.25">
      <c r="D74" s="21">
        <v>1.330842259658461E-3</v>
      </c>
      <c r="E74" s="21">
        <f t="shared" si="0"/>
        <v>1.7711411200928386E-6</v>
      </c>
      <c r="F74" s="21">
        <f t="shared" si="6"/>
        <v>12</v>
      </c>
      <c r="G74" s="21">
        <f t="shared" si="1"/>
        <v>0.31381059609000017</v>
      </c>
      <c r="H74" s="21">
        <f t="shared" si="2"/>
        <v>5.5580285065584427E-7</v>
      </c>
      <c r="I74" s="21">
        <f>(1-$F$4)*SUM($H$13:H74)</f>
        <v>1.6865913597461197E-5</v>
      </c>
      <c r="J74" s="21">
        <f t="shared" si="3"/>
        <v>4.106813070674291E-3</v>
      </c>
      <c r="K74" s="21">
        <f t="shared" si="4"/>
        <v>0</v>
      </c>
      <c r="L74" s="21">
        <f t="shared" si="5"/>
        <v>3.136940867283715E-12</v>
      </c>
    </row>
    <row r="75" spans="4:12" x14ac:dyDescent="0.25">
      <c r="D75" s="21">
        <v>1.78318820181484E-3</v>
      </c>
      <c r="E75" s="21">
        <f t="shared" si="0"/>
        <v>3.1797601630916427E-6</v>
      </c>
      <c r="F75" s="21">
        <f t="shared" si="6"/>
        <v>11</v>
      </c>
      <c r="G75" s="21">
        <f t="shared" si="1"/>
        <v>0.34867844010000015</v>
      </c>
      <c r="H75" s="21">
        <f t="shared" si="2"/>
        <v>1.1087138135589161E-6</v>
      </c>
      <c r="I75" s="21">
        <f>(1-$F$4)*SUM($H$13:H75)</f>
        <v>1.7974627411020115E-5</v>
      </c>
      <c r="J75" s="21">
        <f t="shared" si="3"/>
        <v>4.2396494443550535E-3</v>
      </c>
      <c r="K75" s="21">
        <f t="shared" si="4"/>
        <v>0</v>
      </c>
      <c r="L75" s="21">
        <f t="shared" si="5"/>
        <v>1.0110874694784589E-11</v>
      </c>
    </row>
    <row r="76" spans="4:12" x14ac:dyDescent="0.25">
      <c r="D76" s="21">
        <v>-2.7711428842945481E-3</v>
      </c>
      <c r="E76" s="21">
        <f t="shared" si="0"/>
        <v>7.6792328851763064E-6</v>
      </c>
      <c r="F76" s="21">
        <f t="shared" si="6"/>
        <v>10</v>
      </c>
      <c r="G76" s="21">
        <f t="shared" si="1"/>
        <v>0.38742048900000015</v>
      </c>
      <c r="H76" s="21">
        <f t="shared" si="2"/>
        <v>2.9750921595198865E-6</v>
      </c>
      <c r="I76" s="21">
        <f>(1-$F$4)*SUM($H$13:H76)</f>
        <v>2.094971957054E-5</v>
      </c>
      <c r="J76" s="21">
        <f t="shared" si="3"/>
        <v>4.577086362582642E-3</v>
      </c>
      <c r="K76" s="21">
        <f t="shared" si="4"/>
        <v>0</v>
      </c>
      <c r="L76" s="21">
        <f t="shared" si="5"/>
        <v>5.8970617704773216E-11</v>
      </c>
    </row>
    <row r="77" spans="4:12" x14ac:dyDescent="0.25">
      <c r="D77" s="21">
        <v>4.7198217521162546E-3</v>
      </c>
      <c r="E77" s="21">
        <f t="shared" ref="E77:E85" si="7">D77^2</f>
        <v>2.2276717371749753E-5</v>
      </c>
      <c r="F77" s="21">
        <f t="shared" si="6"/>
        <v>9</v>
      </c>
      <c r="G77" s="21">
        <f t="shared" ref="G77:G85" si="8">$F$3^(F77-1)</f>
        <v>0.43046721000000016</v>
      </c>
      <c r="H77" s="21">
        <f t="shared" ref="H77:H85" si="9">E77*G77</f>
        <v>9.5893963749756522E-6</v>
      </c>
      <c r="I77" s="21">
        <f>(1-$F$4)*SUM($H$13:H77)</f>
        <v>3.0539115945515653E-5</v>
      </c>
      <c r="J77" s="21">
        <f t="shared" ref="J77:J85" si="10">SQRT(I77)</f>
        <v>5.5262207651808172E-3</v>
      </c>
      <c r="K77" s="21">
        <f t="shared" ref="K77:K85" si="11">I77*$F$4</f>
        <v>0</v>
      </c>
      <c r="L77" s="21">
        <f t="shared" ref="L77:L85" si="12">(E77-K77)^2</f>
        <v>4.9625213686081725E-10</v>
      </c>
    </row>
    <row r="78" spans="4:12" x14ac:dyDescent="0.25">
      <c r="D78" s="21">
        <v>-9.9257421409671923E-3</v>
      </c>
      <c r="E78" s="21">
        <f t="shared" si="7"/>
        <v>9.8520357048971984E-5</v>
      </c>
      <c r="F78" s="21">
        <f t="shared" ref="F78:F85" si="13">F77-1</f>
        <v>8</v>
      </c>
      <c r="G78" s="21">
        <f t="shared" si="8"/>
        <v>0.47829690000000014</v>
      </c>
      <c r="H78" s="21">
        <f t="shared" si="9"/>
        <v>4.7121981363416459E-5</v>
      </c>
      <c r="I78" s="21">
        <f>(1-$F$4)*SUM($H$13:H78)</f>
        <v>7.7661097308932112E-5</v>
      </c>
      <c r="J78" s="21">
        <f t="shared" si="10"/>
        <v>8.812553393252839E-3</v>
      </c>
      <c r="K78" s="21">
        <f t="shared" si="11"/>
        <v>0</v>
      </c>
      <c r="L78" s="21">
        <f t="shared" si="12"/>
        <v>9.7062607530569243E-9</v>
      </c>
    </row>
    <row r="79" spans="4:12" x14ac:dyDescent="0.25">
      <c r="D79" s="21">
        <v>-1.5790750659372719E-2</v>
      </c>
      <c r="E79" s="21">
        <f t="shared" si="7"/>
        <v>2.4934780638647997E-4</v>
      </c>
      <c r="F79" s="21">
        <f t="shared" si="13"/>
        <v>7</v>
      </c>
      <c r="G79" s="21">
        <f t="shared" si="8"/>
        <v>0.53144100000000016</v>
      </c>
      <c r="H79" s="21">
        <f t="shared" si="9"/>
        <v>1.3251364757383734E-4</v>
      </c>
      <c r="I79" s="21">
        <f>(1-$F$4)*SUM($H$13:H79)</f>
        <v>2.1017474488276944E-4</v>
      </c>
      <c r="J79" s="21">
        <f t="shared" si="10"/>
        <v>1.4497404763707518E-2</v>
      </c>
      <c r="K79" s="21">
        <f t="shared" si="11"/>
        <v>0</v>
      </c>
      <c r="L79" s="21">
        <f t="shared" si="12"/>
        <v>6.2174328549749499E-8</v>
      </c>
    </row>
    <row r="80" spans="4:12" x14ac:dyDescent="0.25">
      <c r="D80" s="21">
        <v>-1.6371960250950581E-2</v>
      </c>
      <c r="E80" s="21">
        <f t="shared" si="7"/>
        <v>2.6804108245870583E-4</v>
      </c>
      <c r="F80" s="21">
        <f t="shared" si="13"/>
        <v>6</v>
      </c>
      <c r="G80" s="21">
        <f t="shared" si="8"/>
        <v>0.59049000000000018</v>
      </c>
      <c r="H80" s="21">
        <f t="shared" si="9"/>
        <v>1.5827557878104125E-4</v>
      </c>
      <c r="I80" s="21">
        <f>(1-$F$4)*SUM($H$13:H80)</f>
        <v>3.6845032366381069E-4</v>
      </c>
      <c r="J80" s="21">
        <f t="shared" si="10"/>
        <v>1.9195059876536219E-2</v>
      </c>
      <c r="K80" s="21">
        <f t="shared" si="11"/>
        <v>0</v>
      </c>
      <c r="L80" s="21">
        <f t="shared" si="12"/>
        <v>7.1846021885634744E-8</v>
      </c>
    </row>
    <row r="81" spans="4:12" x14ac:dyDescent="0.25">
      <c r="D81" s="21">
        <v>8.7741703821553867E-3</v>
      </c>
      <c r="E81" s="21">
        <f t="shared" si="7"/>
        <v>7.6986065895092806E-5</v>
      </c>
      <c r="F81" s="21">
        <f t="shared" si="13"/>
        <v>5</v>
      </c>
      <c r="G81" s="21">
        <f t="shared" si="8"/>
        <v>0.65610000000000013</v>
      </c>
      <c r="H81" s="21">
        <f t="shared" si="9"/>
        <v>5.0510557833770403E-5</v>
      </c>
      <c r="I81" s="21">
        <f>(1-$F$4)*SUM($H$13:H81)</f>
        <v>4.1896088149758111E-4</v>
      </c>
      <c r="J81" s="21">
        <f t="shared" si="10"/>
        <v>2.0468533936205131E-2</v>
      </c>
      <c r="K81" s="21">
        <f t="shared" si="11"/>
        <v>0</v>
      </c>
      <c r="L81" s="21">
        <f t="shared" si="12"/>
        <v>5.926854342003572E-9</v>
      </c>
    </row>
    <row r="82" spans="4:12" x14ac:dyDescent="0.25">
      <c r="D82" s="21">
        <v>8.281765083822579E-3</v>
      </c>
      <c r="E82" s="21">
        <f t="shared" si="7"/>
        <v>6.8587632903622806E-5</v>
      </c>
      <c r="F82" s="21">
        <f t="shared" si="13"/>
        <v>4</v>
      </c>
      <c r="G82" s="21">
        <f t="shared" si="8"/>
        <v>0.72900000000000009</v>
      </c>
      <c r="H82" s="21">
        <f t="shared" si="9"/>
        <v>5.0000384386741033E-5</v>
      </c>
      <c r="I82" s="21">
        <f>(1-$F$4)*SUM($H$13:H82)</f>
        <v>4.6896126588432215E-4</v>
      </c>
      <c r="J82" s="21">
        <f t="shared" si="10"/>
        <v>2.1655513521602811E-2</v>
      </c>
      <c r="K82" s="21">
        <f t="shared" si="11"/>
        <v>0</v>
      </c>
      <c r="L82" s="21">
        <f t="shared" si="12"/>
        <v>4.7042633873221219E-9</v>
      </c>
    </row>
    <row r="83" spans="4:12" x14ac:dyDescent="0.25">
      <c r="D83" s="21">
        <v>1.6265461030750519E-3</v>
      </c>
      <c r="E83" s="21">
        <f t="shared" si="7"/>
        <v>2.6456522254286374E-6</v>
      </c>
      <c r="F83" s="21">
        <f t="shared" si="13"/>
        <v>3</v>
      </c>
      <c r="G83" s="21">
        <f t="shared" si="8"/>
        <v>0.81</v>
      </c>
      <c r="H83" s="21">
        <f t="shared" si="9"/>
        <v>2.1429783025971963E-6</v>
      </c>
      <c r="I83" s="21">
        <f>(1-$F$4)*SUM($H$13:H83)</f>
        <v>4.7110424418691935E-4</v>
      </c>
      <c r="J83" s="21">
        <f t="shared" si="10"/>
        <v>2.1704935940631553E-2</v>
      </c>
      <c r="K83" s="21">
        <f t="shared" si="11"/>
        <v>0</v>
      </c>
      <c r="L83" s="21">
        <f t="shared" si="12"/>
        <v>6.9994756979155011E-12</v>
      </c>
    </row>
    <row r="84" spans="4:12" x14ac:dyDescent="0.25">
      <c r="D84" s="21">
        <v>3.1168619803629278E-3</v>
      </c>
      <c r="E84" s="21">
        <f t="shared" si="7"/>
        <v>9.7148286046319117E-6</v>
      </c>
      <c r="F84" s="21">
        <f t="shared" si="13"/>
        <v>2</v>
      </c>
      <c r="G84" s="21">
        <f t="shared" si="8"/>
        <v>0.9</v>
      </c>
      <c r="H84" s="21">
        <f t="shared" si="9"/>
        <v>8.7433457441687202E-6</v>
      </c>
      <c r="I84" s="21">
        <f>(1-$F$4)*SUM($H$13:H84)</f>
        <v>4.7984758993108807E-4</v>
      </c>
      <c r="J84" s="21">
        <f t="shared" si="10"/>
        <v>2.1905423756026454E-2</v>
      </c>
      <c r="K84" s="21">
        <f t="shared" si="11"/>
        <v>0</v>
      </c>
      <c r="L84" s="21">
        <f t="shared" si="12"/>
        <v>9.4377894817374413E-11</v>
      </c>
    </row>
    <row r="85" spans="4:12" ht="15.75" thickBot="1" x14ac:dyDescent="0.3">
      <c r="D85" s="22">
        <v>-2.067286898823739E-4</v>
      </c>
      <c r="E85" s="22">
        <f t="shared" si="7"/>
        <v>4.273675122048272E-8</v>
      </c>
      <c r="F85" s="22">
        <f t="shared" si="13"/>
        <v>1</v>
      </c>
      <c r="G85" s="22">
        <f t="shared" si="8"/>
        <v>1</v>
      </c>
      <c r="H85" s="22">
        <f t="shared" si="9"/>
        <v>4.273675122048272E-8</v>
      </c>
      <c r="I85" s="22">
        <f>(1-$F$4)*SUM($H$13:H85)</f>
        <v>4.7989032668230855E-4</v>
      </c>
      <c r="J85" s="22">
        <f t="shared" si="10"/>
        <v>2.1906399217632929E-2</v>
      </c>
      <c r="K85" s="22">
        <f t="shared" si="11"/>
        <v>0</v>
      </c>
      <c r="L85" s="22">
        <f t="shared" si="12"/>
        <v>1.8264299048814314E-15</v>
      </c>
    </row>
    <row r="86" spans="4:12" x14ac:dyDescent="0.25">
      <c r="E86" s="6"/>
      <c r="F86" s="6"/>
      <c r="G86" s="6"/>
      <c r="H86" s="6"/>
      <c r="I86" s="6"/>
      <c r="J86" s="6"/>
      <c r="K86" s="6"/>
      <c r="L86" s="6"/>
    </row>
    <row r="87" spans="4:12" x14ac:dyDescent="0.25">
      <c r="E87" s="6"/>
      <c r="F87" s="6"/>
      <c r="G87" s="6"/>
      <c r="H87" s="6"/>
      <c r="I87" s="6"/>
      <c r="J87" s="6"/>
      <c r="K87" s="6"/>
      <c r="L87" s="6"/>
    </row>
    <row r="88" spans="4:12" x14ac:dyDescent="0.25">
      <c r="E88" s="6"/>
      <c r="F88" s="6"/>
      <c r="G88" s="6"/>
      <c r="H88" s="6"/>
      <c r="I88" s="6"/>
      <c r="J88" s="6"/>
      <c r="K88" s="6"/>
      <c r="L88" s="6"/>
    </row>
    <row r="89" spans="4:12" x14ac:dyDescent="0.25">
      <c r="E89" s="6"/>
      <c r="F89" s="6"/>
      <c r="G89" s="6"/>
      <c r="H89" s="6"/>
      <c r="I89" s="6"/>
      <c r="J89" s="6"/>
      <c r="K89" s="6"/>
      <c r="L89" s="6"/>
    </row>
    <row r="90" spans="4:12" x14ac:dyDescent="0.25">
      <c r="E90" s="6"/>
      <c r="F90" s="6"/>
      <c r="G90" s="6"/>
      <c r="H90" s="6"/>
      <c r="I90" s="6"/>
      <c r="J90" s="6"/>
      <c r="K90" s="6"/>
      <c r="L90" s="6"/>
    </row>
    <row r="91" spans="4:12" x14ac:dyDescent="0.25">
      <c r="E91" s="6"/>
      <c r="F91" s="6"/>
      <c r="G91" s="6"/>
      <c r="H91" s="6"/>
      <c r="I91" s="6"/>
      <c r="J91" s="6"/>
      <c r="K91" s="6"/>
      <c r="L91" s="6"/>
    </row>
    <row r="92" spans="4:12" x14ac:dyDescent="0.25">
      <c r="E92" s="6"/>
      <c r="F92" s="6"/>
      <c r="G92" s="6"/>
      <c r="H92" s="6"/>
      <c r="I92" s="6"/>
      <c r="J92" s="6"/>
      <c r="K92" s="6"/>
      <c r="L92" s="6"/>
    </row>
    <row r="93" spans="4:12" x14ac:dyDescent="0.25">
      <c r="E93" s="6"/>
      <c r="F93" s="6"/>
      <c r="G93" s="6"/>
      <c r="H93" s="6"/>
      <c r="I93" s="6"/>
      <c r="J93" s="6"/>
      <c r="K93" s="6"/>
      <c r="L93" s="6"/>
    </row>
    <row r="94" spans="4:12" x14ac:dyDescent="0.25">
      <c r="E94" s="6"/>
      <c r="F94" s="6"/>
      <c r="G94" s="6"/>
      <c r="H94" s="6"/>
      <c r="I94" s="6"/>
      <c r="J94" s="6"/>
      <c r="K94" s="6"/>
      <c r="L94" s="6"/>
    </row>
    <row r="95" spans="4:12" x14ac:dyDescent="0.25">
      <c r="E95" s="6"/>
      <c r="F95" s="6"/>
      <c r="G95" s="6"/>
      <c r="H95" s="6"/>
      <c r="I95" s="6"/>
      <c r="J95" s="6"/>
      <c r="K95" s="6"/>
      <c r="L95" s="6"/>
    </row>
    <row r="96" spans="4:12" x14ac:dyDescent="0.25">
      <c r="E96" s="6"/>
      <c r="F96" s="6"/>
      <c r="G96" s="6"/>
      <c r="H96" s="6"/>
      <c r="I96" s="6"/>
      <c r="J96" s="6"/>
      <c r="K96" s="6"/>
      <c r="L9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574F-57AF-4BA2-BCE5-002A6AC3CDA9}">
  <dimension ref="D1:L85"/>
  <sheetViews>
    <sheetView topLeftCell="B1" workbookViewId="0">
      <selection activeCell="B11" sqref="B11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</v>
      </c>
      <c r="G3" s="26">
        <f>SUM(H12:H76)</f>
        <v>6.0089921486746771E-5</v>
      </c>
      <c r="J3" s="26">
        <f>SUM(L12:L76)</f>
        <v>2.1682927510226783E-7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6.0089921486746756E-6</v>
      </c>
      <c r="J5" s="26">
        <f>SQRT((1/COUNT(L12:L76))*J3)</f>
        <v>5.7756687938050527E-5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2.4513245702425203E-3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2.9797661063334872E-3</v>
      </c>
      <c r="E12" s="21">
        <f>D12^2</f>
        <v>8.8790060484538309E-6</v>
      </c>
      <c r="F12" s="21">
        <v>85</v>
      </c>
      <c r="G12" s="21">
        <f>$F$3^(F12-1)</f>
        <v>1.4334111979667866E-4</v>
      </c>
      <c r="H12" s="21">
        <f>E12*G12</f>
        <v>1.2727266696668549E-9</v>
      </c>
      <c r="I12" s="21">
        <f>(1-F3)*H12</f>
        <v>1.2727266696668547E-10</v>
      </c>
      <c r="J12" s="21">
        <f>SQRT(I12)</f>
        <v>1.1281518823575372E-5</v>
      </c>
      <c r="K12" s="21">
        <f>I12*$F$4</f>
        <v>0</v>
      </c>
      <c r="L12" s="21">
        <f>(E12-K12)^2</f>
        <v>7.8836748408479719E-11</v>
      </c>
    </row>
    <row r="13" spans="4:12" x14ac:dyDescent="0.25">
      <c r="D13" s="21">
        <v>1.0190499237302971E-3</v>
      </c>
      <c r="E13" s="21">
        <f t="shared" ref="E13:E76" si="0">D13^2</f>
        <v>1.0384627470547242E-6</v>
      </c>
      <c r="F13" s="21">
        <f>F12-1</f>
        <v>84</v>
      </c>
      <c r="G13" s="21">
        <f t="shared" ref="G13:G76" si="1">$F$3^(F13-1)</f>
        <v>1.592679108851985E-4</v>
      </c>
      <c r="H13" s="21">
        <f t="shared" ref="H13:H76" si="2">E13*G13</f>
        <v>1.6539379225551025E-10</v>
      </c>
      <c r="I13" s="21">
        <f>(1-$F$4)*SUM($H$13:H13)</f>
        <v>1.6539379225551025E-10</v>
      </c>
      <c r="J13" s="21">
        <f t="shared" ref="J13:J76" si="3">SQRT(I13)</f>
        <v>1.286055178658794E-5</v>
      </c>
      <c r="K13" s="21">
        <f t="shared" ref="K13:K76" si="4">I13*$F$4</f>
        <v>0</v>
      </c>
      <c r="L13" s="21">
        <f t="shared" ref="L13:L76" si="5">(E13-K13)^2</f>
        <v>1.0784048770204441E-12</v>
      </c>
    </row>
    <row r="14" spans="4:12" x14ac:dyDescent="0.25">
      <c r="D14" s="21">
        <v>-6.5173671517950492E-3</v>
      </c>
      <c r="E14" s="21">
        <f t="shared" si="0"/>
        <v>4.2476074591297113E-5</v>
      </c>
      <c r="F14" s="21">
        <f t="shared" ref="F14:F77" si="6">F13-1</f>
        <v>83</v>
      </c>
      <c r="G14" s="21">
        <f t="shared" si="1"/>
        <v>1.7696434542799832E-4</v>
      </c>
      <c r="H14" s="21">
        <f t="shared" si="2"/>
        <v>7.5167507363997242E-9</v>
      </c>
      <c r="I14" s="21">
        <f>(1-$F$4)*SUM($H$13:H14)</f>
        <v>7.6821445286552341E-9</v>
      </c>
      <c r="J14" s="21">
        <f t="shared" si="3"/>
        <v>8.7647843833463658E-5</v>
      </c>
      <c r="K14" s="21">
        <f t="shared" si="4"/>
        <v>0</v>
      </c>
      <c r="L14" s="21">
        <f t="shared" si="5"/>
        <v>1.8042169126854362E-9</v>
      </c>
    </row>
    <row r="15" spans="4:12" x14ac:dyDescent="0.25">
      <c r="D15" s="21">
        <v>3.3431113999646701E-3</v>
      </c>
      <c r="E15" s="21">
        <f t="shared" si="0"/>
        <v>1.1176393832573737E-5</v>
      </c>
      <c r="F15" s="21">
        <f t="shared" si="6"/>
        <v>82</v>
      </c>
      <c r="G15" s="21">
        <f t="shared" si="1"/>
        <v>1.966270504755537E-4</v>
      </c>
      <c r="H15" s="21">
        <f t="shared" si="2"/>
        <v>2.1975813542521432E-9</v>
      </c>
      <c r="I15" s="21">
        <f>(1-$F$4)*SUM($H$13:H15)</f>
        <v>9.8797258829073782E-9</v>
      </c>
      <c r="J15" s="21">
        <f t="shared" si="3"/>
        <v>9.9396810225013649E-5</v>
      </c>
      <c r="K15" s="21">
        <f t="shared" si="4"/>
        <v>0</v>
      </c>
      <c r="L15" s="21">
        <f t="shared" si="5"/>
        <v>1.2491177910079225E-10</v>
      </c>
    </row>
    <row r="16" spans="4:12" x14ac:dyDescent="0.25">
      <c r="D16" s="21">
        <v>1.557546683575374E-3</v>
      </c>
      <c r="E16" s="21">
        <f t="shared" si="0"/>
        <v>2.4259516715166463E-6</v>
      </c>
      <c r="F16" s="21">
        <f t="shared" si="6"/>
        <v>81</v>
      </c>
      <c r="G16" s="21">
        <f t="shared" si="1"/>
        <v>2.1847450052839298E-4</v>
      </c>
      <c r="H16" s="21">
        <f t="shared" si="2"/>
        <v>5.3000857974061942E-10</v>
      </c>
      <c r="I16" s="21">
        <f>(1-$F$4)*SUM($H$13:H16)</f>
        <v>1.0409734462647998E-8</v>
      </c>
      <c r="J16" s="21">
        <f t="shared" si="3"/>
        <v>1.0202810623866346E-4</v>
      </c>
      <c r="K16" s="21">
        <f t="shared" si="4"/>
        <v>0</v>
      </c>
      <c r="L16" s="21">
        <f t="shared" si="5"/>
        <v>5.8852415125344105E-12</v>
      </c>
    </row>
    <row r="17" spans="4:12" x14ac:dyDescent="0.25">
      <c r="D17" s="21">
        <v>-8.0612041176817955E-3</v>
      </c>
      <c r="E17" s="21">
        <f t="shared" si="0"/>
        <v>6.4983011826929936E-5</v>
      </c>
      <c r="F17" s="21">
        <f t="shared" si="6"/>
        <v>80</v>
      </c>
      <c r="G17" s="21">
        <f t="shared" si="1"/>
        <v>2.4274944503154772E-4</v>
      </c>
      <c r="H17" s="21">
        <f t="shared" si="2"/>
        <v>1.5774590057465745E-8</v>
      </c>
      <c r="I17" s="21">
        <f>(1-$F$4)*SUM($H$13:H17)</f>
        <v>2.6184324520113741E-8</v>
      </c>
      <c r="J17" s="21">
        <f t="shared" si="3"/>
        <v>1.6181571159845306E-4</v>
      </c>
      <c r="K17" s="21">
        <f t="shared" si="4"/>
        <v>0</v>
      </c>
      <c r="L17" s="21">
        <f t="shared" si="5"/>
        <v>4.2227918260989163E-9</v>
      </c>
    </row>
    <row r="18" spans="4:12" x14ac:dyDescent="0.25">
      <c r="D18" s="21">
        <v>6.9370548242291387E-4</v>
      </c>
      <c r="E18" s="21">
        <f t="shared" si="0"/>
        <v>4.8122729634360766E-7</v>
      </c>
      <c r="F18" s="21">
        <f t="shared" si="6"/>
        <v>79</v>
      </c>
      <c r="G18" s="21">
        <f t="shared" si="1"/>
        <v>2.6972160559060859E-4</v>
      </c>
      <c r="H18" s="21">
        <f t="shared" si="2"/>
        <v>1.2979739902382548E-10</v>
      </c>
      <c r="I18" s="21">
        <f>(1-$F$4)*SUM($H$13:H18)</f>
        <v>2.6314121919137565E-8</v>
      </c>
      <c r="J18" s="21">
        <f t="shared" si="3"/>
        <v>1.6221628130103823E-4</v>
      </c>
      <c r="K18" s="21">
        <f t="shared" si="4"/>
        <v>0</v>
      </c>
      <c r="L18" s="21">
        <f t="shared" si="5"/>
        <v>2.3157971074617838E-13</v>
      </c>
    </row>
    <row r="19" spans="4:12" x14ac:dyDescent="0.25">
      <c r="D19" s="21">
        <v>3.7194282272423511E-3</v>
      </c>
      <c r="E19" s="21">
        <f t="shared" si="0"/>
        <v>1.383414633760718E-5</v>
      </c>
      <c r="F19" s="21">
        <f t="shared" si="6"/>
        <v>78</v>
      </c>
      <c r="G19" s="21">
        <f t="shared" si="1"/>
        <v>2.9969067287845399E-4</v>
      </c>
      <c r="H19" s="21">
        <f t="shared" si="2"/>
        <v>4.1459646246164953E-9</v>
      </c>
      <c r="I19" s="21">
        <f>(1-$F$4)*SUM($H$13:H19)</f>
        <v>3.0460086543754062E-8</v>
      </c>
      <c r="J19" s="21">
        <f t="shared" si="3"/>
        <v>1.7452818266329957E-4</v>
      </c>
      <c r="K19" s="21">
        <f t="shared" si="4"/>
        <v>0</v>
      </c>
      <c r="L19" s="21">
        <f t="shared" si="5"/>
        <v>1.9138360489033014E-10</v>
      </c>
    </row>
    <row r="20" spans="4:12" x14ac:dyDescent="0.25">
      <c r="D20" s="21">
        <v>-2.39629477706338E-3</v>
      </c>
      <c r="E20" s="21">
        <f t="shared" si="0"/>
        <v>5.7422286585812343E-6</v>
      </c>
      <c r="F20" s="21">
        <f t="shared" si="6"/>
        <v>77</v>
      </c>
      <c r="G20" s="21">
        <f t="shared" si="1"/>
        <v>3.3298963653161551E-4</v>
      </c>
      <c r="H20" s="21">
        <f t="shared" si="2"/>
        <v>1.9121026339023912E-9</v>
      </c>
      <c r="I20" s="21">
        <f>(1-$F$4)*SUM($H$13:H20)</f>
        <v>3.237218917765645E-8</v>
      </c>
      <c r="J20" s="21">
        <f t="shared" si="3"/>
        <v>1.7992273113105094E-4</v>
      </c>
      <c r="K20" s="21">
        <f t="shared" si="4"/>
        <v>0</v>
      </c>
      <c r="L20" s="21">
        <f t="shared" si="5"/>
        <v>3.2973189967431641E-11</v>
      </c>
    </row>
    <row r="21" spans="4:12" x14ac:dyDescent="0.25">
      <c r="D21" s="21">
        <v>3.1495710612807451E-3</v>
      </c>
      <c r="E21" s="21">
        <f t="shared" si="0"/>
        <v>9.9197978700571184E-6</v>
      </c>
      <c r="F21" s="21">
        <f t="shared" si="6"/>
        <v>76</v>
      </c>
      <c r="G21" s="21">
        <f t="shared" si="1"/>
        <v>3.6998848503512835E-4</v>
      </c>
      <c r="H21" s="21">
        <f t="shared" si="2"/>
        <v>3.6702109857971263E-9</v>
      </c>
      <c r="I21" s="21">
        <f>(1-$F$4)*SUM($H$13:H21)</f>
        <v>3.6042400163453577E-8</v>
      </c>
      <c r="J21" s="21">
        <f t="shared" si="3"/>
        <v>1.8984836097120665E-4</v>
      </c>
      <c r="K21" s="21">
        <f t="shared" si="4"/>
        <v>0</v>
      </c>
      <c r="L21" s="21">
        <f t="shared" si="5"/>
        <v>9.8402389782789739E-11</v>
      </c>
    </row>
    <row r="22" spans="4:12" x14ac:dyDescent="0.25">
      <c r="D22" s="21">
        <v>-8.8826018342667281E-4</v>
      </c>
      <c r="E22" s="21">
        <f t="shared" si="0"/>
        <v>7.8900615346118643E-7</v>
      </c>
      <c r="F22" s="21">
        <f t="shared" si="6"/>
        <v>75</v>
      </c>
      <c r="G22" s="21">
        <f t="shared" si="1"/>
        <v>4.1109831670569811E-4</v>
      </c>
      <c r="H22" s="21">
        <f t="shared" si="2"/>
        <v>3.2435910155833148E-10</v>
      </c>
      <c r="I22" s="21">
        <f>(1-$F$4)*SUM($H$13:H22)</f>
        <v>3.636675926501191E-8</v>
      </c>
      <c r="J22" s="21">
        <f t="shared" si="3"/>
        <v>1.9070070598980988E-4</v>
      </c>
      <c r="K22" s="21">
        <f t="shared" si="4"/>
        <v>0</v>
      </c>
      <c r="L22" s="21">
        <f t="shared" si="5"/>
        <v>6.2253071019961726E-13</v>
      </c>
    </row>
    <row r="23" spans="4:12" x14ac:dyDescent="0.25">
      <c r="D23" s="21">
        <v>3.7423228969461469E-3</v>
      </c>
      <c r="E23" s="21">
        <f t="shared" si="0"/>
        <v>1.4004980665007401E-5</v>
      </c>
      <c r="F23" s="21">
        <f t="shared" si="6"/>
        <v>74</v>
      </c>
      <c r="G23" s="21">
        <f t="shared" si="1"/>
        <v>4.5677590745077563E-4</v>
      </c>
      <c r="H23" s="21">
        <f t="shared" si="2"/>
        <v>6.3971377520893228E-9</v>
      </c>
      <c r="I23" s="21">
        <f>(1-$F$4)*SUM($H$13:H23)</f>
        <v>4.2763897017101233E-8</v>
      </c>
      <c r="J23" s="21">
        <f t="shared" si="3"/>
        <v>2.0679433507013976E-4</v>
      </c>
      <c r="K23" s="21">
        <f t="shared" si="4"/>
        <v>0</v>
      </c>
      <c r="L23" s="21">
        <f t="shared" si="5"/>
        <v>1.9613948342723113E-10</v>
      </c>
    </row>
    <row r="24" spans="4:12" x14ac:dyDescent="0.25">
      <c r="D24" s="21">
        <v>-1.088472387098745E-3</v>
      </c>
      <c r="E24" s="21">
        <f t="shared" si="0"/>
        <v>1.1847721374764403E-6</v>
      </c>
      <c r="F24" s="21">
        <f t="shared" si="6"/>
        <v>73</v>
      </c>
      <c r="G24" s="21">
        <f t="shared" si="1"/>
        <v>5.0752878605641737E-4</v>
      </c>
      <c r="H24" s="21">
        <f t="shared" si="2"/>
        <v>6.0130596468688451E-10</v>
      </c>
      <c r="I24" s="21">
        <f>(1-$F$4)*SUM($H$13:H24)</f>
        <v>4.3365202981788117E-8</v>
      </c>
      <c r="J24" s="21">
        <f t="shared" si="3"/>
        <v>2.0824313429687933E-4</v>
      </c>
      <c r="K24" s="21">
        <f t="shared" si="4"/>
        <v>0</v>
      </c>
      <c r="L24" s="21">
        <f t="shared" si="5"/>
        <v>1.4036850177404931E-12</v>
      </c>
    </row>
    <row r="25" spans="4:12" x14ac:dyDescent="0.25">
      <c r="D25" s="21">
        <v>1.9907142588145591E-4</v>
      </c>
      <c r="E25" s="21">
        <f t="shared" si="0"/>
        <v>3.9629432602475996E-8</v>
      </c>
      <c r="F25" s="21">
        <f t="shared" si="6"/>
        <v>72</v>
      </c>
      <c r="G25" s="21">
        <f t="shared" si="1"/>
        <v>5.6392087339601923E-4</v>
      </c>
      <c r="H25" s="21">
        <f t="shared" si="2"/>
        <v>2.2347864245376941E-11</v>
      </c>
      <c r="I25" s="21">
        <f>(1-$F$4)*SUM($H$13:H25)</f>
        <v>4.3387550846033495E-8</v>
      </c>
      <c r="J25" s="21">
        <f t="shared" si="3"/>
        <v>2.0829678549135966E-4</v>
      </c>
      <c r="K25" s="21">
        <f t="shared" si="4"/>
        <v>0</v>
      </c>
      <c r="L25" s="21">
        <f t="shared" si="5"/>
        <v>1.5704919283941873E-15</v>
      </c>
    </row>
    <row r="26" spans="4:12" x14ac:dyDescent="0.25">
      <c r="D26" s="21">
        <v>1.7840239828784011E-3</v>
      </c>
      <c r="E26" s="21">
        <f t="shared" si="0"/>
        <v>3.1827415714853136E-6</v>
      </c>
      <c r="F26" s="21">
        <f t="shared" si="6"/>
        <v>71</v>
      </c>
      <c r="G26" s="21">
        <f t="shared" si="1"/>
        <v>6.2657874821779916E-4</v>
      </c>
      <c r="H26" s="21">
        <f t="shared" si="2"/>
        <v>1.9942382297620186E-9</v>
      </c>
      <c r="I26" s="21">
        <f>(1-$F$4)*SUM($H$13:H26)</f>
        <v>4.538178907579551E-8</v>
      </c>
      <c r="J26" s="21">
        <f t="shared" si="3"/>
        <v>2.1303001918930464E-4</v>
      </c>
      <c r="K26" s="21">
        <f t="shared" si="4"/>
        <v>0</v>
      </c>
      <c r="L26" s="21">
        <f t="shared" si="5"/>
        <v>1.0129843910860804E-11</v>
      </c>
    </row>
    <row r="27" spans="4:12" x14ac:dyDescent="0.25">
      <c r="D27" s="21">
        <v>3.508706560480203E-4</v>
      </c>
      <c r="E27" s="21">
        <f t="shared" si="0"/>
        <v>1.2311021727556816E-7</v>
      </c>
      <c r="F27" s="21">
        <f t="shared" si="6"/>
        <v>70</v>
      </c>
      <c r="G27" s="21">
        <f t="shared" si="1"/>
        <v>6.9619860913088796E-4</v>
      </c>
      <c r="H27" s="21">
        <f t="shared" si="2"/>
        <v>8.5709162037051967E-11</v>
      </c>
      <c r="I27" s="21">
        <f>(1-$F$4)*SUM($H$13:H27)</f>
        <v>4.5467498237832564E-8</v>
      </c>
      <c r="J27" s="21">
        <f t="shared" si="3"/>
        <v>2.1323109116128577E-4</v>
      </c>
      <c r="K27" s="21">
        <f t="shared" si="4"/>
        <v>0</v>
      </c>
      <c r="L27" s="21">
        <f t="shared" si="5"/>
        <v>1.51561255976376E-14</v>
      </c>
    </row>
    <row r="28" spans="4:12" x14ac:dyDescent="0.25">
      <c r="D28" s="21">
        <v>1.0456019148514619E-3</v>
      </c>
      <c r="E28" s="21">
        <f t="shared" si="0"/>
        <v>1.0932833643410438E-6</v>
      </c>
      <c r="F28" s="21">
        <f t="shared" si="6"/>
        <v>69</v>
      </c>
      <c r="G28" s="21">
        <f t="shared" si="1"/>
        <v>7.7355401014543102E-4</v>
      </c>
      <c r="H28" s="21">
        <f t="shared" si="2"/>
        <v>8.4571373071130278E-10</v>
      </c>
      <c r="I28" s="21">
        <f>(1-$F$4)*SUM($H$13:H28)</f>
        <v>4.6313211968543864E-8</v>
      </c>
      <c r="J28" s="21">
        <f t="shared" si="3"/>
        <v>2.1520504633614859E-4</v>
      </c>
      <c r="K28" s="21">
        <f t="shared" si="4"/>
        <v>0</v>
      </c>
      <c r="L28" s="21">
        <f t="shared" si="5"/>
        <v>1.1952685147448716E-12</v>
      </c>
    </row>
    <row r="29" spans="4:12" x14ac:dyDescent="0.25">
      <c r="D29" s="21">
        <v>2.1995566064419948E-3</v>
      </c>
      <c r="E29" s="21">
        <f t="shared" si="0"/>
        <v>4.8380492649426241E-6</v>
      </c>
      <c r="F29" s="21">
        <f t="shared" si="6"/>
        <v>68</v>
      </c>
      <c r="G29" s="21">
        <f t="shared" si="1"/>
        <v>8.5950445571714553E-4</v>
      </c>
      <c r="H29" s="21">
        <f t="shared" si="2"/>
        <v>4.1583249001972463E-9</v>
      </c>
      <c r="I29" s="21">
        <f>(1-$F$4)*SUM($H$13:H29)</f>
        <v>5.0471536868741113E-8</v>
      </c>
      <c r="J29" s="21">
        <f t="shared" si="3"/>
        <v>2.246587119805086E-4</v>
      </c>
      <c r="K29" s="21">
        <f t="shared" si="4"/>
        <v>0</v>
      </c>
      <c r="L29" s="21">
        <f t="shared" si="5"/>
        <v>2.3406720690011865E-11</v>
      </c>
    </row>
    <row r="30" spans="4:12" x14ac:dyDescent="0.25">
      <c r="D30" s="21">
        <v>-7.5474827240542424E-4</v>
      </c>
      <c r="E30" s="21">
        <f t="shared" si="0"/>
        <v>5.6964495469897247E-7</v>
      </c>
      <c r="F30" s="21">
        <f t="shared" si="6"/>
        <v>67</v>
      </c>
      <c r="G30" s="21">
        <f t="shared" si="1"/>
        <v>9.5500495079682828E-4</v>
      </c>
      <c r="H30" s="21">
        <f t="shared" si="2"/>
        <v>5.4401375193395367E-10</v>
      </c>
      <c r="I30" s="21">
        <f>(1-$F$4)*SUM($H$13:H30)</f>
        <v>5.1015550620675066E-8</v>
      </c>
      <c r="J30" s="21">
        <f t="shared" si="3"/>
        <v>2.2586622284147549E-4</v>
      </c>
      <c r="K30" s="21">
        <f t="shared" si="4"/>
        <v>0</v>
      </c>
      <c r="L30" s="21">
        <f t="shared" si="5"/>
        <v>3.2449537441399437E-13</v>
      </c>
    </row>
    <row r="31" spans="4:12" x14ac:dyDescent="0.25">
      <c r="D31" s="21">
        <v>2.0107259149816279E-3</v>
      </c>
      <c r="E31" s="21">
        <f t="shared" si="0"/>
        <v>4.043018705178705E-6</v>
      </c>
      <c r="F31" s="21">
        <f t="shared" si="6"/>
        <v>66</v>
      </c>
      <c r="G31" s="21">
        <f t="shared" si="1"/>
        <v>1.0611166119964758E-3</v>
      </c>
      <c r="H31" s="21">
        <f t="shared" si="2"/>
        <v>4.2901143106776063E-9</v>
      </c>
      <c r="I31" s="21">
        <f>(1-$F$4)*SUM($H$13:H31)</f>
        <v>5.5305664931352673E-8</v>
      </c>
      <c r="J31" s="21">
        <f t="shared" si="3"/>
        <v>2.3517156488689841E-4</v>
      </c>
      <c r="K31" s="21">
        <f t="shared" si="4"/>
        <v>0</v>
      </c>
      <c r="L31" s="21">
        <f t="shared" si="5"/>
        <v>1.6346000250424893E-11</v>
      </c>
    </row>
    <row r="32" spans="4:12" x14ac:dyDescent="0.25">
      <c r="D32" s="21">
        <v>-1.069329982705662E-3</v>
      </c>
      <c r="E32" s="21">
        <f t="shared" si="0"/>
        <v>1.1434666119132915E-6</v>
      </c>
      <c r="F32" s="21">
        <f t="shared" si="6"/>
        <v>65</v>
      </c>
      <c r="G32" s="21">
        <f t="shared" si="1"/>
        <v>1.179018457773862E-3</v>
      </c>
      <c r="H32" s="21">
        <f t="shared" si="2"/>
        <v>1.3481682412939122E-9</v>
      </c>
      <c r="I32" s="21">
        <f>(1-$F$4)*SUM($H$13:H32)</f>
        <v>5.6653833172646585E-8</v>
      </c>
      <c r="J32" s="21">
        <f t="shared" si="3"/>
        <v>2.3802065702927254E-4</v>
      </c>
      <c r="K32" s="21">
        <f t="shared" si="4"/>
        <v>0</v>
      </c>
      <c r="L32" s="21">
        <f t="shared" si="5"/>
        <v>1.3075158925604621E-12</v>
      </c>
    </row>
    <row r="33" spans="4:12" x14ac:dyDescent="0.25">
      <c r="D33" s="21">
        <v>-3.5958334539239411E-3</v>
      </c>
      <c r="E33" s="21">
        <f t="shared" si="0"/>
        <v>1.2930018228358579E-5</v>
      </c>
      <c r="F33" s="21">
        <f t="shared" si="6"/>
        <v>64</v>
      </c>
      <c r="G33" s="21">
        <f t="shared" si="1"/>
        <v>1.3100205086376243E-3</v>
      </c>
      <c r="H33" s="21">
        <f t="shared" si="2"/>
        <v>1.6938589056208059E-8</v>
      </c>
      <c r="I33" s="21">
        <f>(1-$F$4)*SUM($H$13:H33)</f>
        <v>7.3592422228854641E-8</v>
      </c>
      <c r="J33" s="21">
        <f t="shared" si="3"/>
        <v>2.7127923294799887E-4</v>
      </c>
      <c r="K33" s="21">
        <f t="shared" si="4"/>
        <v>0</v>
      </c>
      <c r="L33" s="21">
        <f t="shared" si="5"/>
        <v>1.6718537138568513E-10</v>
      </c>
    </row>
    <row r="34" spans="4:12" x14ac:dyDescent="0.25">
      <c r="D34" s="21">
        <v>-5.1228531284325434E-3</v>
      </c>
      <c r="E34" s="21">
        <f t="shared" si="0"/>
        <v>2.6243624175491098E-5</v>
      </c>
      <c r="F34" s="21">
        <f t="shared" si="6"/>
        <v>63</v>
      </c>
      <c r="G34" s="21">
        <f t="shared" si="1"/>
        <v>1.4555783429306937E-3</v>
      </c>
      <c r="H34" s="21">
        <f t="shared" si="2"/>
        <v>3.8199650989857226E-8</v>
      </c>
      <c r="I34" s="21">
        <f>(1-$F$4)*SUM($H$13:H34)</f>
        <v>1.1179207321871187E-7</v>
      </c>
      <c r="J34" s="21">
        <f t="shared" si="3"/>
        <v>3.3435321625297979E-4</v>
      </c>
      <c r="K34" s="21">
        <f t="shared" si="4"/>
        <v>0</v>
      </c>
      <c r="L34" s="21">
        <f t="shared" si="5"/>
        <v>6.8872780986442078E-10</v>
      </c>
    </row>
    <row r="35" spans="4:12" x14ac:dyDescent="0.25">
      <c r="D35" s="21">
        <v>1.7909345243631229E-3</v>
      </c>
      <c r="E35" s="21">
        <f t="shared" si="0"/>
        <v>3.2074464705557652E-6</v>
      </c>
      <c r="F35" s="21">
        <f t="shared" si="6"/>
        <v>62</v>
      </c>
      <c r="G35" s="21">
        <f t="shared" si="1"/>
        <v>1.617309269922993E-3</v>
      </c>
      <c r="H35" s="21">
        <f t="shared" si="2"/>
        <v>5.1874329096116256E-9</v>
      </c>
      <c r="I35" s="21">
        <f>(1-$F$4)*SUM($H$13:H35)</f>
        <v>1.1697950612832349E-7</v>
      </c>
      <c r="J35" s="21">
        <f t="shared" si="3"/>
        <v>3.4202266902695719E-4</v>
      </c>
      <c r="K35" s="21">
        <f t="shared" si="4"/>
        <v>0</v>
      </c>
      <c r="L35" s="21">
        <f t="shared" si="5"/>
        <v>1.0287712861480636E-11</v>
      </c>
    </row>
    <row r="36" spans="4:12" x14ac:dyDescent="0.25">
      <c r="D36" s="21">
        <v>-2.1718076535237451E-3</v>
      </c>
      <c r="E36" s="21">
        <f t="shared" si="0"/>
        <v>4.716748483904316E-6</v>
      </c>
      <c r="F36" s="21">
        <f t="shared" si="6"/>
        <v>61</v>
      </c>
      <c r="G36" s="21">
        <f t="shared" si="1"/>
        <v>1.7970102999144365E-3</v>
      </c>
      <c r="H36" s="21">
        <f t="shared" si="2"/>
        <v>8.4760456076818582E-9</v>
      </c>
      <c r="I36" s="21">
        <f>(1-$F$4)*SUM($H$13:H36)</f>
        <v>1.2545555173600535E-7</v>
      </c>
      <c r="J36" s="21">
        <f t="shared" si="3"/>
        <v>3.5419705212777442E-4</v>
      </c>
      <c r="K36" s="21">
        <f t="shared" si="4"/>
        <v>0</v>
      </c>
      <c r="L36" s="21">
        <f t="shared" si="5"/>
        <v>2.2247716260413663E-11</v>
      </c>
    </row>
    <row r="37" spans="4:12" x14ac:dyDescent="0.25">
      <c r="D37" s="21">
        <v>-1.4949842417726171E-3</v>
      </c>
      <c r="E37" s="21">
        <f t="shared" si="0"/>
        <v>2.2349778831484469E-6</v>
      </c>
      <c r="F37" s="21">
        <f t="shared" si="6"/>
        <v>60</v>
      </c>
      <c r="G37" s="21">
        <f t="shared" si="1"/>
        <v>1.9966781110160405E-3</v>
      </c>
      <c r="H37" s="21">
        <f t="shared" si="2"/>
        <v>4.4625314178874701E-9</v>
      </c>
      <c r="I37" s="21">
        <f>(1-$F$4)*SUM($H$13:H37)</f>
        <v>1.2991808315389281E-7</v>
      </c>
      <c r="J37" s="21">
        <f t="shared" si="3"/>
        <v>3.6044151141883315E-4</v>
      </c>
      <c r="K37" s="21">
        <f t="shared" si="4"/>
        <v>0</v>
      </c>
      <c r="L37" s="21">
        <f t="shared" si="5"/>
        <v>4.9951261381627124E-12</v>
      </c>
    </row>
    <row r="38" spans="4:12" x14ac:dyDescent="0.25">
      <c r="D38" s="21">
        <v>-9.7272198410640054E-3</v>
      </c>
      <c r="E38" s="21">
        <f t="shared" si="0"/>
        <v>9.4618805836389256E-5</v>
      </c>
      <c r="F38" s="21">
        <f t="shared" si="6"/>
        <v>59</v>
      </c>
      <c r="G38" s="21">
        <f t="shared" si="1"/>
        <v>2.218531234462267E-3</v>
      </c>
      <c r="H38" s="21">
        <f t="shared" si="2"/>
        <v>2.0991477611555022E-7</v>
      </c>
      <c r="I38" s="21">
        <f>(1-$F$4)*SUM($H$13:H38)</f>
        <v>3.3983285926944302E-7</v>
      </c>
      <c r="J38" s="21">
        <f t="shared" si="3"/>
        <v>5.8295184987221975E-4</v>
      </c>
      <c r="K38" s="21">
        <f t="shared" si="4"/>
        <v>0</v>
      </c>
      <c r="L38" s="21">
        <f t="shared" si="5"/>
        <v>8.9527184179043297E-9</v>
      </c>
    </row>
    <row r="39" spans="4:12" x14ac:dyDescent="0.25">
      <c r="D39" s="21">
        <v>5.9557602145361233E-3</v>
      </c>
      <c r="E39" s="21">
        <f t="shared" si="0"/>
        <v>3.5471079733051372E-5</v>
      </c>
      <c r="F39" s="21">
        <f t="shared" si="6"/>
        <v>58</v>
      </c>
      <c r="G39" s="21">
        <f t="shared" si="1"/>
        <v>2.4650347049580742E-3</v>
      </c>
      <c r="H39" s="21">
        <f t="shared" si="2"/>
        <v>8.7437442564306617E-8</v>
      </c>
      <c r="I39" s="21">
        <f>(1-$F$4)*SUM($H$13:H39)</f>
        <v>4.2727030183374964E-7</v>
      </c>
      <c r="J39" s="21">
        <f t="shared" si="3"/>
        <v>6.5365916335178046E-4</v>
      </c>
      <c r="K39" s="21">
        <f t="shared" si="4"/>
        <v>0</v>
      </c>
      <c r="L39" s="21">
        <f t="shared" si="5"/>
        <v>1.2581974974284877E-9</v>
      </c>
    </row>
    <row r="40" spans="4:12" x14ac:dyDescent="0.25">
      <c r="D40" s="21">
        <v>5.1525088944139657E-3</v>
      </c>
      <c r="E40" s="21">
        <f t="shared" si="0"/>
        <v>2.6548347907015026E-5</v>
      </c>
      <c r="F40" s="21">
        <f t="shared" si="6"/>
        <v>57</v>
      </c>
      <c r="G40" s="21">
        <f t="shared" si="1"/>
        <v>2.7389274499534156E-3</v>
      </c>
      <c r="H40" s="21">
        <f t="shared" si="2"/>
        <v>7.2713998833436763E-8</v>
      </c>
      <c r="I40" s="21">
        <f>(1-$F$4)*SUM($H$13:H40)</f>
        <v>4.9998430066718635E-7</v>
      </c>
      <c r="J40" s="21">
        <f t="shared" si="3"/>
        <v>7.0709567999471356E-4</v>
      </c>
      <c r="K40" s="21">
        <f t="shared" si="4"/>
        <v>0</v>
      </c>
      <c r="L40" s="21">
        <f t="shared" si="5"/>
        <v>7.0481477659190913E-10</v>
      </c>
    </row>
    <row r="41" spans="4:12" x14ac:dyDescent="0.25">
      <c r="D41" s="21">
        <v>1.4803380302438501E-3</v>
      </c>
      <c r="E41" s="21">
        <f t="shared" si="0"/>
        <v>2.1914006837862417E-6</v>
      </c>
      <c r="F41" s="21">
        <f t="shared" si="6"/>
        <v>56</v>
      </c>
      <c r="G41" s="21">
        <f t="shared" si="1"/>
        <v>3.0432527221704616E-3</v>
      </c>
      <c r="H41" s="21">
        <f t="shared" si="2"/>
        <v>6.6689860962986916E-9</v>
      </c>
      <c r="I41" s="21">
        <f>(1-$F$4)*SUM($H$13:H41)</f>
        <v>5.0665328676348501E-7</v>
      </c>
      <c r="J41" s="21">
        <f t="shared" si="3"/>
        <v>7.117958181694277E-4</v>
      </c>
      <c r="K41" s="21">
        <f t="shared" si="4"/>
        <v>0</v>
      </c>
      <c r="L41" s="21">
        <f t="shared" si="5"/>
        <v>4.8022369568988077E-12</v>
      </c>
    </row>
    <row r="42" spans="4:12" x14ac:dyDescent="0.25">
      <c r="D42" s="21">
        <v>1.597732006304651E-3</v>
      </c>
      <c r="E42" s="21">
        <f t="shared" si="0"/>
        <v>2.5527475639702851E-6</v>
      </c>
      <c r="F42" s="21">
        <f t="shared" si="6"/>
        <v>55</v>
      </c>
      <c r="G42" s="21">
        <f t="shared" si="1"/>
        <v>3.3813919135227354E-3</v>
      </c>
      <c r="H42" s="21">
        <f t="shared" si="2"/>
        <v>8.6318399700739846E-9</v>
      </c>
      <c r="I42" s="21">
        <f>(1-$F$4)*SUM($H$13:H42)</f>
        <v>5.1528512673355902E-7</v>
      </c>
      <c r="J42" s="21">
        <f t="shared" si="3"/>
        <v>7.1783363444015284E-4</v>
      </c>
      <c r="K42" s="21">
        <f t="shared" si="4"/>
        <v>0</v>
      </c>
      <c r="L42" s="21">
        <f t="shared" si="5"/>
        <v>6.5165201253562247E-12</v>
      </c>
    </row>
    <row r="43" spans="4:12" x14ac:dyDescent="0.25">
      <c r="D43" s="21">
        <v>1.5575287499300229E-3</v>
      </c>
      <c r="E43" s="21">
        <f t="shared" si="0"/>
        <v>2.4258958068585799E-6</v>
      </c>
      <c r="F43" s="21">
        <f t="shared" si="6"/>
        <v>54</v>
      </c>
      <c r="G43" s="21">
        <f t="shared" si="1"/>
        <v>3.7571021261363726E-3</v>
      </c>
      <c r="H43" s="21">
        <f t="shared" si="2"/>
        <v>9.1143382937336817E-9</v>
      </c>
      <c r="I43" s="21">
        <f>(1-$F$4)*SUM($H$13:H43)</f>
        <v>5.2439946502729275E-7</v>
      </c>
      <c r="J43" s="21">
        <f t="shared" si="3"/>
        <v>7.2415431023179909E-4</v>
      </c>
      <c r="K43" s="21">
        <f t="shared" si="4"/>
        <v>0</v>
      </c>
      <c r="L43" s="21">
        <f t="shared" si="5"/>
        <v>5.8849704657340399E-12</v>
      </c>
    </row>
    <row r="44" spans="4:12" x14ac:dyDescent="0.25">
      <c r="D44" s="21">
        <v>1.0496750007551489E-3</v>
      </c>
      <c r="E44" s="21">
        <f t="shared" si="0"/>
        <v>1.1018176072103219E-6</v>
      </c>
      <c r="F44" s="21">
        <f t="shared" si="6"/>
        <v>53</v>
      </c>
      <c r="G44" s="21">
        <f t="shared" si="1"/>
        <v>4.1745579179293026E-3</v>
      </c>
      <c r="H44" s="21">
        <f t="shared" si="2"/>
        <v>4.5996014162937675E-9</v>
      </c>
      <c r="I44" s="21">
        <f>(1-$F$4)*SUM($H$13:H44)</f>
        <v>5.2899906644358653E-7</v>
      </c>
      <c r="J44" s="21">
        <f t="shared" si="3"/>
        <v>7.2732322006353303E-4</v>
      </c>
      <c r="K44" s="21">
        <f t="shared" si="4"/>
        <v>0</v>
      </c>
      <c r="L44" s="21">
        <f t="shared" si="5"/>
        <v>1.2140020395586791E-12</v>
      </c>
    </row>
    <row r="45" spans="4:12" x14ac:dyDescent="0.25">
      <c r="D45" s="21">
        <v>2.9764650086577181E-4</v>
      </c>
      <c r="E45" s="21">
        <f t="shared" si="0"/>
        <v>8.8593439477637891E-8</v>
      </c>
      <c r="F45" s="21">
        <f t="shared" si="6"/>
        <v>52</v>
      </c>
      <c r="G45" s="21">
        <f t="shared" si="1"/>
        <v>4.6383976865881135E-3</v>
      </c>
      <c r="H45" s="21">
        <f t="shared" si="2"/>
        <v>4.1093160471995962E-10</v>
      </c>
      <c r="I45" s="21">
        <f>(1-$F$4)*SUM($H$13:H45)</f>
        <v>5.2940999804830652E-7</v>
      </c>
      <c r="J45" s="21">
        <f t="shared" si="3"/>
        <v>7.276056610886879E-4</v>
      </c>
      <c r="K45" s="21">
        <f t="shared" si="4"/>
        <v>0</v>
      </c>
      <c r="L45" s="21">
        <f t="shared" si="5"/>
        <v>7.8487975184778879E-15</v>
      </c>
    </row>
    <row r="46" spans="4:12" x14ac:dyDescent="0.25">
      <c r="D46" s="21">
        <v>3.0067150812550202E-3</v>
      </c>
      <c r="E46" s="21">
        <f t="shared" si="0"/>
        <v>9.0403355798463817E-6</v>
      </c>
      <c r="F46" s="21">
        <f t="shared" si="6"/>
        <v>51</v>
      </c>
      <c r="G46" s="21">
        <f t="shared" si="1"/>
        <v>5.1537752073201248E-3</v>
      </c>
      <c r="H46" s="21">
        <f t="shared" si="2"/>
        <v>4.6591857377266286E-8</v>
      </c>
      <c r="I46" s="21">
        <f>(1-$F$4)*SUM($H$13:H46)</f>
        <v>5.7600185542557278E-7</v>
      </c>
      <c r="J46" s="21">
        <f t="shared" si="3"/>
        <v>7.5894786080835141E-4</v>
      </c>
      <c r="K46" s="21">
        <f t="shared" si="4"/>
        <v>0</v>
      </c>
      <c r="L46" s="21">
        <f t="shared" si="5"/>
        <v>8.1727667396236408E-11</v>
      </c>
    </row>
    <row r="47" spans="4:12" x14ac:dyDescent="0.25">
      <c r="D47" s="21">
        <v>4.6713054335126433E-4</v>
      </c>
      <c r="E47" s="21">
        <f t="shared" si="0"/>
        <v>2.1821094453164743E-7</v>
      </c>
      <c r="F47" s="21">
        <f t="shared" si="6"/>
        <v>50</v>
      </c>
      <c r="G47" s="21">
        <f t="shared" si="1"/>
        <v>5.7264168970223616E-3</v>
      </c>
      <c r="H47" s="21">
        <f t="shared" si="2"/>
        <v>1.2495668398812351E-9</v>
      </c>
      <c r="I47" s="21">
        <f>(1-$F$4)*SUM($H$13:H47)</f>
        <v>5.7725142226545402E-7</v>
      </c>
      <c r="J47" s="21">
        <f t="shared" si="3"/>
        <v>7.5977063793322133E-4</v>
      </c>
      <c r="K47" s="21">
        <f t="shared" si="4"/>
        <v>0</v>
      </c>
      <c r="L47" s="21">
        <f t="shared" si="5"/>
        <v>4.7616016313393714E-14</v>
      </c>
    </row>
    <row r="48" spans="4:12" x14ac:dyDescent="0.25">
      <c r="D48" s="21">
        <v>1.430093486565569E-3</v>
      </c>
      <c r="E48" s="21">
        <f t="shared" si="0"/>
        <v>2.0451673803172653E-6</v>
      </c>
      <c r="F48" s="21">
        <f t="shared" si="6"/>
        <v>49</v>
      </c>
      <c r="G48" s="21">
        <f t="shared" si="1"/>
        <v>6.3626854411359575E-3</v>
      </c>
      <c r="H48" s="21">
        <f t="shared" si="2"/>
        <v>1.301275671543083E-8</v>
      </c>
      <c r="I48" s="21">
        <f>(1-$F$4)*SUM($H$13:H48)</f>
        <v>5.9026417898088486E-7</v>
      </c>
      <c r="J48" s="21">
        <f t="shared" si="3"/>
        <v>7.6828652141039465E-4</v>
      </c>
      <c r="K48" s="21">
        <f t="shared" si="4"/>
        <v>0</v>
      </c>
      <c r="L48" s="21">
        <f t="shared" si="5"/>
        <v>4.1827096135137852E-12</v>
      </c>
    </row>
    <row r="49" spans="4:12" x14ac:dyDescent="0.25">
      <c r="D49" s="21">
        <v>-2.6460390776255299E-3</v>
      </c>
      <c r="E49" s="21">
        <f t="shared" si="0"/>
        <v>7.0015228003213655E-6</v>
      </c>
      <c r="F49" s="21">
        <f t="shared" si="6"/>
        <v>48</v>
      </c>
      <c r="G49" s="21">
        <f t="shared" si="1"/>
        <v>7.0696504901510623E-3</v>
      </c>
      <c r="H49" s="21">
        <f t="shared" si="2"/>
        <v>4.9498319097095781E-8</v>
      </c>
      <c r="I49" s="21">
        <f>(1-$F$4)*SUM($H$13:H49)</f>
        <v>6.3976249807798062E-7</v>
      </c>
      <c r="J49" s="21">
        <f t="shared" si="3"/>
        <v>7.9985154752490201E-4</v>
      </c>
      <c r="K49" s="21">
        <f t="shared" si="4"/>
        <v>0</v>
      </c>
      <c r="L49" s="21">
        <f t="shared" si="5"/>
        <v>4.9021321523419938E-11</v>
      </c>
    </row>
    <row r="50" spans="4:12" x14ac:dyDescent="0.25">
      <c r="D50" s="21">
        <v>-3.430974934247369E-3</v>
      </c>
      <c r="E50" s="21">
        <f t="shared" si="0"/>
        <v>1.1771588999433737E-5</v>
      </c>
      <c r="F50" s="21">
        <f t="shared" si="6"/>
        <v>47</v>
      </c>
      <c r="G50" s="21">
        <f t="shared" si="1"/>
        <v>7.8551672112789576E-3</v>
      </c>
      <c r="H50" s="21">
        <f t="shared" si="2"/>
        <v>9.2467799933003962E-8</v>
      </c>
      <c r="I50" s="21">
        <f>(1-$F$4)*SUM($H$13:H50)</f>
        <v>7.322302980109846E-7</v>
      </c>
      <c r="J50" s="21">
        <f t="shared" si="3"/>
        <v>8.5570456234087275E-4</v>
      </c>
      <c r="K50" s="21">
        <f t="shared" si="4"/>
        <v>0</v>
      </c>
      <c r="L50" s="21">
        <f t="shared" si="5"/>
        <v>1.3857030757158937E-10</v>
      </c>
    </row>
    <row r="51" spans="4:12" x14ac:dyDescent="0.25">
      <c r="D51" s="21">
        <v>3.5668687841358591E-3</v>
      </c>
      <c r="E51" s="21">
        <f t="shared" si="0"/>
        <v>1.2722552923242822E-5</v>
      </c>
      <c r="F51" s="21">
        <f t="shared" si="6"/>
        <v>46</v>
      </c>
      <c r="G51" s="21">
        <f t="shared" si="1"/>
        <v>8.7279635680877331E-3</v>
      </c>
      <c r="H51" s="21">
        <f t="shared" si="2"/>
        <v>1.1104197840713144E-7</v>
      </c>
      <c r="I51" s="21">
        <f>(1-$F$4)*SUM($H$13:H51)</f>
        <v>8.4327227641811606E-7</v>
      </c>
      <c r="J51" s="21">
        <f t="shared" si="3"/>
        <v>9.1829857694440318E-4</v>
      </c>
      <c r="K51" s="21">
        <f t="shared" si="4"/>
        <v>0</v>
      </c>
      <c r="L51" s="21">
        <f t="shared" si="5"/>
        <v>1.6186335288471448E-10</v>
      </c>
    </row>
    <row r="52" spans="4:12" x14ac:dyDescent="0.25">
      <c r="D52" s="21">
        <v>1.4390161685006509E-3</v>
      </c>
      <c r="E52" s="21">
        <f t="shared" si="0"/>
        <v>2.0707675332062936E-6</v>
      </c>
      <c r="F52" s="21">
        <f t="shared" si="6"/>
        <v>45</v>
      </c>
      <c r="G52" s="21">
        <f t="shared" si="1"/>
        <v>9.6977372978752571E-3</v>
      </c>
      <c r="H52" s="21">
        <f t="shared" si="2"/>
        <v>2.0081759542003813E-8</v>
      </c>
      <c r="I52" s="21">
        <f>(1-$F$4)*SUM($H$13:H52)</f>
        <v>8.6335403596011988E-7</v>
      </c>
      <c r="J52" s="21">
        <f t="shared" si="3"/>
        <v>9.2916846478995399E-4</v>
      </c>
      <c r="K52" s="21">
        <f t="shared" si="4"/>
        <v>0</v>
      </c>
      <c r="L52" s="21">
        <f t="shared" si="5"/>
        <v>4.2880781765812779E-12</v>
      </c>
    </row>
    <row r="53" spans="4:12" x14ac:dyDescent="0.25">
      <c r="D53" s="21">
        <v>2.3459088161613042E-3</v>
      </c>
      <c r="E53" s="21">
        <f t="shared" si="0"/>
        <v>5.5032881737433321E-6</v>
      </c>
      <c r="F53" s="21">
        <f t="shared" si="6"/>
        <v>44</v>
      </c>
      <c r="G53" s="21">
        <f t="shared" si="1"/>
        <v>1.077526366430584E-2</v>
      </c>
      <c r="H53" s="21">
        <f t="shared" si="2"/>
        <v>5.9299381092740571E-8</v>
      </c>
      <c r="I53" s="21">
        <f>(1-$F$4)*SUM($H$13:H53)</f>
        <v>9.2265341705286044E-7</v>
      </c>
      <c r="J53" s="21">
        <f t="shared" si="3"/>
        <v>9.6054849802228127E-4</v>
      </c>
      <c r="K53" s="21">
        <f t="shared" si="4"/>
        <v>0</v>
      </c>
      <c r="L53" s="21">
        <f t="shared" si="5"/>
        <v>3.0286180723263222E-11</v>
      </c>
    </row>
    <row r="54" spans="4:12" x14ac:dyDescent="0.25">
      <c r="D54" s="21">
        <v>2.0119047691346211E-4</v>
      </c>
      <c r="E54" s="21">
        <f t="shared" si="0"/>
        <v>4.0477608000666331E-8</v>
      </c>
      <c r="F54" s="21">
        <f t="shared" si="6"/>
        <v>43</v>
      </c>
      <c r="G54" s="21">
        <f t="shared" si="1"/>
        <v>1.1972515182562043E-2</v>
      </c>
      <c r="H54" s="21">
        <f t="shared" si="2"/>
        <v>4.8461877634177251E-10</v>
      </c>
      <c r="I54" s="21">
        <f>(1-$F$4)*SUM($H$13:H54)</f>
        <v>9.2313803582920217E-7</v>
      </c>
      <c r="J54" s="21">
        <f t="shared" si="3"/>
        <v>9.608007263887773E-4</v>
      </c>
      <c r="K54" s="21">
        <f t="shared" si="4"/>
        <v>0</v>
      </c>
      <c r="L54" s="21">
        <f t="shared" si="5"/>
        <v>1.6384367494556069E-15</v>
      </c>
    </row>
    <row r="55" spans="4:12" x14ac:dyDescent="0.25">
      <c r="D55" s="21">
        <v>-1.989772551511448E-3</v>
      </c>
      <c r="E55" s="21">
        <f t="shared" si="0"/>
        <v>3.9591948067483775E-6</v>
      </c>
      <c r="F55" s="21">
        <f t="shared" si="6"/>
        <v>42</v>
      </c>
      <c r="G55" s="21">
        <f t="shared" si="1"/>
        <v>1.3302794647291158E-2</v>
      </c>
      <c r="H55" s="21">
        <f t="shared" si="2"/>
        <v>5.2668355482795263E-8</v>
      </c>
      <c r="I55" s="21">
        <f>(1-$F$4)*SUM($H$13:H55)</f>
        <v>9.7580639131199742E-7</v>
      </c>
      <c r="J55" s="21">
        <f t="shared" si="3"/>
        <v>9.8782913062533105E-4</v>
      </c>
      <c r="K55" s="21">
        <f t="shared" si="4"/>
        <v>0</v>
      </c>
      <c r="L55" s="21">
        <f t="shared" si="5"/>
        <v>1.5675223517783323E-11</v>
      </c>
    </row>
    <row r="56" spans="4:12" x14ac:dyDescent="0.25">
      <c r="D56" s="21">
        <v>-3.2472539038148778E-3</v>
      </c>
      <c r="E56" s="21">
        <f t="shared" si="0"/>
        <v>1.0544657915840964E-5</v>
      </c>
      <c r="F56" s="21">
        <f t="shared" si="6"/>
        <v>41</v>
      </c>
      <c r="G56" s="21">
        <f t="shared" si="1"/>
        <v>1.478088294143462E-2</v>
      </c>
      <c r="H56" s="21">
        <f t="shared" si="2"/>
        <v>1.5585935431151723E-7</v>
      </c>
      <c r="I56" s="21">
        <f>(1-$F$4)*SUM($H$13:H56)</f>
        <v>1.1316657456235148E-6</v>
      </c>
      <c r="J56" s="21">
        <f t="shared" si="3"/>
        <v>1.063797793578984E-3</v>
      </c>
      <c r="K56" s="21">
        <f t="shared" si="4"/>
        <v>0</v>
      </c>
      <c r="L56" s="21">
        <f t="shared" si="5"/>
        <v>1.111898105621075E-10</v>
      </c>
    </row>
    <row r="57" spans="4:12" x14ac:dyDescent="0.25">
      <c r="D57" s="21">
        <v>1.562984011020122E-3</v>
      </c>
      <c r="E57" s="21">
        <f t="shared" si="0"/>
        <v>2.442919018704549E-6</v>
      </c>
      <c r="F57" s="21">
        <f t="shared" si="6"/>
        <v>40</v>
      </c>
      <c r="G57" s="21">
        <f t="shared" si="1"/>
        <v>1.6423203268260689E-2</v>
      </c>
      <c r="H57" s="21">
        <f t="shared" si="2"/>
        <v>4.0120555612084741E-8</v>
      </c>
      <c r="I57" s="21">
        <f>(1-$F$4)*SUM($H$13:H57)</f>
        <v>1.1717863012355996E-6</v>
      </c>
      <c r="J57" s="21">
        <f t="shared" si="3"/>
        <v>1.0824907857508994E-3</v>
      </c>
      <c r="K57" s="21">
        <f t="shared" si="4"/>
        <v>0</v>
      </c>
      <c r="L57" s="21">
        <f t="shared" si="5"/>
        <v>5.9678533319483969E-12</v>
      </c>
    </row>
    <row r="58" spans="4:12" x14ac:dyDescent="0.25">
      <c r="D58" s="21">
        <v>4.2643103562986602E-3</v>
      </c>
      <c r="E58" s="21">
        <f t="shared" si="0"/>
        <v>1.8184342814836005E-5</v>
      </c>
      <c r="F58" s="21">
        <f t="shared" si="6"/>
        <v>39</v>
      </c>
      <c r="G58" s="21">
        <f t="shared" si="1"/>
        <v>1.8248003631400764E-2</v>
      </c>
      <c r="H58" s="21">
        <f t="shared" si="2"/>
        <v>3.3182795371976383E-7</v>
      </c>
      <c r="I58" s="21">
        <f>(1-$F$4)*SUM($H$13:H58)</f>
        <v>1.5036142549553635E-6</v>
      </c>
      <c r="J58" s="21">
        <f t="shared" si="3"/>
        <v>1.2262194970539995E-3</v>
      </c>
      <c r="K58" s="21">
        <f t="shared" si="4"/>
        <v>0</v>
      </c>
      <c r="L58" s="21">
        <f t="shared" si="5"/>
        <v>3.3067032360747784E-10</v>
      </c>
    </row>
    <row r="59" spans="4:12" x14ac:dyDescent="0.25">
      <c r="D59" s="21">
        <v>-1.278407669618968E-3</v>
      </c>
      <c r="E59" s="21">
        <f t="shared" si="0"/>
        <v>1.6343261697406004E-6</v>
      </c>
      <c r="F59" s="21">
        <f t="shared" si="6"/>
        <v>38</v>
      </c>
      <c r="G59" s="21">
        <f t="shared" si="1"/>
        <v>2.0275559590445295E-2</v>
      </c>
      <c r="H59" s="21">
        <f t="shared" si="2"/>
        <v>3.3136877644799759E-8</v>
      </c>
      <c r="I59" s="21">
        <f>(1-$F$4)*SUM($H$13:H59)</f>
        <v>1.5367511326001633E-6</v>
      </c>
      <c r="J59" s="21">
        <f t="shared" si="3"/>
        <v>1.239657667503478E-3</v>
      </c>
      <c r="K59" s="21">
        <f t="shared" si="4"/>
        <v>0</v>
      </c>
      <c r="L59" s="21">
        <f t="shared" si="5"/>
        <v>2.6710220290989817E-12</v>
      </c>
    </row>
    <row r="60" spans="4:12" x14ac:dyDescent="0.25">
      <c r="D60" s="21">
        <v>-1.0465115180313879E-3</v>
      </c>
      <c r="E60" s="21">
        <f t="shared" si="0"/>
        <v>1.09518635737236E-6</v>
      </c>
      <c r="F60" s="21">
        <f t="shared" si="6"/>
        <v>37</v>
      </c>
      <c r="G60" s="21">
        <f t="shared" si="1"/>
        <v>2.2528399544939213E-2</v>
      </c>
      <c r="H60" s="21">
        <f t="shared" si="2"/>
        <v>2.467279583505111E-8</v>
      </c>
      <c r="I60" s="21">
        <f>(1-$F$4)*SUM($H$13:H60)</f>
        <v>1.5614239284352144E-6</v>
      </c>
      <c r="J60" s="21">
        <f t="shared" si="3"/>
        <v>1.2495694972410355E-3</v>
      </c>
      <c r="K60" s="21">
        <f t="shared" si="4"/>
        <v>0</v>
      </c>
      <c r="L60" s="21">
        <f t="shared" si="5"/>
        <v>1.1994331573745386E-12</v>
      </c>
    </row>
    <row r="61" spans="4:12" x14ac:dyDescent="0.25">
      <c r="D61" s="21">
        <v>1.7781904913411379E-3</v>
      </c>
      <c r="E61" s="21">
        <f t="shared" si="0"/>
        <v>3.1619614234960376E-6</v>
      </c>
      <c r="F61" s="21">
        <f t="shared" si="6"/>
        <v>36</v>
      </c>
      <c r="G61" s="21">
        <f t="shared" si="1"/>
        <v>2.5031555049932458E-2</v>
      </c>
      <c r="H61" s="21">
        <f t="shared" si="2"/>
        <v>7.9148811438003866E-8</v>
      </c>
      <c r="I61" s="21">
        <f>(1-$F$4)*SUM($H$13:H61)</f>
        <v>1.6405727398732182E-6</v>
      </c>
      <c r="J61" s="21">
        <f t="shared" si="3"/>
        <v>1.2808484453178753E-3</v>
      </c>
      <c r="K61" s="21">
        <f t="shared" si="4"/>
        <v>0</v>
      </c>
      <c r="L61" s="21">
        <f t="shared" si="5"/>
        <v>9.998000043677088E-12</v>
      </c>
    </row>
    <row r="62" spans="4:12" x14ac:dyDescent="0.25">
      <c r="D62" s="21">
        <v>1.894769031096504E-3</v>
      </c>
      <c r="E62" s="21">
        <f t="shared" si="0"/>
        <v>3.5901496812023844E-6</v>
      </c>
      <c r="F62" s="21">
        <f t="shared" si="6"/>
        <v>35</v>
      </c>
      <c r="G62" s="21">
        <f t="shared" si="1"/>
        <v>2.7812838944369395E-2</v>
      </c>
      <c r="H62" s="21">
        <f t="shared" si="2"/>
        <v>9.9852254869461038E-8</v>
      </c>
      <c r="I62" s="21">
        <f>(1-$F$4)*SUM($H$13:H62)</f>
        <v>1.7404249947426793E-6</v>
      </c>
      <c r="J62" s="21">
        <f t="shared" si="3"/>
        <v>1.3192516798331846E-3</v>
      </c>
      <c r="K62" s="21">
        <f t="shared" si="4"/>
        <v>0</v>
      </c>
      <c r="L62" s="21">
        <f t="shared" si="5"/>
        <v>1.2889174733437583E-11</v>
      </c>
    </row>
    <row r="63" spans="4:12" x14ac:dyDescent="0.25">
      <c r="D63" s="21">
        <v>2.0470124376583678E-3</v>
      </c>
      <c r="E63" s="21">
        <f t="shared" si="0"/>
        <v>4.1902599199280537E-6</v>
      </c>
      <c r="F63" s="21">
        <f t="shared" si="6"/>
        <v>34</v>
      </c>
      <c r="G63" s="21">
        <f t="shared" si="1"/>
        <v>3.090315438263266E-2</v>
      </c>
      <c r="H63" s="21">
        <f t="shared" si="2"/>
        <v>1.2949224920889461E-7</v>
      </c>
      <c r="I63" s="21">
        <f>(1-$F$4)*SUM($H$13:H63)</f>
        <v>1.8699172439515738E-6</v>
      </c>
      <c r="J63" s="21">
        <f t="shared" si="3"/>
        <v>1.3674491741748845E-3</v>
      </c>
      <c r="K63" s="21">
        <f t="shared" si="4"/>
        <v>0</v>
      </c>
      <c r="L63" s="21">
        <f t="shared" si="5"/>
        <v>1.7558278196555458E-11</v>
      </c>
    </row>
    <row r="64" spans="4:12" x14ac:dyDescent="0.25">
      <c r="D64" s="21">
        <v>1.656744972517628E-3</v>
      </c>
      <c r="E64" s="21">
        <f t="shared" si="0"/>
        <v>2.7448039039624359E-6</v>
      </c>
      <c r="F64" s="21">
        <f t="shared" si="6"/>
        <v>33</v>
      </c>
      <c r="G64" s="21">
        <f t="shared" si="1"/>
        <v>3.4336838202925178E-2</v>
      </c>
      <c r="H64" s="21">
        <f t="shared" si="2"/>
        <v>9.4247887549115536E-8</v>
      </c>
      <c r="I64" s="21">
        <f>(1-$F$4)*SUM($H$13:H64)</f>
        <v>1.9641651315006892E-6</v>
      </c>
      <c r="J64" s="21">
        <f t="shared" si="3"/>
        <v>1.4014867575188462E-3</v>
      </c>
      <c r="K64" s="21">
        <f t="shared" si="4"/>
        <v>0</v>
      </c>
      <c r="L64" s="21">
        <f t="shared" si="5"/>
        <v>7.5339484712074295E-12</v>
      </c>
    </row>
    <row r="65" spans="4:12" x14ac:dyDescent="0.25">
      <c r="D65" s="21">
        <v>-2.8339987154996408E-4</v>
      </c>
      <c r="E65" s="21">
        <f t="shared" si="0"/>
        <v>8.0315487194536133E-8</v>
      </c>
      <c r="F65" s="21">
        <f t="shared" si="6"/>
        <v>32</v>
      </c>
      <c r="G65" s="21">
        <f t="shared" si="1"/>
        <v>3.8152042447694635E-2</v>
      </c>
      <c r="H65" s="21">
        <f t="shared" si="2"/>
        <v>3.0641998766532174E-9</v>
      </c>
      <c r="I65" s="21">
        <f>(1-$F$4)*SUM($H$13:H65)</f>
        <v>1.9672293313773424E-6</v>
      </c>
      <c r="J65" s="21">
        <f t="shared" si="3"/>
        <v>1.4025795276480198E-3</v>
      </c>
      <c r="K65" s="21">
        <f t="shared" si="4"/>
        <v>0</v>
      </c>
      <c r="L65" s="21">
        <f t="shared" si="5"/>
        <v>6.4505774832956972E-15</v>
      </c>
    </row>
    <row r="66" spans="4:12" x14ac:dyDescent="0.25">
      <c r="D66" s="21">
        <v>3.1986811832395252E-3</v>
      </c>
      <c r="E66" s="21">
        <f t="shared" si="0"/>
        <v>1.0231561312010609E-5</v>
      </c>
      <c r="F66" s="21">
        <f t="shared" si="6"/>
        <v>31</v>
      </c>
      <c r="G66" s="21">
        <f t="shared" si="1"/>
        <v>4.2391158275216265E-2</v>
      </c>
      <c r="H66" s="21">
        <f t="shared" si="2"/>
        <v>4.3372773498002108E-7</v>
      </c>
      <c r="I66" s="21">
        <f>(1-$F$4)*SUM($H$13:H66)</f>
        <v>2.4009570663573635E-6</v>
      </c>
      <c r="J66" s="21">
        <f t="shared" si="3"/>
        <v>1.549502199532922E-3</v>
      </c>
      <c r="K66" s="21">
        <f t="shared" si="4"/>
        <v>0</v>
      </c>
      <c r="L66" s="21">
        <f t="shared" si="5"/>
        <v>1.0468484688143225E-10</v>
      </c>
    </row>
    <row r="67" spans="4:12" x14ac:dyDescent="0.25">
      <c r="D67" s="21">
        <v>4.5295888416026908E-4</v>
      </c>
      <c r="E67" s="21">
        <f t="shared" si="0"/>
        <v>2.0517175073971607E-7</v>
      </c>
      <c r="F67" s="21">
        <f t="shared" si="6"/>
        <v>30</v>
      </c>
      <c r="G67" s="21">
        <f t="shared" si="1"/>
        <v>4.7101286972462519E-2</v>
      </c>
      <c r="H67" s="21">
        <f t="shared" si="2"/>
        <v>9.6638535102339159E-9</v>
      </c>
      <c r="I67" s="21">
        <f>(1-$F$4)*SUM($H$13:H67)</f>
        <v>2.4106209198675972E-6</v>
      </c>
      <c r="J67" s="21">
        <f t="shared" si="3"/>
        <v>1.5526174415700725E-3</v>
      </c>
      <c r="K67" s="21">
        <f t="shared" si="4"/>
        <v>0</v>
      </c>
      <c r="L67" s="21">
        <f t="shared" si="5"/>
        <v>4.2095447301600183E-14</v>
      </c>
    </row>
    <row r="68" spans="4:12" x14ac:dyDescent="0.25">
      <c r="D68" s="21">
        <v>2.8333509708959939E-3</v>
      </c>
      <c r="E68" s="21">
        <f t="shared" si="0"/>
        <v>8.0278777242772719E-6</v>
      </c>
      <c r="F68" s="21">
        <f t="shared" si="6"/>
        <v>29</v>
      </c>
      <c r="G68" s="21">
        <f t="shared" si="1"/>
        <v>5.2334763302736127E-2</v>
      </c>
      <c r="H68" s="21">
        <f t="shared" si="2"/>
        <v>4.20137080523359E-7</v>
      </c>
      <c r="I68" s="21">
        <f>(1-$F$4)*SUM($H$13:H68)</f>
        <v>2.8307580003909563E-6</v>
      </c>
      <c r="J68" s="21">
        <f t="shared" si="3"/>
        <v>1.6824856612735089E-3</v>
      </c>
      <c r="K68" s="21">
        <f t="shared" si="4"/>
        <v>0</v>
      </c>
      <c r="L68" s="21">
        <f t="shared" si="5"/>
        <v>6.4446820755947224E-11</v>
      </c>
    </row>
    <row r="69" spans="4:12" x14ac:dyDescent="0.25">
      <c r="D69" s="21">
        <v>-2.431123195428275E-3</v>
      </c>
      <c r="E69" s="21">
        <f t="shared" si="0"/>
        <v>5.9103599913493863E-6</v>
      </c>
      <c r="F69" s="21">
        <f t="shared" si="6"/>
        <v>28</v>
      </c>
      <c r="G69" s="21">
        <f t="shared" si="1"/>
        <v>5.8149737003040138E-2</v>
      </c>
      <c r="H69" s="21">
        <f t="shared" si="2"/>
        <v>3.436858790902574E-7</v>
      </c>
      <c r="I69" s="21">
        <f>(1-$F$4)*SUM($H$13:H69)</f>
        <v>3.1744438794812139E-6</v>
      </c>
      <c r="J69" s="21">
        <f t="shared" si="3"/>
        <v>1.7816969101059849E-3</v>
      </c>
      <c r="K69" s="21">
        <f t="shared" si="4"/>
        <v>0</v>
      </c>
      <c r="L69" s="21">
        <f t="shared" si="5"/>
        <v>3.493235522734352E-11</v>
      </c>
    </row>
    <row r="70" spans="4:12" x14ac:dyDescent="0.25">
      <c r="D70" s="21">
        <v>4.4000455781628544E-3</v>
      </c>
      <c r="E70" s="21">
        <f t="shared" si="0"/>
        <v>1.9360401089910489E-5</v>
      </c>
      <c r="F70" s="21">
        <f t="shared" si="6"/>
        <v>27</v>
      </c>
      <c r="G70" s="21">
        <f t="shared" si="1"/>
        <v>6.4610818892266816E-2</v>
      </c>
      <c r="H70" s="21">
        <f t="shared" si="2"/>
        <v>1.2508913685018518E-6</v>
      </c>
      <c r="I70" s="21">
        <f>(1-$F$4)*SUM($H$13:H70)</f>
        <v>4.4253352479830659E-6</v>
      </c>
      <c r="J70" s="21">
        <f t="shared" si="3"/>
        <v>2.10364808083079E-3</v>
      </c>
      <c r="K70" s="21">
        <f t="shared" si="4"/>
        <v>0</v>
      </c>
      <c r="L70" s="21">
        <f t="shared" si="5"/>
        <v>3.7482513036220725E-10</v>
      </c>
    </row>
    <row r="71" spans="4:12" x14ac:dyDescent="0.25">
      <c r="D71" s="21">
        <v>-1.49653747567854E-2</v>
      </c>
      <c r="E71" s="21">
        <f t="shared" si="0"/>
        <v>2.2396244161102967E-4</v>
      </c>
      <c r="F71" s="21">
        <f t="shared" si="6"/>
        <v>26</v>
      </c>
      <c r="G71" s="21">
        <f t="shared" si="1"/>
        <v>7.1789798769185342E-2</v>
      </c>
      <c r="H71" s="21">
        <f t="shared" si="2"/>
        <v>1.6078218615111241E-5</v>
      </c>
      <c r="I71" s="21">
        <f>(1-$F$4)*SUM($H$13:H71)</f>
        <v>2.0503553863094307E-5</v>
      </c>
      <c r="J71" s="21">
        <f t="shared" si="3"/>
        <v>4.5280850105860766E-3</v>
      </c>
      <c r="K71" s="21">
        <f t="shared" si="4"/>
        <v>0</v>
      </c>
      <c r="L71" s="21">
        <f t="shared" si="5"/>
        <v>5.0159175252373876E-8</v>
      </c>
    </row>
    <row r="72" spans="4:12" x14ac:dyDescent="0.25">
      <c r="D72" s="21">
        <v>-1.9413122060139058E-2</v>
      </c>
      <c r="E72" s="21">
        <f t="shared" si="0"/>
        <v>3.7686930812185778E-4</v>
      </c>
      <c r="F72" s="21">
        <f t="shared" si="6"/>
        <v>25</v>
      </c>
      <c r="G72" s="21">
        <f t="shared" si="1"/>
        <v>7.9766443076872598E-2</v>
      </c>
      <c r="H72" s="21">
        <f t="shared" si="2"/>
        <v>3.0061524213722529E-5</v>
      </c>
      <c r="I72" s="21">
        <f>(1-$F$4)*SUM($H$13:H72)</f>
        <v>5.0565078076816836E-5</v>
      </c>
      <c r="J72" s="21">
        <f t="shared" si="3"/>
        <v>7.1109126050610998E-3</v>
      </c>
      <c r="K72" s="21">
        <f t="shared" si="4"/>
        <v>0</v>
      </c>
      <c r="L72" s="21">
        <f t="shared" si="5"/>
        <v>1.4203047540424778E-7</v>
      </c>
    </row>
    <row r="73" spans="4:12" x14ac:dyDescent="0.25">
      <c r="D73" s="21">
        <v>-2.2776570885438781E-4</v>
      </c>
      <c r="E73" s="21">
        <f t="shared" si="0"/>
        <v>5.1877218129941755E-8</v>
      </c>
      <c r="F73" s="21">
        <f t="shared" si="6"/>
        <v>24</v>
      </c>
      <c r="G73" s="21">
        <f t="shared" si="1"/>
        <v>8.8629381196525109E-2</v>
      </c>
      <c r="H73" s="21">
        <f t="shared" si="2"/>
        <v>4.5978457410538916E-9</v>
      </c>
      <c r="I73" s="21">
        <f>(1-$F$4)*SUM($H$13:H73)</f>
        <v>5.0569675922557891E-5</v>
      </c>
      <c r="J73" s="21">
        <f t="shared" si="3"/>
        <v>7.1112358927656093E-3</v>
      </c>
      <c r="K73" s="21">
        <f t="shared" si="4"/>
        <v>0</v>
      </c>
      <c r="L73" s="21">
        <f t="shared" si="5"/>
        <v>2.6912457609015576E-15</v>
      </c>
    </row>
    <row r="74" spans="4:12" x14ac:dyDescent="0.25">
      <c r="D74" s="21">
        <v>7.9597337448493802E-3</v>
      </c>
      <c r="E74" s="21">
        <f t="shared" si="0"/>
        <v>6.335736128889394E-5</v>
      </c>
      <c r="F74" s="21">
        <f t="shared" si="6"/>
        <v>23</v>
      </c>
      <c r="G74" s="21">
        <f t="shared" si="1"/>
        <v>9.8477090218361235E-2</v>
      </c>
      <c r="H74" s="21">
        <f t="shared" si="2"/>
        <v>6.2392485836437163E-6</v>
      </c>
      <c r="I74" s="21">
        <f>(1-$F$4)*SUM($H$13:H74)</f>
        <v>5.6808924506201604E-5</v>
      </c>
      <c r="J74" s="21">
        <f t="shared" si="3"/>
        <v>7.5371695288219175E-3</v>
      </c>
      <c r="K74" s="21">
        <f t="shared" si="4"/>
        <v>0</v>
      </c>
      <c r="L74" s="21">
        <f t="shared" si="5"/>
        <v>4.0141552294914367E-9</v>
      </c>
    </row>
    <row r="75" spans="4:12" x14ac:dyDescent="0.25">
      <c r="D75" s="21">
        <v>3.1774909054454511E-3</v>
      </c>
      <c r="E75" s="21">
        <f t="shared" si="0"/>
        <v>1.0096448454188553E-5</v>
      </c>
      <c r="F75" s="21">
        <f t="shared" si="6"/>
        <v>22</v>
      </c>
      <c r="G75" s="21">
        <f t="shared" si="1"/>
        <v>0.10941898913151248</v>
      </c>
      <c r="H75" s="21">
        <f t="shared" si="2"/>
        <v>1.1047431836757333E-6</v>
      </c>
      <c r="I75" s="21">
        <f>(1-$F$4)*SUM($H$13:H75)</f>
        <v>5.7913667689877338E-5</v>
      </c>
      <c r="J75" s="21">
        <f t="shared" si="3"/>
        <v>7.6101030012659708E-3</v>
      </c>
      <c r="K75" s="21">
        <f t="shared" si="4"/>
        <v>0</v>
      </c>
      <c r="L75" s="21">
        <f t="shared" si="5"/>
        <v>1.0193827138808643E-10</v>
      </c>
    </row>
    <row r="76" spans="4:12" x14ac:dyDescent="0.25">
      <c r="D76" s="21">
        <v>4.2296326154694199E-3</v>
      </c>
      <c r="E76" s="21">
        <f t="shared" si="0"/>
        <v>1.7889792061842686E-5</v>
      </c>
      <c r="F76" s="21">
        <f t="shared" si="6"/>
        <v>21</v>
      </c>
      <c r="G76" s="21">
        <f t="shared" si="1"/>
        <v>0.12157665459056941</v>
      </c>
      <c r="H76" s="21">
        <f t="shared" si="2"/>
        <v>2.1749810701997588E-6</v>
      </c>
      <c r="I76" s="21">
        <f>(1-$F$4)*SUM($H$13:H76)</f>
        <v>6.0088648760077098E-5</v>
      </c>
      <c r="J76" s="21">
        <f t="shared" si="3"/>
        <v>7.7516868332045703E-3</v>
      </c>
      <c r="K76" s="21">
        <f t="shared" si="4"/>
        <v>0</v>
      </c>
      <c r="L76" s="21">
        <f t="shared" si="5"/>
        <v>3.2004466001596959E-10</v>
      </c>
    </row>
    <row r="77" spans="4:12" ht="15.75" thickBot="1" x14ac:dyDescent="0.3">
      <c r="D77" s="22">
        <v>8.1623395772669664E-4</v>
      </c>
      <c r="E77" s="22">
        <f t="shared" ref="E77" si="7">D77^2</f>
        <v>6.6623787374618682E-7</v>
      </c>
      <c r="F77" s="22">
        <f t="shared" si="6"/>
        <v>20</v>
      </c>
      <c r="G77" s="22">
        <f t="shared" ref="G77" si="8">$F$3^(F77-1)</f>
        <v>0.13508517176729934</v>
      </c>
      <c r="H77" s="22">
        <f t="shared" ref="H77" si="9">E77*G77</f>
        <v>8.9998857612883932E-8</v>
      </c>
      <c r="I77" s="22">
        <f>(1-$F$4)*SUM($H$13:H77)</f>
        <v>6.0178647617689983E-5</v>
      </c>
      <c r="J77" s="22">
        <f t="shared" ref="J77" si="10">SQRT(I77)</f>
        <v>7.757489775545307E-3</v>
      </c>
      <c r="K77" s="22">
        <f t="shared" ref="K77" si="11">I77*$F$4</f>
        <v>0</v>
      </c>
      <c r="L77" s="22">
        <f t="shared" ref="L77" si="12">(E77-K77)^2</f>
        <v>4.4387290441383995E-13</v>
      </c>
    </row>
    <row r="78" spans="4:12" x14ac:dyDescent="0.25">
      <c r="E78" s="6"/>
      <c r="F78" s="6"/>
      <c r="G78" s="6"/>
      <c r="H78" s="6"/>
      <c r="I78" s="6"/>
      <c r="J78" s="6"/>
      <c r="K78" s="6"/>
      <c r="L78" s="6"/>
    </row>
    <row r="79" spans="4:12" x14ac:dyDescent="0.25">
      <c r="E79" s="6"/>
      <c r="F79" s="6"/>
      <c r="G79" s="6"/>
      <c r="H79" s="6"/>
      <c r="I79" s="6"/>
      <c r="J79" s="6"/>
      <c r="K79" s="6"/>
      <c r="L79" s="6"/>
    </row>
    <row r="80" spans="4:12" x14ac:dyDescent="0.25">
      <c r="E80" s="6"/>
      <c r="F80" s="6"/>
      <c r="G80" s="6"/>
      <c r="H80" s="6"/>
      <c r="I80" s="6"/>
      <c r="J80" s="6"/>
      <c r="K80" s="6"/>
      <c r="L80" s="6"/>
    </row>
    <row r="81" spans="5:12" x14ac:dyDescent="0.25">
      <c r="E81" s="6"/>
      <c r="F81" s="6"/>
      <c r="G81" s="6"/>
      <c r="H81" s="6"/>
      <c r="I81" s="6"/>
      <c r="J81" s="6"/>
      <c r="K81" s="6"/>
      <c r="L81" s="6"/>
    </row>
    <row r="82" spans="5:12" x14ac:dyDescent="0.25">
      <c r="E82" s="6"/>
      <c r="F82" s="6"/>
      <c r="G82" s="6"/>
      <c r="H82" s="6"/>
      <c r="I82" s="6"/>
      <c r="J82" s="6"/>
      <c r="K82" s="6"/>
      <c r="L82" s="6"/>
    </row>
    <row r="83" spans="5:12" x14ac:dyDescent="0.25">
      <c r="E83" s="6"/>
      <c r="F83" s="6"/>
      <c r="G83" s="6"/>
      <c r="H83" s="6"/>
      <c r="I83" s="6"/>
      <c r="J83" s="6"/>
      <c r="K83" s="6"/>
      <c r="L83" s="6"/>
    </row>
    <row r="84" spans="5:12" x14ac:dyDescent="0.25">
      <c r="E84" s="6"/>
      <c r="F84" s="6"/>
      <c r="G84" s="6"/>
      <c r="H84" s="6"/>
      <c r="I84" s="6"/>
      <c r="J84" s="6"/>
      <c r="K84" s="6"/>
      <c r="L84" s="6"/>
    </row>
    <row r="85" spans="5:12" x14ac:dyDescent="0.25">
      <c r="E85" s="6"/>
      <c r="F85" s="6"/>
      <c r="G85" s="6"/>
      <c r="H85" s="6"/>
      <c r="I85" s="6"/>
      <c r="J85" s="6"/>
      <c r="K85" s="6"/>
      <c r="L8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12B-9E04-44D2-93DA-9C51F71C45FF}">
  <dimension ref="D1:L77"/>
  <sheetViews>
    <sheetView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</v>
      </c>
      <c r="G3" s="26">
        <f>SUM(H12:H70)</f>
        <v>5.9269919000945232E-4</v>
      </c>
      <c r="J3" s="26">
        <f>SUM(L12:L70)</f>
        <v>3.5305771389199968E-7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5.9269919000945219E-5</v>
      </c>
      <c r="J5" s="26">
        <f>SQRT((1/COUNT(L12:L70))*J3)</f>
        <v>7.7356506184140348E-5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7.6986959285937004E-3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3.258287197499269E-3</v>
      </c>
      <c r="E12" s="21">
        <f>D12^2</f>
        <v>1.061643546138764E-5</v>
      </c>
      <c r="F12" s="21">
        <v>59</v>
      </c>
      <c r="G12" s="21">
        <f>$F$3^(F12-1)</f>
        <v>2.218531234462267E-3</v>
      </c>
      <c r="H12" s="21">
        <f>E12*G12</f>
        <v>2.3552893669741306E-8</v>
      </c>
      <c r="I12" s="21">
        <f>(1-F3)*H12</f>
        <v>2.3552893669741302E-9</v>
      </c>
      <c r="J12" s="21">
        <f>SQRT(I12)</f>
        <v>4.853132356503509E-5</v>
      </c>
      <c r="K12" s="21">
        <f>I12*$F$4</f>
        <v>0</v>
      </c>
      <c r="L12" s="21">
        <f>(E12-K12)^2</f>
        <v>1.1270870190580899E-10</v>
      </c>
    </row>
    <row r="13" spans="4:12" x14ac:dyDescent="0.25">
      <c r="D13" s="21">
        <v>-9.5363012053142002E-3</v>
      </c>
      <c r="E13" s="21">
        <f t="shared" ref="E13:E70" si="0">D13^2</f>
        <v>9.0941040678477062E-5</v>
      </c>
      <c r="F13" s="21">
        <f>F12-1</f>
        <v>58</v>
      </c>
      <c r="G13" s="21">
        <f t="shared" ref="G13:G70" si="1">$F$3^(F13-1)</f>
        <v>2.4650347049580742E-3</v>
      </c>
      <c r="H13" s="21">
        <f t="shared" ref="H13:H70" si="2">E13*G13</f>
        <v>2.2417282137744992E-7</v>
      </c>
      <c r="I13" s="21">
        <f>(1-$F$4)*SUM($H$13:H13)</f>
        <v>2.2417282137744992E-7</v>
      </c>
      <c r="J13" s="21">
        <f t="shared" ref="J13:J70" si="3">SQRT(I13)</f>
        <v>4.7346892334919924E-4</v>
      </c>
      <c r="K13" s="21">
        <f t="shared" ref="K13:K70" si="4">I13*$F$4</f>
        <v>0</v>
      </c>
      <c r="L13" s="21">
        <f t="shared" ref="L13:L70" si="5">(E13-K13)^2</f>
        <v>8.2702728796844193E-9</v>
      </c>
    </row>
    <row r="14" spans="4:12" x14ac:dyDescent="0.25">
      <c r="D14" s="21">
        <v>6.2441708296694333E-3</v>
      </c>
      <c r="E14" s="21">
        <f t="shared" si="0"/>
        <v>3.8989669350094661E-5</v>
      </c>
      <c r="F14" s="21">
        <f t="shared" ref="F14:F70" si="6">F13-1</f>
        <v>57</v>
      </c>
      <c r="G14" s="21">
        <f t="shared" si="1"/>
        <v>2.7389274499534156E-3</v>
      </c>
      <c r="H14" s="21">
        <f t="shared" si="2"/>
        <v>1.0678987564758161E-7</v>
      </c>
      <c r="I14" s="21">
        <f>(1-$F$4)*SUM($H$13:H14)</f>
        <v>3.309626970250315E-7</v>
      </c>
      <c r="J14" s="21">
        <f t="shared" si="3"/>
        <v>5.7529357464257457E-4</v>
      </c>
      <c r="K14" s="21">
        <f t="shared" si="4"/>
        <v>0</v>
      </c>
      <c r="L14" s="21">
        <f t="shared" si="5"/>
        <v>1.520194316029711E-9</v>
      </c>
    </row>
    <row r="15" spans="4:12" x14ac:dyDescent="0.25">
      <c r="D15" s="21">
        <v>1.4192844201196811E-3</v>
      </c>
      <c r="E15" s="21">
        <f t="shared" si="0"/>
        <v>2.0143682651944594E-6</v>
      </c>
      <c r="F15" s="21">
        <f t="shared" si="6"/>
        <v>56</v>
      </c>
      <c r="G15" s="21">
        <f t="shared" si="1"/>
        <v>3.0432527221704616E-3</v>
      </c>
      <c r="H15" s="21">
        <f t="shared" si="2"/>
        <v>6.1302317065068289E-9</v>
      </c>
      <c r="I15" s="21">
        <f>(1-$F$4)*SUM($H$13:H15)</f>
        <v>3.3709292873153835E-7</v>
      </c>
      <c r="J15" s="21">
        <f t="shared" si="3"/>
        <v>5.805970450592548E-4</v>
      </c>
      <c r="K15" s="21">
        <f t="shared" si="4"/>
        <v>0</v>
      </c>
      <c r="L15" s="21">
        <f t="shared" si="5"/>
        <v>4.0576795078225362E-12</v>
      </c>
    </row>
    <row r="16" spans="4:12" x14ac:dyDescent="0.25">
      <c r="D16" s="21">
        <v>-7.3825634099735724E-3</v>
      </c>
      <c r="E16" s="21">
        <f t="shared" si="0"/>
        <v>5.450224250228062E-5</v>
      </c>
      <c r="F16" s="21">
        <f t="shared" si="6"/>
        <v>55</v>
      </c>
      <c r="G16" s="21">
        <f t="shared" si="1"/>
        <v>3.3813919135227354E-3</v>
      </c>
      <c r="H16" s="21">
        <f t="shared" si="2"/>
        <v>1.8429344206606683E-7</v>
      </c>
      <c r="I16" s="21">
        <f>(1-$F$4)*SUM($H$13:H16)</f>
        <v>5.2138637079760519E-7</v>
      </c>
      <c r="J16" s="21">
        <f t="shared" si="3"/>
        <v>7.220708904239286E-4</v>
      </c>
      <c r="K16" s="21">
        <f t="shared" si="4"/>
        <v>0</v>
      </c>
      <c r="L16" s="21">
        <f t="shared" si="5"/>
        <v>2.9704944377774042E-9</v>
      </c>
    </row>
    <row r="17" spans="4:12" x14ac:dyDescent="0.25">
      <c r="D17" s="21">
        <v>9.5743441535569944E-4</v>
      </c>
      <c r="E17" s="21">
        <f t="shared" si="0"/>
        <v>9.1668065970750998E-7</v>
      </c>
      <c r="F17" s="21">
        <f t="shared" si="6"/>
        <v>54</v>
      </c>
      <c r="G17" s="21">
        <f t="shared" si="1"/>
        <v>3.7571021261363726E-3</v>
      </c>
      <c r="H17" s="21">
        <f t="shared" si="2"/>
        <v>3.4440628555751786E-9</v>
      </c>
      <c r="I17" s="21">
        <f>(1-$F$4)*SUM($H$13:H17)</f>
        <v>5.2483043365318036E-7</v>
      </c>
      <c r="J17" s="21">
        <f t="shared" si="3"/>
        <v>7.2445181596375358E-4</v>
      </c>
      <c r="K17" s="21">
        <f t="shared" si="4"/>
        <v>0</v>
      </c>
      <c r="L17" s="21">
        <f t="shared" si="5"/>
        <v>8.4030343188179567E-13</v>
      </c>
    </row>
    <row r="18" spans="4:12" x14ac:dyDescent="0.25">
      <c r="D18" s="21">
        <v>2.1626912063234869E-3</v>
      </c>
      <c r="E18" s="21">
        <f t="shared" si="0"/>
        <v>4.6772332539089393E-6</v>
      </c>
      <c r="F18" s="21">
        <f t="shared" si="6"/>
        <v>53</v>
      </c>
      <c r="G18" s="21">
        <f t="shared" si="1"/>
        <v>4.1745579179293026E-3</v>
      </c>
      <c r="H18" s="21">
        <f t="shared" si="2"/>
        <v>1.9525381114107799E-8</v>
      </c>
      <c r="I18" s="21">
        <f>(1-$F$4)*SUM($H$13:H18)</f>
        <v>5.4435581476728812E-7</v>
      </c>
      <c r="J18" s="21">
        <f t="shared" si="3"/>
        <v>7.3780472671790883E-4</v>
      </c>
      <c r="K18" s="21">
        <f t="shared" si="4"/>
        <v>0</v>
      </c>
      <c r="L18" s="21">
        <f t="shared" si="5"/>
        <v>2.1876510911471604E-11</v>
      </c>
    </row>
    <row r="19" spans="4:12" x14ac:dyDescent="0.25">
      <c r="D19" s="21">
        <v>8.7586719761543984E-5</v>
      </c>
      <c r="E19" s="21">
        <f t="shared" si="0"/>
        <v>7.6714334785872392E-9</v>
      </c>
      <c r="F19" s="21">
        <f t="shared" si="6"/>
        <v>52</v>
      </c>
      <c r="G19" s="21">
        <f t="shared" si="1"/>
        <v>4.6383976865881135E-3</v>
      </c>
      <c r="H19" s="21">
        <f t="shared" si="2"/>
        <v>3.5583159299893655E-11</v>
      </c>
      <c r="I19" s="21">
        <f>(1-$F$4)*SUM($H$13:H19)</f>
        <v>5.4439139792658803E-7</v>
      </c>
      <c r="J19" s="21">
        <f t="shared" si="3"/>
        <v>7.3782884053592542E-4</v>
      </c>
      <c r="K19" s="21">
        <f t="shared" si="4"/>
        <v>0</v>
      </c>
      <c r="L19" s="21">
        <f t="shared" si="5"/>
        <v>5.8850891616389107E-17</v>
      </c>
    </row>
    <row r="20" spans="4:12" x14ac:dyDescent="0.25">
      <c r="D20" s="21">
        <v>2.2340607031969468E-3</v>
      </c>
      <c r="E20" s="21">
        <f t="shared" si="0"/>
        <v>4.9910272255688361E-6</v>
      </c>
      <c r="F20" s="21">
        <f t="shared" si="6"/>
        <v>51</v>
      </c>
      <c r="G20" s="21">
        <f t="shared" si="1"/>
        <v>5.1537752073201248E-3</v>
      </c>
      <c r="H20" s="21">
        <f t="shared" si="2"/>
        <v>2.5722632374196415E-8</v>
      </c>
      <c r="I20" s="21">
        <f>(1-$F$4)*SUM($H$13:H20)</f>
        <v>5.7011403030078449E-7</v>
      </c>
      <c r="J20" s="21">
        <f t="shared" si="3"/>
        <v>7.5505895816206593E-4</v>
      </c>
      <c r="K20" s="21">
        <f t="shared" si="4"/>
        <v>0</v>
      </c>
      <c r="L20" s="21">
        <f t="shared" si="5"/>
        <v>2.4910352766369355E-11</v>
      </c>
    </row>
    <row r="21" spans="4:12" x14ac:dyDescent="0.25">
      <c r="D21" s="21">
        <v>5.7609010527503979E-4</v>
      </c>
      <c r="E21" s="21">
        <f t="shared" si="0"/>
        <v>3.3187980939580645E-7</v>
      </c>
      <c r="F21" s="21">
        <f t="shared" si="6"/>
        <v>50</v>
      </c>
      <c r="G21" s="21">
        <f t="shared" si="1"/>
        <v>5.7264168970223616E-3</v>
      </c>
      <c r="H21" s="21">
        <f t="shared" si="2"/>
        <v>1.9004821483047069E-9</v>
      </c>
      <c r="I21" s="21">
        <f>(1-$F$4)*SUM($H$13:H21)</f>
        <v>5.7201451244908915E-7</v>
      </c>
      <c r="J21" s="21">
        <f t="shared" si="3"/>
        <v>7.5631641027356343E-4</v>
      </c>
      <c r="K21" s="21">
        <f t="shared" si="4"/>
        <v>0</v>
      </c>
      <c r="L21" s="21">
        <f t="shared" si="5"/>
        <v>1.1014420788459682E-13</v>
      </c>
    </row>
    <row r="22" spans="4:12" x14ac:dyDescent="0.25">
      <c r="D22" s="21">
        <v>5.0042067191073073E-4</v>
      </c>
      <c r="E22" s="21">
        <f t="shared" si="0"/>
        <v>2.5042084887558722E-7</v>
      </c>
      <c r="F22" s="21">
        <f t="shared" si="6"/>
        <v>49</v>
      </c>
      <c r="G22" s="21">
        <f t="shared" si="1"/>
        <v>6.3626854411359575E-3</v>
      </c>
      <c r="H22" s="21">
        <f t="shared" si="2"/>
        <v>1.5933490892976066E-9</v>
      </c>
      <c r="I22" s="21">
        <f>(1-$F$4)*SUM($H$13:H22)</f>
        <v>5.7360786153838678E-7</v>
      </c>
      <c r="J22" s="21">
        <f t="shared" si="3"/>
        <v>7.5736903919977269E-4</v>
      </c>
      <c r="K22" s="21">
        <f t="shared" si="4"/>
        <v>0</v>
      </c>
      <c r="L22" s="21">
        <f t="shared" si="5"/>
        <v>6.2710601551569694E-14</v>
      </c>
    </row>
    <row r="23" spans="4:12" x14ac:dyDescent="0.25">
      <c r="D23" s="21">
        <v>-1.803256660905432E-3</v>
      </c>
      <c r="E23" s="21">
        <f t="shared" si="0"/>
        <v>3.2517345850998081E-6</v>
      </c>
      <c r="F23" s="21">
        <f t="shared" si="6"/>
        <v>48</v>
      </c>
      <c r="G23" s="21">
        <f t="shared" si="1"/>
        <v>7.0696504901510623E-3</v>
      </c>
      <c r="H23" s="21">
        <f t="shared" si="2"/>
        <v>2.2988627003392021E-8</v>
      </c>
      <c r="I23" s="21">
        <f>(1-$F$4)*SUM($H$13:H23)</f>
        <v>5.9659648854177879E-7</v>
      </c>
      <c r="J23" s="21">
        <f t="shared" si="3"/>
        <v>7.7239658760366024E-4</v>
      </c>
      <c r="K23" s="21">
        <f t="shared" si="4"/>
        <v>0</v>
      </c>
      <c r="L23" s="21">
        <f t="shared" si="5"/>
        <v>1.0573777811934221E-11</v>
      </c>
    </row>
    <row r="24" spans="4:12" x14ac:dyDescent="0.25">
      <c r="D24" s="21">
        <v>3.704641681841688E-3</v>
      </c>
      <c r="E24" s="21">
        <f t="shared" si="0"/>
        <v>1.372436999083881E-5</v>
      </c>
      <c r="F24" s="21">
        <f t="shared" si="6"/>
        <v>47</v>
      </c>
      <c r="G24" s="21">
        <f t="shared" si="1"/>
        <v>7.8551672112789576E-3</v>
      </c>
      <c r="H24" s="21">
        <f t="shared" si="2"/>
        <v>1.0780722114749791E-7</v>
      </c>
      <c r="I24" s="21">
        <f>(1-$F$4)*SUM($H$13:H24)</f>
        <v>7.0440370968927665E-7</v>
      </c>
      <c r="J24" s="21">
        <f t="shared" si="3"/>
        <v>8.3928762035983628E-4</v>
      </c>
      <c r="K24" s="21">
        <f t="shared" si="4"/>
        <v>0</v>
      </c>
      <c r="L24" s="21">
        <f t="shared" si="5"/>
        <v>1.8835833164543687E-10</v>
      </c>
    </row>
    <row r="25" spans="4:12" x14ac:dyDescent="0.25">
      <c r="D25" s="21">
        <v>-8.0299096159591179E-5</v>
      </c>
      <c r="E25" s="21">
        <f t="shared" si="0"/>
        <v>6.4479448440472707E-9</v>
      </c>
      <c r="F25" s="21">
        <f t="shared" si="6"/>
        <v>46</v>
      </c>
      <c r="G25" s="21">
        <f t="shared" si="1"/>
        <v>8.7279635680877331E-3</v>
      </c>
      <c r="H25" s="21">
        <f t="shared" si="2"/>
        <v>5.627742768788372E-11</v>
      </c>
      <c r="I25" s="21">
        <f>(1-$F$4)*SUM($H$13:H25)</f>
        <v>7.0445998711696456E-7</v>
      </c>
      <c r="J25" s="21">
        <f t="shared" si="3"/>
        <v>8.3932114659227106E-4</v>
      </c>
      <c r="K25" s="21">
        <f t="shared" si="4"/>
        <v>0</v>
      </c>
      <c r="L25" s="21">
        <f t="shared" si="5"/>
        <v>4.1575992711875784E-17</v>
      </c>
    </row>
    <row r="26" spans="4:12" x14ac:dyDescent="0.25">
      <c r="D26" s="21">
        <v>1.7792085637492321E-4</v>
      </c>
      <c r="E26" s="21">
        <f t="shared" si="0"/>
        <v>3.1655831133186056E-8</v>
      </c>
      <c r="F26" s="21">
        <f t="shared" si="6"/>
        <v>45</v>
      </c>
      <c r="G26" s="21">
        <f t="shared" si="1"/>
        <v>9.6977372978752571E-3</v>
      </c>
      <c r="H26" s="21">
        <f t="shared" si="2"/>
        <v>3.069899342755392E-10</v>
      </c>
      <c r="I26" s="21">
        <f>(1-$F$4)*SUM($H$13:H26)</f>
        <v>7.0476697705124006E-7</v>
      </c>
      <c r="J26" s="21">
        <f t="shared" si="3"/>
        <v>8.395040065724761E-4</v>
      </c>
      <c r="K26" s="21">
        <f t="shared" si="4"/>
        <v>0</v>
      </c>
      <c r="L26" s="21">
        <f t="shared" si="5"/>
        <v>1.0020916447327915E-15</v>
      </c>
    </row>
    <row r="27" spans="4:12" x14ac:dyDescent="0.25">
      <c r="D27" s="21">
        <v>3.338170273386397E-3</v>
      </c>
      <c r="E27" s="21">
        <f t="shared" si="0"/>
        <v>1.1143380774120613E-5</v>
      </c>
      <c r="F27" s="21">
        <f t="shared" si="6"/>
        <v>44</v>
      </c>
      <c r="G27" s="21">
        <f t="shared" si="1"/>
        <v>1.077526366430584E-2</v>
      </c>
      <c r="H27" s="21">
        <f t="shared" si="2"/>
        <v>1.2007286595290612E-7</v>
      </c>
      <c r="I27" s="21">
        <f>(1-$F$4)*SUM($H$13:H27)</f>
        <v>8.2483984300414615E-7</v>
      </c>
      <c r="J27" s="21">
        <f t="shared" si="3"/>
        <v>9.0820693842545935E-4</v>
      </c>
      <c r="K27" s="21">
        <f t="shared" si="4"/>
        <v>0</v>
      </c>
      <c r="L27" s="21">
        <f t="shared" si="5"/>
        <v>1.2417493507704092E-10</v>
      </c>
    </row>
    <row r="28" spans="4:12" x14ac:dyDescent="0.25">
      <c r="D28" s="21">
        <v>-3.3893928000454761E-4</v>
      </c>
      <c r="E28" s="21">
        <f t="shared" si="0"/>
        <v>1.1487983553000113E-7</v>
      </c>
      <c r="F28" s="21">
        <f t="shared" si="6"/>
        <v>43</v>
      </c>
      <c r="G28" s="21">
        <f t="shared" si="1"/>
        <v>1.1972515182562043E-2</v>
      </c>
      <c r="H28" s="21">
        <f t="shared" si="2"/>
        <v>1.3754005750531689E-9</v>
      </c>
      <c r="I28" s="21">
        <f>(1-$F$4)*SUM($H$13:H28)</f>
        <v>8.2621524357919927E-7</v>
      </c>
      <c r="J28" s="21">
        <f t="shared" si="3"/>
        <v>9.0896382963196029E-4</v>
      </c>
      <c r="K28" s="21">
        <f t="shared" si="4"/>
        <v>0</v>
      </c>
      <c r="L28" s="21">
        <f t="shared" si="5"/>
        <v>1.319737661140011E-14</v>
      </c>
    </row>
    <row r="29" spans="4:12" x14ac:dyDescent="0.25">
      <c r="D29" s="21">
        <v>3.3756526748118213E-4</v>
      </c>
      <c r="E29" s="21">
        <f t="shared" si="0"/>
        <v>1.1395030980964203E-7</v>
      </c>
      <c r="F29" s="21">
        <f t="shared" si="6"/>
        <v>42</v>
      </c>
      <c r="G29" s="21">
        <f t="shared" si="1"/>
        <v>1.3302794647291158E-2</v>
      </c>
      <c r="H29" s="21">
        <f t="shared" si="2"/>
        <v>1.5158575713928753E-9</v>
      </c>
      <c r="I29" s="21">
        <f>(1-$F$4)*SUM($H$13:H29)</f>
        <v>8.2773110115059217E-7</v>
      </c>
      <c r="J29" s="21">
        <f t="shared" si="3"/>
        <v>9.0979728574589196E-4</v>
      </c>
      <c r="K29" s="21">
        <f t="shared" si="4"/>
        <v>0</v>
      </c>
      <c r="L29" s="21">
        <f t="shared" si="5"/>
        <v>1.2984673105713402E-14</v>
      </c>
    </row>
    <row r="30" spans="4:12" x14ac:dyDescent="0.25">
      <c r="D30" s="21">
        <v>-6.582230360750221E-3</v>
      </c>
      <c r="E30" s="21">
        <f t="shared" si="0"/>
        <v>4.3325756521981984E-5</v>
      </c>
      <c r="F30" s="21">
        <f t="shared" si="6"/>
        <v>41</v>
      </c>
      <c r="G30" s="21">
        <f t="shared" si="1"/>
        <v>1.478088294143462E-2</v>
      </c>
      <c r="H30" s="21">
        <f t="shared" si="2"/>
        <v>6.4039293550051329E-7</v>
      </c>
      <c r="I30" s="21">
        <f>(1-$F$4)*SUM($H$13:H30)</f>
        <v>1.4681240366511055E-6</v>
      </c>
      <c r="J30" s="21">
        <f t="shared" si="3"/>
        <v>1.211661684073201E-3</v>
      </c>
      <c r="K30" s="21">
        <f t="shared" si="4"/>
        <v>0</v>
      </c>
      <c r="L30" s="21">
        <f t="shared" si="5"/>
        <v>1.8771211782020643E-9</v>
      </c>
    </row>
    <row r="31" spans="4:12" x14ac:dyDescent="0.25">
      <c r="D31" s="21">
        <v>-8.3917680450120856E-4</v>
      </c>
      <c r="E31" s="21">
        <f t="shared" si="0"/>
        <v>7.0421770921285963E-7</v>
      </c>
      <c r="F31" s="21">
        <f t="shared" si="6"/>
        <v>40</v>
      </c>
      <c r="G31" s="21">
        <f t="shared" si="1"/>
        <v>1.6423203268260689E-2</v>
      </c>
      <c r="H31" s="21">
        <f t="shared" si="2"/>
        <v>1.1565510583511692E-8</v>
      </c>
      <c r="I31" s="21">
        <f>(1-$F$4)*SUM($H$13:H31)</f>
        <v>1.4796895472346172E-6</v>
      </c>
      <c r="J31" s="21">
        <f t="shared" si="3"/>
        <v>1.2164249040670851E-3</v>
      </c>
      <c r="K31" s="21">
        <f t="shared" si="4"/>
        <v>0</v>
      </c>
      <c r="L31" s="21">
        <f t="shared" si="5"/>
        <v>4.9592258196900771E-13</v>
      </c>
    </row>
    <row r="32" spans="4:12" x14ac:dyDescent="0.25">
      <c r="D32" s="21">
        <v>3.674312433607994E-3</v>
      </c>
      <c r="E32" s="21">
        <f t="shared" si="0"/>
        <v>1.35005718597663E-5</v>
      </c>
      <c r="F32" s="21">
        <f t="shared" si="6"/>
        <v>39</v>
      </c>
      <c r="G32" s="21">
        <f t="shared" si="1"/>
        <v>1.8248003631400764E-2</v>
      </c>
      <c r="H32" s="21">
        <f t="shared" si="2"/>
        <v>2.4635848432300241E-7</v>
      </c>
      <c r="I32" s="21">
        <f>(1-$F$4)*SUM($H$13:H32)</f>
        <v>1.7260480315576195E-6</v>
      </c>
      <c r="J32" s="21">
        <f t="shared" si="3"/>
        <v>1.3137914718697255E-3</v>
      </c>
      <c r="K32" s="21">
        <f t="shared" si="4"/>
        <v>0</v>
      </c>
      <c r="L32" s="21">
        <f t="shared" si="5"/>
        <v>1.8226544054071371E-10</v>
      </c>
    </row>
    <row r="33" spans="4:12" x14ac:dyDescent="0.25">
      <c r="D33" s="21">
        <v>-6.4098981255882653E-3</v>
      </c>
      <c r="E33" s="21">
        <f t="shared" si="0"/>
        <v>4.1086793980419957E-5</v>
      </c>
      <c r="F33" s="21">
        <f t="shared" si="6"/>
        <v>38</v>
      </c>
      <c r="G33" s="21">
        <f t="shared" si="1"/>
        <v>2.0275559590445295E-2</v>
      </c>
      <c r="H33" s="21">
        <f t="shared" si="2"/>
        <v>8.3305773973035387E-7</v>
      </c>
      <c r="I33" s="21">
        <f>(1-$F$4)*SUM($H$13:H33)</f>
        <v>2.5591057712879735E-6</v>
      </c>
      <c r="J33" s="21">
        <f t="shared" si="3"/>
        <v>1.5997205291200002E-3</v>
      </c>
      <c r="K33" s="21">
        <f t="shared" si="4"/>
        <v>0</v>
      </c>
      <c r="L33" s="21">
        <f t="shared" si="5"/>
        <v>1.6881246395894737E-9</v>
      </c>
    </row>
    <row r="34" spans="4:12" x14ac:dyDescent="0.25">
      <c r="D34" s="21">
        <v>1.9581174508059409E-4</v>
      </c>
      <c r="E34" s="21">
        <f t="shared" si="0"/>
        <v>3.8342239511507567E-8</v>
      </c>
      <c r="F34" s="21">
        <f t="shared" si="6"/>
        <v>37</v>
      </c>
      <c r="G34" s="21">
        <f t="shared" si="1"/>
        <v>2.2528399544939213E-2</v>
      </c>
      <c r="H34" s="21">
        <f t="shared" si="2"/>
        <v>8.6378929116299734E-10</v>
      </c>
      <c r="I34" s="21">
        <f>(1-$F$4)*SUM($H$13:H34)</f>
        <v>2.5599695605791365E-6</v>
      </c>
      <c r="J34" s="21">
        <f t="shared" si="3"/>
        <v>1.5999904876527037E-3</v>
      </c>
      <c r="K34" s="21">
        <f t="shared" si="4"/>
        <v>0</v>
      </c>
      <c r="L34" s="21">
        <f t="shared" si="5"/>
        <v>1.4701273307578119E-15</v>
      </c>
    </row>
    <row r="35" spans="4:12" x14ac:dyDescent="0.25">
      <c r="D35" s="21">
        <v>-1.150315512240946E-2</v>
      </c>
      <c r="E35" s="21">
        <f t="shared" si="0"/>
        <v>1.3232257777021501E-4</v>
      </c>
      <c r="F35" s="21">
        <f t="shared" si="6"/>
        <v>36</v>
      </c>
      <c r="G35" s="21">
        <f t="shared" si="1"/>
        <v>2.5031555049932458E-2</v>
      </c>
      <c r="H35" s="21">
        <f t="shared" si="2"/>
        <v>3.3122398898041062E-6</v>
      </c>
      <c r="I35" s="21">
        <f>(1-$F$4)*SUM($H$13:H35)</f>
        <v>5.8722094503832431E-6</v>
      </c>
      <c r="J35" s="21">
        <f t="shared" si="3"/>
        <v>2.4232642139030659E-3</v>
      </c>
      <c r="K35" s="21">
        <f t="shared" si="4"/>
        <v>0</v>
      </c>
      <c r="L35" s="21">
        <f t="shared" si="5"/>
        <v>1.75092645877546E-8</v>
      </c>
    </row>
    <row r="36" spans="4:12" x14ac:dyDescent="0.25">
      <c r="D36" s="21">
        <v>9.4826673438174747E-3</v>
      </c>
      <c r="E36" s="21">
        <f t="shared" si="0"/>
        <v>8.9920979953502357E-5</v>
      </c>
      <c r="F36" s="21">
        <f t="shared" si="6"/>
        <v>35</v>
      </c>
      <c r="G36" s="21">
        <f t="shared" si="1"/>
        <v>2.7812838944369395E-2</v>
      </c>
      <c r="H36" s="21">
        <f t="shared" si="2"/>
        <v>2.5009577331666302E-6</v>
      </c>
      <c r="I36" s="21">
        <f>(1-$F$4)*SUM($H$13:H36)</f>
        <v>8.3731671835498741E-6</v>
      </c>
      <c r="J36" s="21">
        <f t="shared" si="3"/>
        <v>2.8936425459185305E-3</v>
      </c>
      <c r="K36" s="21">
        <f t="shared" si="4"/>
        <v>0</v>
      </c>
      <c r="L36" s="21">
        <f t="shared" si="5"/>
        <v>8.0857826357981722E-9</v>
      </c>
    </row>
    <row r="37" spans="4:12" x14ac:dyDescent="0.25">
      <c r="D37" s="21">
        <v>2.195111432864176E-3</v>
      </c>
      <c r="E37" s="21">
        <f t="shared" si="0"/>
        <v>4.8185142026910156E-6</v>
      </c>
      <c r="F37" s="21">
        <f t="shared" si="6"/>
        <v>34</v>
      </c>
      <c r="G37" s="21">
        <f t="shared" si="1"/>
        <v>3.090315438263266E-2</v>
      </c>
      <c r="H37" s="21">
        <f t="shared" si="2"/>
        <v>1.4890728830066857E-7</v>
      </c>
      <c r="I37" s="21">
        <f>(1-$F$4)*SUM($H$13:H37)</f>
        <v>8.5220744718505434E-6</v>
      </c>
      <c r="J37" s="21">
        <f t="shared" si="3"/>
        <v>2.9192592334101718E-3</v>
      </c>
      <c r="K37" s="21">
        <f t="shared" si="4"/>
        <v>0</v>
      </c>
      <c r="L37" s="21">
        <f t="shared" si="5"/>
        <v>2.3218079121535034E-11</v>
      </c>
    </row>
    <row r="38" spans="4:12" x14ac:dyDescent="0.25">
      <c r="D38" s="21">
        <v>2.3828891948741932E-3</v>
      </c>
      <c r="E38" s="21">
        <f t="shared" si="0"/>
        <v>5.6781609150481808E-6</v>
      </c>
      <c r="F38" s="21">
        <f t="shared" si="6"/>
        <v>33</v>
      </c>
      <c r="G38" s="21">
        <f t="shared" si="1"/>
        <v>3.4336838202925178E-2</v>
      </c>
      <c r="H38" s="21">
        <f t="shared" si="2"/>
        <v>1.9497009263018295E-7</v>
      </c>
      <c r="I38" s="21">
        <f>(1-$F$4)*SUM($H$13:H38)</f>
        <v>8.7170445644807268E-6</v>
      </c>
      <c r="J38" s="21">
        <f t="shared" si="3"/>
        <v>2.9524641512608967E-3</v>
      </c>
      <c r="K38" s="21">
        <f t="shared" si="4"/>
        <v>0</v>
      </c>
      <c r="L38" s="21">
        <f t="shared" si="5"/>
        <v>3.2241511377180791E-11</v>
      </c>
    </row>
    <row r="39" spans="4:12" x14ac:dyDescent="0.25">
      <c r="D39" s="21">
        <v>3.1508074385086342E-3</v>
      </c>
      <c r="E39" s="21">
        <f t="shared" si="0"/>
        <v>9.9275875145613404E-6</v>
      </c>
      <c r="F39" s="21">
        <f t="shared" si="6"/>
        <v>32</v>
      </c>
      <c r="G39" s="21">
        <f t="shared" si="1"/>
        <v>3.8152042447694635E-2</v>
      </c>
      <c r="H39" s="21">
        <f t="shared" si="2"/>
        <v>3.7875774025874754E-7</v>
      </c>
      <c r="I39" s="21">
        <f>(1-$F$4)*SUM($H$13:H39)</f>
        <v>9.0958023047394751E-6</v>
      </c>
      <c r="J39" s="21">
        <f t="shared" si="3"/>
        <v>3.0159247843305832E-3</v>
      </c>
      <c r="K39" s="21">
        <f t="shared" si="4"/>
        <v>0</v>
      </c>
      <c r="L39" s="21">
        <f t="shared" si="5"/>
        <v>9.8556993859274208E-11</v>
      </c>
    </row>
    <row r="40" spans="4:12" x14ac:dyDescent="0.25">
      <c r="D40" s="21">
        <v>-1.792034360426784E-3</v>
      </c>
      <c r="E40" s="21">
        <f t="shared" si="0"/>
        <v>3.2113871489502327E-6</v>
      </c>
      <c r="F40" s="21">
        <f t="shared" si="6"/>
        <v>31</v>
      </c>
      <c r="G40" s="21">
        <f t="shared" si="1"/>
        <v>4.2391158275216265E-2</v>
      </c>
      <c r="H40" s="21">
        <f t="shared" si="2"/>
        <v>1.3613442091414483E-7</v>
      </c>
      <c r="I40" s="21">
        <f>(1-$F$4)*SUM($H$13:H40)</f>
        <v>9.2319367256536195E-6</v>
      </c>
      <c r="J40" s="21">
        <f t="shared" si="3"/>
        <v>3.0384102299810703E-3</v>
      </c>
      <c r="K40" s="21">
        <f t="shared" si="4"/>
        <v>0</v>
      </c>
      <c r="L40" s="21">
        <f t="shared" si="5"/>
        <v>1.0313007420442705E-11</v>
      </c>
    </row>
    <row r="41" spans="4:12" x14ac:dyDescent="0.25">
      <c r="D41" s="21">
        <v>2.079518661710405E-3</v>
      </c>
      <c r="E41" s="21">
        <f t="shared" si="0"/>
        <v>4.3243978644018336E-6</v>
      </c>
      <c r="F41" s="21">
        <f t="shared" si="6"/>
        <v>30</v>
      </c>
      <c r="G41" s="21">
        <f t="shared" si="1"/>
        <v>4.7101286972462519E-2</v>
      </c>
      <c r="H41" s="21">
        <f t="shared" si="2"/>
        <v>2.0368470479429482E-7</v>
      </c>
      <c r="I41" s="21">
        <f>(1-$F$4)*SUM($H$13:H41)</f>
        <v>9.4356214304479144E-6</v>
      </c>
      <c r="J41" s="21">
        <f t="shared" si="3"/>
        <v>3.0717456650002639E-3</v>
      </c>
      <c r="K41" s="21">
        <f t="shared" si="4"/>
        <v>0</v>
      </c>
      <c r="L41" s="21">
        <f t="shared" si="5"/>
        <v>1.8700416889643139E-11</v>
      </c>
    </row>
    <row r="42" spans="4:12" x14ac:dyDescent="0.25">
      <c r="D42" s="21">
        <v>3.2331203852359091E-3</v>
      </c>
      <c r="E42" s="21">
        <f t="shared" si="0"/>
        <v>1.0453067425427993E-5</v>
      </c>
      <c r="F42" s="21">
        <f t="shared" si="6"/>
        <v>29</v>
      </c>
      <c r="G42" s="21">
        <f t="shared" si="1"/>
        <v>5.2334763302736127E-2</v>
      </c>
      <c r="H42" s="21">
        <f t="shared" si="2"/>
        <v>5.4705880949731538E-7</v>
      </c>
      <c r="I42" s="21">
        <f>(1-$F$4)*SUM($H$13:H42)</f>
        <v>9.9826802399452305E-6</v>
      </c>
      <c r="J42" s="21">
        <f t="shared" si="3"/>
        <v>3.1595379788736883E-3</v>
      </c>
      <c r="K42" s="21">
        <f t="shared" si="4"/>
        <v>0</v>
      </c>
      <c r="L42" s="21">
        <f t="shared" si="5"/>
        <v>1.092666186005438E-10</v>
      </c>
    </row>
    <row r="43" spans="4:12" x14ac:dyDescent="0.25">
      <c r="D43" s="21">
        <v>5.251086883580788E-4</v>
      </c>
      <c r="E43" s="21">
        <f t="shared" si="0"/>
        <v>2.7573913458914195E-7</v>
      </c>
      <c r="F43" s="21">
        <f t="shared" si="6"/>
        <v>28</v>
      </c>
      <c r="G43" s="21">
        <f t="shared" si="1"/>
        <v>5.8149737003040138E-2</v>
      </c>
      <c r="H43" s="21">
        <f t="shared" si="2"/>
        <v>1.6034158157804492E-8</v>
      </c>
      <c r="I43" s="21">
        <f>(1-$F$4)*SUM($H$13:H43)</f>
        <v>9.9987143981030352E-6</v>
      </c>
      <c r="J43" s="21">
        <f t="shared" si="3"/>
        <v>3.1620743821268713E-3</v>
      </c>
      <c r="K43" s="21">
        <f t="shared" si="4"/>
        <v>0</v>
      </c>
      <c r="L43" s="21">
        <f t="shared" si="5"/>
        <v>7.6032070343968938E-14</v>
      </c>
    </row>
    <row r="44" spans="4:12" x14ac:dyDescent="0.25">
      <c r="D44" s="21">
        <v>8.3898281480345458E-4</v>
      </c>
      <c r="E44" s="21">
        <f t="shared" si="0"/>
        <v>7.0389216353552779E-7</v>
      </c>
      <c r="F44" s="21">
        <f t="shared" si="6"/>
        <v>27</v>
      </c>
      <c r="G44" s="21">
        <f t="shared" si="1"/>
        <v>6.4610818892266816E-2</v>
      </c>
      <c r="H44" s="21">
        <f t="shared" si="2"/>
        <v>4.5479049097879844E-8</v>
      </c>
      <c r="I44" s="21">
        <f>(1-$F$4)*SUM($H$13:H44)</f>
        <v>1.0044193447200914E-5</v>
      </c>
      <c r="J44" s="21">
        <f t="shared" si="3"/>
        <v>3.1692575545702994E-3</v>
      </c>
      <c r="K44" s="21">
        <f t="shared" si="4"/>
        <v>0</v>
      </c>
      <c r="L44" s="21">
        <f t="shared" si="5"/>
        <v>4.9546417788672622E-13</v>
      </c>
    </row>
    <row r="45" spans="4:12" x14ac:dyDescent="0.25">
      <c r="D45" s="21">
        <v>-3.1960033657120091E-3</v>
      </c>
      <c r="E45" s="21">
        <f t="shared" si="0"/>
        <v>1.021443751364249E-5</v>
      </c>
      <c r="F45" s="21">
        <f t="shared" si="6"/>
        <v>26</v>
      </c>
      <c r="G45" s="21">
        <f t="shared" si="1"/>
        <v>7.1789798769185342E-2</v>
      </c>
      <c r="H45" s="21">
        <f t="shared" si="2"/>
        <v>7.3329241364481224E-7</v>
      </c>
      <c r="I45" s="21">
        <f>(1-$F$4)*SUM($H$13:H45)</f>
        <v>1.0777485860845727E-5</v>
      </c>
      <c r="J45" s="21">
        <f t="shared" si="3"/>
        <v>3.2829081407870259E-3</v>
      </c>
      <c r="K45" s="21">
        <f t="shared" si="4"/>
        <v>0</v>
      </c>
      <c r="L45" s="21">
        <f t="shared" si="5"/>
        <v>1.0433473372010697E-10</v>
      </c>
    </row>
    <row r="46" spans="4:12" x14ac:dyDescent="0.25">
      <c r="D46" s="21">
        <v>-1.3098427723876719E-3</v>
      </c>
      <c r="E46" s="21">
        <f t="shared" si="0"/>
        <v>1.7156880883762225E-6</v>
      </c>
      <c r="F46" s="21">
        <f t="shared" si="6"/>
        <v>25</v>
      </c>
      <c r="G46" s="21">
        <f t="shared" si="1"/>
        <v>7.9766443076872598E-2</v>
      </c>
      <c r="H46" s="21">
        <f t="shared" si="2"/>
        <v>1.3685433623913031E-7</v>
      </c>
      <c r="I46" s="21">
        <f>(1-$F$4)*SUM($H$13:H46)</f>
        <v>1.0914340197084857E-5</v>
      </c>
      <c r="J46" s="21">
        <f t="shared" si="3"/>
        <v>3.303685850241342E-3</v>
      </c>
      <c r="K46" s="21">
        <f t="shared" si="4"/>
        <v>0</v>
      </c>
      <c r="L46" s="21">
        <f t="shared" si="5"/>
        <v>2.9435856165960569E-12</v>
      </c>
    </row>
    <row r="47" spans="4:12" x14ac:dyDescent="0.25">
      <c r="D47" s="21">
        <v>4.0026171266460417E-3</v>
      </c>
      <c r="E47" s="21">
        <f t="shared" si="0"/>
        <v>1.6020943862520215E-5</v>
      </c>
      <c r="F47" s="21">
        <f t="shared" si="6"/>
        <v>24</v>
      </c>
      <c r="G47" s="21">
        <f t="shared" si="1"/>
        <v>8.8629381196525109E-2</v>
      </c>
      <c r="H47" s="21">
        <f t="shared" si="2"/>
        <v>1.4199263407194336E-6</v>
      </c>
      <c r="I47" s="21">
        <f>(1-$F$4)*SUM($H$13:H47)</f>
        <v>1.2334266537804292E-5</v>
      </c>
      <c r="J47" s="21">
        <f t="shared" si="3"/>
        <v>3.5120174455438419E-3</v>
      </c>
      <c r="K47" s="21">
        <f t="shared" si="4"/>
        <v>0</v>
      </c>
      <c r="L47" s="21">
        <f t="shared" si="5"/>
        <v>2.5667064224602414E-10</v>
      </c>
    </row>
    <row r="48" spans="4:12" x14ac:dyDescent="0.25">
      <c r="D48" s="21">
        <v>1.8762139669357589E-3</v>
      </c>
      <c r="E48" s="21">
        <f t="shared" si="0"/>
        <v>3.5201788497248171E-6</v>
      </c>
      <c r="F48" s="21">
        <f t="shared" si="6"/>
        <v>23</v>
      </c>
      <c r="G48" s="21">
        <f t="shared" si="1"/>
        <v>9.8477090218361235E-2</v>
      </c>
      <c r="H48" s="21">
        <f t="shared" si="2"/>
        <v>3.4665697016911789E-7</v>
      </c>
      <c r="I48" s="21">
        <f>(1-$F$4)*SUM($H$13:H48)</f>
        <v>1.2680923507973409E-5</v>
      </c>
      <c r="J48" s="21">
        <f t="shared" si="3"/>
        <v>3.5610284340304569E-3</v>
      </c>
      <c r="K48" s="21">
        <f t="shared" si="4"/>
        <v>0</v>
      </c>
      <c r="L48" s="21">
        <f t="shared" si="5"/>
        <v>1.2391659134049937E-11</v>
      </c>
    </row>
    <row r="49" spans="4:12" x14ac:dyDescent="0.25">
      <c r="D49" s="21">
        <v>3.8304859918937659E-4</v>
      </c>
      <c r="E49" s="21">
        <f t="shared" si="0"/>
        <v>1.4672622934094368E-7</v>
      </c>
      <c r="F49" s="21">
        <f t="shared" si="6"/>
        <v>22</v>
      </c>
      <c r="G49" s="21">
        <f t="shared" si="1"/>
        <v>0.10941898913151248</v>
      </c>
      <c r="H49" s="21">
        <f t="shared" si="2"/>
        <v>1.6054635693564523E-8</v>
      </c>
      <c r="I49" s="21">
        <f>(1-$F$4)*SUM($H$13:H49)</f>
        <v>1.2696978143666973E-5</v>
      </c>
      <c r="J49" s="21">
        <f t="shared" si="3"/>
        <v>3.5632819343502657E-3</v>
      </c>
      <c r="K49" s="21">
        <f t="shared" si="4"/>
        <v>0</v>
      </c>
      <c r="L49" s="21">
        <f t="shared" si="5"/>
        <v>2.1528586376611202E-14</v>
      </c>
    </row>
    <row r="50" spans="4:12" x14ac:dyDescent="0.25">
      <c r="D50" s="21">
        <v>-1.354627062053797E-4</v>
      </c>
      <c r="E50" s="21">
        <f t="shared" si="0"/>
        <v>1.8350144772485014E-8</v>
      </c>
      <c r="F50" s="21">
        <f t="shared" si="6"/>
        <v>21</v>
      </c>
      <c r="G50" s="21">
        <f t="shared" si="1"/>
        <v>0.12157665459056941</v>
      </c>
      <c r="H50" s="21">
        <f t="shared" si="2"/>
        <v>2.2309492126913533E-9</v>
      </c>
      <c r="I50" s="21">
        <f>(1-$F$4)*SUM($H$13:H50)</f>
        <v>1.2699209092879665E-5</v>
      </c>
      <c r="J50" s="21">
        <f t="shared" si="3"/>
        <v>3.5635949675685177E-3</v>
      </c>
      <c r="K50" s="21">
        <f t="shared" si="4"/>
        <v>0</v>
      </c>
      <c r="L50" s="21">
        <f t="shared" si="5"/>
        <v>3.3672781317115906E-16</v>
      </c>
    </row>
    <row r="51" spans="4:12" x14ac:dyDescent="0.25">
      <c r="D51" s="21">
        <v>-4.8035437944879914E-3</v>
      </c>
      <c r="E51" s="21">
        <f t="shared" si="0"/>
        <v>2.3074032985564092E-5</v>
      </c>
      <c r="F51" s="21">
        <f t="shared" si="6"/>
        <v>20</v>
      </c>
      <c r="G51" s="21">
        <f t="shared" si="1"/>
        <v>0.13508517176729934</v>
      </c>
      <c r="H51" s="21">
        <f t="shared" si="2"/>
        <v>3.116959709219256E-6</v>
      </c>
      <c r="I51" s="21">
        <f>(1-$F$4)*SUM($H$13:H51)</f>
        <v>1.5816168802098922E-5</v>
      </c>
      <c r="J51" s="21">
        <f t="shared" si="3"/>
        <v>3.9769547146150559E-3</v>
      </c>
      <c r="K51" s="21">
        <f t="shared" si="4"/>
        <v>0</v>
      </c>
      <c r="L51" s="21">
        <f t="shared" si="5"/>
        <v>5.3241099821889975E-10</v>
      </c>
    </row>
    <row r="52" spans="4:12" x14ac:dyDescent="0.25">
      <c r="D52" s="21">
        <v>1.652809279706386E-3</v>
      </c>
      <c r="E52" s="21">
        <f t="shared" si="0"/>
        <v>2.7317785150835424E-6</v>
      </c>
      <c r="F52" s="21">
        <f t="shared" si="6"/>
        <v>19</v>
      </c>
      <c r="G52" s="21">
        <f t="shared" si="1"/>
        <v>0.15009463529699923</v>
      </c>
      <c r="H52" s="21">
        <f t="shared" si="2"/>
        <v>4.100252999336424E-7</v>
      </c>
      <c r="I52" s="21">
        <f>(1-$F$4)*SUM($H$13:H52)</f>
        <v>1.6226194102032563E-5</v>
      </c>
      <c r="J52" s="21">
        <f t="shared" si="3"/>
        <v>4.028175033688651E-3</v>
      </c>
      <c r="K52" s="21">
        <f t="shared" si="4"/>
        <v>0</v>
      </c>
      <c r="L52" s="21">
        <f t="shared" si="5"/>
        <v>7.4626138554720429E-12</v>
      </c>
    </row>
    <row r="53" spans="4:12" x14ac:dyDescent="0.25">
      <c r="D53" s="21">
        <v>4.1253809245755937E-3</v>
      </c>
      <c r="E53" s="21">
        <f t="shared" si="0"/>
        <v>1.701876777285218E-5</v>
      </c>
      <c r="F53" s="21">
        <f t="shared" si="6"/>
        <v>18</v>
      </c>
      <c r="G53" s="21">
        <f t="shared" si="1"/>
        <v>0.16677181699666582</v>
      </c>
      <c r="H53" s="21">
        <f t="shared" si="2"/>
        <v>2.8382508245228577E-6</v>
      </c>
      <c r="I53" s="21">
        <f>(1-$F$4)*SUM($H$13:H53)</f>
        <v>1.9064444926555419E-5</v>
      </c>
      <c r="J53" s="21">
        <f t="shared" si="3"/>
        <v>4.3662850258034481E-3</v>
      </c>
      <c r="K53" s="21">
        <f t="shared" si="4"/>
        <v>0</v>
      </c>
      <c r="L53" s="21">
        <f t="shared" si="5"/>
        <v>2.8963845650627195E-10</v>
      </c>
    </row>
    <row r="54" spans="4:12" x14ac:dyDescent="0.25">
      <c r="D54" s="21">
        <v>-1.0672871012131391E-3</v>
      </c>
      <c r="E54" s="21">
        <f t="shared" si="0"/>
        <v>1.1391017564159453E-6</v>
      </c>
      <c r="F54" s="21">
        <f t="shared" si="6"/>
        <v>17</v>
      </c>
      <c r="G54" s="21">
        <f t="shared" si="1"/>
        <v>0.18530201888518424</v>
      </c>
      <c r="H54" s="21">
        <f t="shared" si="2"/>
        <v>2.1107785517953404E-7</v>
      </c>
      <c r="I54" s="21">
        <f>(1-$F$4)*SUM($H$13:H54)</f>
        <v>1.9275522781734953E-5</v>
      </c>
      <c r="J54" s="21">
        <f t="shared" si="3"/>
        <v>4.3903898211588178E-3</v>
      </c>
      <c r="K54" s="21">
        <f t="shared" si="4"/>
        <v>0</v>
      </c>
      <c r="L54" s="21">
        <f t="shared" si="5"/>
        <v>1.2975528114698916E-12</v>
      </c>
    </row>
    <row r="55" spans="4:12" x14ac:dyDescent="0.25">
      <c r="D55" s="21">
        <v>-1.335107825618808E-3</v>
      </c>
      <c r="E55" s="21">
        <f t="shared" si="0"/>
        <v>1.7825129060285815E-6</v>
      </c>
      <c r="F55" s="21">
        <f t="shared" si="6"/>
        <v>16</v>
      </c>
      <c r="G55" s="21">
        <f t="shared" si="1"/>
        <v>0.20589113209464913</v>
      </c>
      <c r="H55" s="21">
        <f t="shared" si="2"/>
        <v>3.6700360019554759E-7</v>
      </c>
      <c r="I55" s="21">
        <f>(1-$F$4)*SUM($H$13:H55)</f>
        <v>1.9642526381930502E-5</v>
      </c>
      <c r="J55" s="21">
        <f t="shared" si="3"/>
        <v>4.4319889871174663E-3</v>
      </c>
      <c r="K55" s="21">
        <f t="shared" si="4"/>
        <v>0</v>
      </c>
      <c r="L55" s="21">
        <f t="shared" si="5"/>
        <v>3.1773522601584586E-12</v>
      </c>
    </row>
    <row r="56" spans="4:12" x14ac:dyDescent="0.25">
      <c r="D56" s="21">
        <v>2.426314785122171E-3</v>
      </c>
      <c r="E56" s="21">
        <f t="shared" si="0"/>
        <v>5.8870034365024471E-6</v>
      </c>
      <c r="F56" s="21">
        <f t="shared" si="6"/>
        <v>15</v>
      </c>
      <c r="G56" s="21">
        <f t="shared" si="1"/>
        <v>0.22876792454961015</v>
      </c>
      <c r="H56" s="21">
        <f t="shared" si="2"/>
        <v>1.3467575579850875E-6</v>
      </c>
      <c r="I56" s="21">
        <f>(1-$F$4)*SUM($H$13:H56)</f>
        <v>2.0989283939915588E-5</v>
      </c>
      <c r="J56" s="21">
        <f t="shared" si="3"/>
        <v>4.5814063277464911E-3</v>
      </c>
      <c r="K56" s="21">
        <f t="shared" si="4"/>
        <v>0</v>
      </c>
      <c r="L56" s="21">
        <f t="shared" si="5"/>
        <v>3.4656809461391619E-11</v>
      </c>
    </row>
    <row r="57" spans="4:12" x14ac:dyDescent="0.25">
      <c r="D57" s="21">
        <v>2.457354786356716E-3</v>
      </c>
      <c r="E57" s="21">
        <f t="shared" si="0"/>
        <v>6.038592546030261E-6</v>
      </c>
      <c r="F57" s="21">
        <f t="shared" si="6"/>
        <v>14</v>
      </c>
      <c r="G57" s="21">
        <f t="shared" si="1"/>
        <v>0.25418658283290019</v>
      </c>
      <c r="H57" s="21">
        <f t="shared" si="2"/>
        <v>1.5349292043956546E-6</v>
      </c>
      <c r="I57" s="21">
        <f>(1-$F$4)*SUM($H$13:H57)</f>
        <v>2.2524213144311242E-5</v>
      </c>
      <c r="J57" s="21">
        <f t="shared" si="3"/>
        <v>4.7459680934780046E-3</v>
      </c>
      <c r="K57" s="21">
        <f t="shared" si="4"/>
        <v>0</v>
      </c>
      <c r="L57" s="21">
        <f t="shared" si="5"/>
        <v>3.6464599936972232E-11</v>
      </c>
    </row>
    <row r="58" spans="4:12" x14ac:dyDescent="0.25">
      <c r="D58" s="21">
        <v>5.9334275749516638E-4</v>
      </c>
      <c r="E58" s="21">
        <f t="shared" si="0"/>
        <v>3.5205562787196781E-7</v>
      </c>
      <c r="F58" s="21">
        <f t="shared" si="6"/>
        <v>13</v>
      </c>
      <c r="G58" s="21">
        <f t="shared" si="1"/>
        <v>0.28242953648100017</v>
      </c>
      <c r="H58" s="21">
        <f t="shared" si="2"/>
        <v>9.9430907795407353E-8</v>
      </c>
      <c r="I58" s="21">
        <f>(1-$F$4)*SUM($H$13:H58)</f>
        <v>2.262364405210665E-5</v>
      </c>
      <c r="J58" s="21">
        <f t="shared" si="3"/>
        <v>4.7564318613963815E-3</v>
      </c>
      <c r="K58" s="21">
        <f t="shared" si="4"/>
        <v>0</v>
      </c>
      <c r="L58" s="21">
        <f t="shared" si="5"/>
        <v>1.2394316511632548E-13</v>
      </c>
    </row>
    <row r="59" spans="4:12" x14ac:dyDescent="0.25">
      <c r="D59" s="21">
        <v>1.355976046928217E-3</v>
      </c>
      <c r="E59" s="21">
        <f t="shared" si="0"/>
        <v>1.8386710398430743E-6</v>
      </c>
      <c r="F59" s="21">
        <f t="shared" si="6"/>
        <v>12</v>
      </c>
      <c r="G59" s="21">
        <f t="shared" si="1"/>
        <v>0.31381059609000017</v>
      </c>
      <c r="H59" s="21">
        <f t="shared" si="2"/>
        <v>5.769944550265756E-7</v>
      </c>
      <c r="I59" s="21">
        <f>(1-$F$4)*SUM($H$13:H59)</f>
        <v>2.3200638507133225E-5</v>
      </c>
      <c r="J59" s="21">
        <f t="shared" si="3"/>
        <v>4.8167041124749631E-3</v>
      </c>
      <c r="K59" s="21">
        <f t="shared" si="4"/>
        <v>0</v>
      </c>
      <c r="L59" s="21">
        <f t="shared" si="5"/>
        <v>3.380711192757612E-12</v>
      </c>
    </row>
    <row r="60" spans="4:12" x14ac:dyDescent="0.25">
      <c r="D60" s="21">
        <v>2.365699228527141E-3</v>
      </c>
      <c r="E60" s="21">
        <f t="shared" si="0"/>
        <v>5.5965328398539099E-6</v>
      </c>
      <c r="F60" s="21">
        <f t="shared" si="6"/>
        <v>11</v>
      </c>
      <c r="G60" s="21">
        <f t="shared" si="1"/>
        <v>0.34867844010000015</v>
      </c>
      <c r="H60" s="21">
        <f t="shared" si="2"/>
        <v>1.9513903405686854E-6</v>
      </c>
      <c r="I60" s="21">
        <f>(1-$F$4)*SUM($H$13:H60)</f>
        <v>2.5152028847701909E-5</v>
      </c>
      <c r="J60" s="21">
        <f t="shared" si="3"/>
        <v>5.0151798420098462E-3</v>
      </c>
      <c r="K60" s="21">
        <f t="shared" si="4"/>
        <v>0</v>
      </c>
      <c r="L60" s="21">
        <f t="shared" si="5"/>
        <v>3.1321179827563271E-11</v>
      </c>
    </row>
    <row r="61" spans="4:12" x14ac:dyDescent="0.25">
      <c r="D61" s="21">
        <v>4.9423986522753778E-4</v>
      </c>
      <c r="E61" s="21">
        <f t="shared" si="0"/>
        <v>2.4427304438013471E-7</v>
      </c>
      <c r="F61" s="21">
        <f t="shared" si="6"/>
        <v>10</v>
      </c>
      <c r="G61" s="21">
        <f t="shared" si="1"/>
        <v>0.38742048900000015</v>
      </c>
      <c r="H61" s="21">
        <f t="shared" si="2"/>
        <v>9.4636382303270522E-8</v>
      </c>
      <c r="I61" s="21">
        <f>(1-$F$4)*SUM($H$13:H61)</f>
        <v>2.5246665230005181E-5</v>
      </c>
      <c r="J61" s="21">
        <f t="shared" si="3"/>
        <v>5.0246059775872157E-3</v>
      </c>
      <c r="K61" s="21">
        <f t="shared" si="4"/>
        <v>0</v>
      </c>
      <c r="L61" s="21">
        <f t="shared" si="5"/>
        <v>5.9669320210739264E-14</v>
      </c>
    </row>
    <row r="62" spans="4:12" x14ac:dyDescent="0.25">
      <c r="D62" s="21">
        <v>2.5789193053565862E-3</v>
      </c>
      <c r="E62" s="21">
        <f t="shared" si="0"/>
        <v>6.6508247835408972E-6</v>
      </c>
      <c r="F62" s="21">
        <f t="shared" si="6"/>
        <v>9</v>
      </c>
      <c r="G62" s="21">
        <f t="shared" si="1"/>
        <v>0.43046721000000016</v>
      </c>
      <c r="H62" s="21">
        <f t="shared" si="2"/>
        <v>2.8629619887697049E-6</v>
      </c>
      <c r="I62" s="21">
        <f>(1-$F$4)*SUM($H$13:H62)</f>
        <v>2.8109627218774885E-5</v>
      </c>
      <c r="J62" s="21">
        <f t="shared" si="3"/>
        <v>5.3018513010810557E-3</v>
      </c>
      <c r="K62" s="21">
        <f t="shared" si="4"/>
        <v>0</v>
      </c>
      <c r="L62" s="21">
        <f t="shared" si="5"/>
        <v>4.4233470301361819E-11</v>
      </c>
    </row>
    <row r="63" spans="4:12" x14ac:dyDescent="0.25">
      <c r="D63" s="21">
        <v>3.8879513418228848E-4</v>
      </c>
      <c r="E63" s="21">
        <f t="shared" si="0"/>
        <v>1.5116165636382372E-7</v>
      </c>
      <c r="F63" s="21">
        <f t="shared" si="6"/>
        <v>8</v>
      </c>
      <c r="G63" s="21">
        <f t="shared" si="1"/>
        <v>0.47829690000000014</v>
      </c>
      <c r="H63" s="21">
        <f t="shared" si="2"/>
        <v>7.2300151637682174E-8</v>
      </c>
      <c r="I63" s="21">
        <f>(1-$F$4)*SUM($H$13:H63)</f>
        <v>2.8181927370412565E-5</v>
      </c>
      <c r="J63" s="21">
        <f t="shared" si="3"/>
        <v>5.3086653097000345E-3</v>
      </c>
      <c r="K63" s="21">
        <f t="shared" si="4"/>
        <v>0</v>
      </c>
      <c r="L63" s="21">
        <f t="shared" si="5"/>
        <v>2.2849846354654727E-14</v>
      </c>
    </row>
    <row r="64" spans="4:12" x14ac:dyDescent="0.25">
      <c r="D64" s="21">
        <v>1.149103255082228E-3</v>
      </c>
      <c r="E64" s="21">
        <f t="shared" si="0"/>
        <v>1.3204382908405719E-6</v>
      </c>
      <c r="F64" s="21">
        <f t="shared" si="6"/>
        <v>7</v>
      </c>
      <c r="G64" s="21">
        <f t="shared" si="1"/>
        <v>0.53144100000000016</v>
      </c>
      <c r="H64" s="21">
        <f t="shared" si="2"/>
        <v>7.0173504572260461E-7</v>
      </c>
      <c r="I64" s="21">
        <f>(1-$F$4)*SUM($H$13:H64)</f>
        <v>2.888366241613517E-5</v>
      </c>
      <c r="J64" s="21">
        <f t="shared" si="3"/>
        <v>5.3743522787527776E-3</v>
      </c>
      <c r="K64" s="21">
        <f t="shared" si="4"/>
        <v>0</v>
      </c>
      <c r="L64" s="21">
        <f t="shared" si="5"/>
        <v>1.7435572799179706E-12</v>
      </c>
    </row>
    <row r="65" spans="4:12" x14ac:dyDescent="0.25">
      <c r="D65" s="21">
        <v>-1.0931013904229001E-2</v>
      </c>
      <c r="E65" s="21">
        <f t="shared" si="0"/>
        <v>1.1948706497444774E-4</v>
      </c>
      <c r="F65" s="21">
        <f t="shared" si="6"/>
        <v>6</v>
      </c>
      <c r="G65" s="21">
        <f t="shared" si="1"/>
        <v>0.59049000000000018</v>
      </c>
      <c r="H65" s="21">
        <f t="shared" si="2"/>
        <v>7.0555916996761664E-5</v>
      </c>
      <c r="I65" s="21">
        <f>(1-$F$4)*SUM($H$13:H65)</f>
        <v>9.9439579412896834E-5</v>
      </c>
      <c r="J65" s="21">
        <f t="shared" si="3"/>
        <v>9.9719396013462115E-3</v>
      </c>
      <c r="K65" s="21">
        <f t="shared" si="4"/>
        <v>0</v>
      </c>
      <c r="L65" s="21">
        <f t="shared" si="5"/>
        <v>1.4277158696207897E-8</v>
      </c>
    </row>
    <row r="66" spans="4:12" x14ac:dyDescent="0.25">
      <c r="D66" s="21">
        <v>-2.2718703831810551E-2</v>
      </c>
      <c r="E66" s="21">
        <f t="shared" si="0"/>
        <v>5.1613950379752343E-4</v>
      </c>
      <c r="F66" s="21">
        <f t="shared" si="6"/>
        <v>5</v>
      </c>
      <c r="G66" s="21">
        <f t="shared" si="1"/>
        <v>0.65610000000000013</v>
      </c>
      <c r="H66" s="21">
        <f t="shared" si="2"/>
        <v>3.386391284415552E-4</v>
      </c>
      <c r="I66" s="21">
        <f>(1-$F$4)*SUM($H$13:H66)</f>
        <v>4.3807870785445203E-4</v>
      </c>
      <c r="J66" s="21">
        <f t="shared" si="3"/>
        <v>2.093032985536664E-2</v>
      </c>
      <c r="K66" s="21">
        <f t="shared" si="4"/>
        <v>0</v>
      </c>
      <c r="L66" s="21">
        <f t="shared" si="5"/>
        <v>2.663999873803537E-7</v>
      </c>
    </row>
    <row r="67" spans="4:12" x14ac:dyDescent="0.25">
      <c r="D67" s="21">
        <v>4.7619657203062243E-3</v>
      </c>
      <c r="E67" s="21">
        <f t="shared" si="0"/>
        <v>2.2676317521371579E-5</v>
      </c>
      <c r="F67" s="21">
        <f t="shared" si="6"/>
        <v>4</v>
      </c>
      <c r="G67" s="21">
        <f t="shared" si="1"/>
        <v>0.72900000000000009</v>
      </c>
      <c r="H67" s="21">
        <f t="shared" si="2"/>
        <v>1.6531035473079882E-5</v>
      </c>
      <c r="I67" s="21">
        <f>(1-$F$4)*SUM($H$13:H67)</f>
        <v>4.5460974332753193E-4</v>
      </c>
      <c r="J67" s="21">
        <f t="shared" si="3"/>
        <v>2.1321579287837285E-2</v>
      </c>
      <c r="K67" s="21">
        <f t="shared" si="4"/>
        <v>0</v>
      </c>
      <c r="L67" s="21">
        <f t="shared" si="5"/>
        <v>5.142153763300637E-10</v>
      </c>
    </row>
    <row r="68" spans="4:12" x14ac:dyDescent="0.25">
      <c r="D68" s="21">
        <v>1.28906423358993E-2</v>
      </c>
      <c r="E68" s="21">
        <f t="shared" si="0"/>
        <v>1.6616865983207937E-4</v>
      </c>
      <c r="F68" s="21">
        <f t="shared" si="6"/>
        <v>3</v>
      </c>
      <c r="G68" s="21">
        <f t="shared" si="1"/>
        <v>0.81</v>
      </c>
      <c r="H68" s="21">
        <f t="shared" si="2"/>
        <v>1.3459661446398429E-4</v>
      </c>
      <c r="I68" s="21">
        <f>(1-$F$4)*SUM($H$13:H68)</f>
        <v>5.8920635779151625E-4</v>
      </c>
      <c r="J68" s="21">
        <f t="shared" si="3"/>
        <v>2.4273573239049835E-2</v>
      </c>
      <c r="K68" s="21">
        <f t="shared" si="4"/>
        <v>0</v>
      </c>
      <c r="L68" s="21">
        <f t="shared" si="5"/>
        <v>2.7612023510389308E-8</v>
      </c>
    </row>
    <row r="69" spans="4:12" x14ac:dyDescent="0.25">
      <c r="D69" s="21">
        <v>-1.5372089779650249E-3</v>
      </c>
      <c r="E69" s="21">
        <f t="shared" si="0"/>
        <v>2.3630114419362763E-6</v>
      </c>
      <c r="F69" s="21">
        <f t="shared" si="6"/>
        <v>2</v>
      </c>
      <c r="G69" s="21">
        <f t="shared" si="1"/>
        <v>0.9</v>
      </c>
      <c r="H69" s="21">
        <f t="shared" si="2"/>
        <v>2.1267102977426487E-6</v>
      </c>
      <c r="I69" s="21">
        <f>(1-$F$4)*SUM($H$13:H69)</f>
        <v>5.9133306808925893E-4</v>
      </c>
      <c r="J69" s="21">
        <f t="shared" si="3"/>
        <v>2.431734089264817E-2</v>
      </c>
      <c r="K69" s="21">
        <f t="shared" si="4"/>
        <v>0</v>
      </c>
      <c r="L69" s="21">
        <f t="shared" si="5"/>
        <v>5.5838230747217596E-12</v>
      </c>
    </row>
    <row r="70" spans="4:12" ht="15.75" thickBot="1" x14ac:dyDescent="0.3">
      <c r="D70" s="22">
        <v>1.1586928093863631E-3</v>
      </c>
      <c r="E70" s="22">
        <f t="shared" si="0"/>
        <v>1.3425690265236626E-6</v>
      </c>
      <c r="F70" s="22">
        <f t="shared" si="6"/>
        <v>1</v>
      </c>
      <c r="G70" s="22">
        <f t="shared" si="1"/>
        <v>1</v>
      </c>
      <c r="H70" s="22">
        <f t="shared" si="2"/>
        <v>1.3425690265236626E-6</v>
      </c>
      <c r="I70" s="22">
        <f>(1-$F$4)*SUM($H$13:H70)</f>
        <v>5.9267563711578263E-4</v>
      </c>
      <c r="J70" s="22">
        <f t="shared" si="3"/>
        <v>2.4344930419201914E-2</v>
      </c>
      <c r="K70" s="22">
        <f t="shared" si="4"/>
        <v>0</v>
      </c>
      <c r="L70" s="22">
        <f t="shared" si="5"/>
        <v>1.8024915909806951E-12</v>
      </c>
    </row>
    <row r="71" spans="4:12" x14ac:dyDescent="0.25">
      <c r="E71" s="6"/>
      <c r="F71" s="6"/>
      <c r="G71" s="6"/>
      <c r="H71" s="6"/>
      <c r="I71" s="6"/>
      <c r="J71" s="6"/>
      <c r="K71" s="6"/>
      <c r="L71" s="6"/>
    </row>
    <row r="72" spans="4:12" x14ac:dyDescent="0.25">
      <c r="E72" s="6"/>
      <c r="F72" s="6"/>
      <c r="G72" s="6"/>
      <c r="H72" s="6"/>
      <c r="I72" s="6"/>
      <c r="J72" s="6"/>
      <c r="K72" s="6"/>
      <c r="L72" s="6"/>
    </row>
    <row r="73" spans="4:12" x14ac:dyDescent="0.25">
      <c r="E73" s="6"/>
      <c r="F73" s="6"/>
      <c r="G73" s="6"/>
      <c r="H73" s="6"/>
      <c r="I73" s="6"/>
      <c r="J73" s="6"/>
      <c r="K73" s="6"/>
      <c r="L73" s="6"/>
    </row>
    <row r="74" spans="4:12" x14ac:dyDescent="0.25">
      <c r="E74" s="6"/>
      <c r="F74" s="6"/>
      <c r="G74" s="6"/>
      <c r="H74" s="6"/>
      <c r="I74" s="6"/>
      <c r="J74" s="6"/>
      <c r="K74" s="6"/>
      <c r="L74" s="6"/>
    </row>
    <row r="75" spans="4:12" x14ac:dyDescent="0.25">
      <c r="E75" s="6"/>
      <c r="F75" s="6"/>
      <c r="G75" s="6"/>
      <c r="H75" s="6"/>
      <c r="I75" s="6"/>
      <c r="J75" s="6"/>
      <c r="K75" s="6"/>
      <c r="L75" s="6"/>
    </row>
    <row r="76" spans="4:12" x14ac:dyDescent="0.25">
      <c r="E76" s="6"/>
      <c r="F76" s="6"/>
      <c r="G76" s="6"/>
      <c r="H76" s="6"/>
      <c r="I76" s="6"/>
      <c r="J76" s="6"/>
      <c r="K76" s="6"/>
      <c r="L76" s="6"/>
    </row>
    <row r="77" spans="4:12" x14ac:dyDescent="0.25">
      <c r="E77" s="6"/>
      <c r="F77" s="6"/>
      <c r="G77" s="6"/>
      <c r="H77" s="6"/>
      <c r="I77" s="6"/>
      <c r="J77" s="6"/>
      <c r="K77" s="6"/>
      <c r="L77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CD70-1BB1-46C2-85BD-D8D13823B0D1}">
  <dimension ref="D1:L70"/>
  <sheetViews>
    <sheetView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</v>
      </c>
      <c r="G3" s="26">
        <f>SUM(H12:H65)</f>
        <v>1.878872204136239E-4</v>
      </c>
      <c r="J3" s="26">
        <f>SUM(L12:L65)</f>
        <v>2.7670288270211542E-8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1.8788722041362386E-5</v>
      </c>
      <c r="J5" s="26">
        <f>SQRT((1/COUNT(L12:L65))*J3)</f>
        <v>2.2636535639197491E-5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4.3345959490317422E-3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3.5661734124635531E-3</v>
      </c>
      <c r="E12" s="21">
        <f>D12^2</f>
        <v>1.2717592807761943E-5</v>
      </c>
      <c r="F12" s="21">
        <v>54</v>
      </c>
      <c r="G12" s="21">
        <f>$F$3^(F12-1)</f>
        <v>3.7571021261363726E-3</v>
      </c>
      <c r="H12" s="21">
        <f>E12*G12</f>
        <v>4.778129497737904E-8</v>
      </c>
      <c r="I12" s="21">
        <f>(1-F3)*H12</f>
        <v>4.7781294977379031E-9</v>
      </c>
      <c r="J12" s="21">
        <f>SQRT(I12)</f>
        <v>6.9124015347329931E-5</v>
      </c>
      <c r="K12" s="21">
        <f>I12*$F$4</f>
        <v>0</v>
      </c>
      <c r="L12" s="21">
        <f>(E12-K12)^2</f>
        <v>1.6173716682403832E-10</v>
      </c>
    </row>
    <row r="13" spans="4:12" x14ac:dyDescent="0.25">
      <c r="D13" s="21">
        <v>-4.5341372465477923E-3</v>
      </c>
      <c r="E13" s="21">
        <f t="shared" ref="E13:E65" si="0">D13^2</f>
        <v>2.0558400570531994E-5</v>
      </c>
      <c r="F13" s="21">
        <f>F12-1</f>
        <v>53</v>
      </c>
      <c r="G13" s="21">
        <f t="shared" ref="G13:G65" si="1">$F$3^(F13-1)</f>
        <v>4.1745579179293026E-3</v>
      </c>
      <c r="H13" s="21">
        <f t="shared" ref="H13:H65" si="2">E13*G13</f>
        <v>8.5822233881676632E-8</v>
      </c>
      <c r="I13" s="21">
        <f>(1-$F$4)*SUM($H$13:H13)</f>
        <v>8.5822233881676632E-8</v>
      </c>
      <c r="J13" s="21">
        <f t="shared" ref="J13:J65" si="3">SQRT(I13)</f>
        <v>2.9295432046938074E-4</v>
      </c>
      <c r="K13" s="21">
        <f t="shared" ref="K13:K65" si="4">I13*$F$4</f>
        <v>0</v>
      </c>
      <c r="L13" s="21">
        <f t="shared" ref="L13:L65" si="5">(E13-K13)^2</f>
        <v>4.2264783401845022E-10</v>
      </c>
    </row>
    <row r="14" spans="4:12" x14ac:dyDescent="0.25">
      <c r="D14" s="21">
        <v>2.9702176236728661E-4</v>
      </c>
      <c r="E14" s="21">
        <f t="shared" si="0"/>
        <v>8.8221927319768881E-8</v>
      </c>
      <c r="F14" s="21">
        <f t="shared" ref="F14:F65" si="6">F13-1</f>
        <v>52</v>
      </c>
      <c r="G14" s="21">
        <f t="shared" si="1"/>
        <v>4.6383976865881135E-3</v>
      </c>
      <c r="H14" s="21">
        <f t="shared" si="2"/>
        <v>4.0920838358636066E-10</v>
      </c>
      <c r="I14" s="21">
        <f>(1-$F$4)*SUM($H$13:H14)</f>
        <v>8.6231442265262994E-8</v>
      </c>
      <c r="J14" s="21">
        <f t="shared" si="3"/>
        <v>2.9365190662630303E-4</v>
      </c>
      <c r="K14" s="21">
        <f t="shared" si="4"/>
        <v>0</v>
      </c>
      <c r="L14" s="21">
        <f t="shared" si="5"/>
        <v>7.7831084600145827E-15</v>
      </c>
    </row>
    <row r="15" spans="4:12" x14ac:dyDescent="0.25">
      <c r="D15" s="21">
        <v>2.7358293168877322E-3</v>
      </c>
      <c r="E15" s="21">
        <f t="shared" si="0"/>
        <v>7.4847620511423951E-6</v>
      </c>
      <c r="F15" s="21">
        <f t="shared" si="6"/>
        <v>51</v>
      </c>
      <c r="G15" s="21">
        <f t="shared" si="1"/>
        <v>5.1537752073201248E-3</v>
      </c>
      <c r="H15" s="21">
        <f t="shared" si="2"/>
        <v>3.85747810918682E-8</v>
      </c>
      <c r="I15" s="21">
        <f>(1-$F$4)*SUM($H$13:H15)</f>
        <v>1.2480622335713119E-7</v>
      </c>
      <c r="J15" s="21">
        <f t="shared" si="3"/>
        <v>3.5327924274875135E-4</v>
      </c>
      <c r="K15" s="21">
        <f t="shared" si="4"/>
        <v>0</v>
      </c>
      <c r="L15" s="21">
        <f t="shared" si="5"/>
        <v>5.6021662962221312E-11</v>
      </c>
    </row>
    <row r="16" spans="4:12" x14ac:dyDescent="0.25">
      <c r="D16" s="21">
        <v>-4.2755084926912358E-3</v>
      </c>
      <c r="E16" s="21">
        <f t="shared" si="0"/>
        <v>1.8279972871074884E-5</v>
      </c>
      <c r="F16" s="21">
        <f t="shared" si="6"/>
        <v>50</v>
      </c>
      <c r="G16" s="21">
        <f t="shared" si="1"/>
        <v>5.7264168970223616E-3</v>
      </c>
      <c r="H16" s="21">
        <f t="shared" si="2"/>
        <v>1.0467874552603359E-7</v>
      </c>
      <c r="I16" s="21">
        <f>(1-$F$4)*SUM($H$13:H16)</f>
        <v>2.2948496888316479E-7</v>
      </c>
      <c r="J16" s="21">
        <f t="shared" si="3"/>
        <v>4.7904589433911735E-4</v>
      </c>
      <c r="K16" s="21">
        <f t="shared" si="4"/>
        <v>0</v>
      </c>
      <c r="L16" s="21">
        <f t="shared" si="5"/>
        <v>3.3415740816723376E-10</v>
      </c>
    </row>
    <row r="17" spans="4:12" x14ac:dyDescent="0.25">
      <c r="D17" s="21">
        <v>-5.6116212860199963E-4</v>
      </c>
      <c r="E17" s="21">
        <f t="shared" si="0"/>
        <v>3.1490293457712717E-7</v>
      </c>
      <c r="F17" s="21">
        <f t="shared" si="6"/>
        <v>49</v>
      </c>
      <c r="G17" s="21">
        <f t="shared" si="1"/>
        <v>6.3626854411359575E-3</v>
      </c>
      <c r="H17" s="21">
        <f t="shared" si="2"/>
        <v>2.0036283172048761E-9</v>
      </c>
      <c r="I17" s="21">
        <f>(1-$F$4)*SUM($H$13:H17)</f>
        <v>2.3148859720036968E-7</v>
      </c>
      <c r="J17" s="21">
        <f t="shared" si="3"/>
        <v>4.8113261913984763E-4</v>
      </c>
      <c r="K17" s="21">
        <f t="shared" si="4"/>
        <v>0</v>
      </c>
      <c r="L17" s="21">
        <f t="shared" si="5"/>
        <v>9.9163858205286438E-14</v>
      </c>
    </row>
    <row r="18" spans="4:12" x14ac:dyDescent="0.25">
      <c r="D18" s="21">
        <v>8.4760265782589318E-4</v>
      </c>
      <c r="E18" s="21">
        <f t="shared" si="0"/>
        <v>7.1843026555351821E-7</v>
      </c>
      <c r="F18" s="21">
        <f t="shared" si="6"/>
        <v>48</v>
      </c>
      <c r="G18" s="21">
        <f t="shared" si="1"/>
        <v>7.0696504901510623E-3</v>
      </c>
      <c r="H18" s="21">
        <f t="shared" si="2"/>
        <v>5.0790508790097882E-9</v>
      </c>
      <c r="I18" s="21">
        <f>(1-$F$4)*SUM($H$13:H18)</f>
        <v>2.3656764807937945E-7</v>
      </c>
      <c r="J18" s="21">
        <f t="shared" si="3"/>
        <v>4.8638220370340386E-4</v>
      </c>
      <c r="K18" s="21">
        <f t="shared" si="4"/>
        <v>0</v>
      </c>
      <c r="L18" s="21">
        <f t="shared" si="5"/>
        <v>5.1614204646329865E-13</v>
      </c>
    </row>
    <row r="19" spans="4:12" x14ac:dyDescent="0.25">
      <c r="D19" s="21">
        <v>2.0485781044943352E-3</v>
      </c>
      <c r="E19" s="21">
        <f t="shared" si="0"/>
        <v>4.196672250213603E-6</v>
      </c>
      <c r="F19" s="21">
        <f t="shared" si="6"/>
        <v>47</v>
      </c>
      <c r="G19" s="21">
        <f t="shared" si="1"/>
        <v>7.8551672112789576E-3</v>
      </c>
      <c r="H19" s="21">
        <f t="shared" si="2"/>
        <v>3.2965562256362176E-8</v>
      </c>
      <c r="I19" s="21">
        <f>(1-$F$4)*SUM($H$13:H19)</f>
        <v>2.6953321033574163E-7</v>
      </c>
      <c r="J19" s="21">
        <f t="shared" si="3"/>
        <v>5.1916587940247156E-4</v>
      </c>
      <c r="K19" s="21">
        <f t="shared" si="4"/>
        <v>0</v>
      </c>
      <c r="L19" s="21">
        <f t="shared" si="5"/>
        <v>1.7612057975712905E-11</v>
      </c>
    </row>
    <row r="20" spans="4:12" x14ac:dyDescent="0.25">
      <c r="D20" s="21">
        <v>-1.2706270324480951E-3</v>
      </c>
      <c r="E20" s="21">
        <f t="shared" si="0"/>
        <v>1.6144930555878524E-6</v>
      </c>
      <c r="F20" s="21">
        <f t="shared" si="6"/>
        <v>46</v>
      </c>
      <c r="G20" s="21">
        <f t="shared" si="1"/>
        <v>8.7279635680877331E-3</v>
      </c>
      <c r="H20" s="21">
        <f t="shared" si="2"/>
        <v>1.4091236570101419E-8</v>
      </c>
      <c r="I20" s="21">
        <f>(1-$F$4)*SUM($H$13:H20)</f>
        <v>2.8362444690584306E-7</v>
      </c>
      <c r="J20" s="21">
        <f t="shared" si="3"/>
        <v>5.3256403080366129E-4</v>
      </c>
      <c r="K20" s="21">
        <f t="shared" si="4"/>
        <v>0</v>
      </c>
      <c r="L20" s="21">
        <f t="shared" si="5"/>
        <v>2.6065878265414002E-12</v>
      </c>
    </row>
    <row r="21" spans="4:12" x14ac:dyDescent="0.25">
      <c r="D21" s="21">
        <v>2.8535017161236448E-3</v>
      </c>
      <c r="E21" s="21">
        <f t="shared" si="0"/>
        <v>8.1424720439205866E-6</v>
      </c>
      <c r="F21" s="21">
        <f t="shared" si="6"/>
        <v>45</v>
      </c>
      <c r="G21" s="21">
        <f t="shared" si="1"/>
        <v>9.6977372978752571E-3</v>
      </c>
      <c r="H21" s="21">
        <f t="shared" si="2"/>
        <v>7.8963554837235253E-8</v>
      </c>
      <c r="I21" s="21">
        <f>(1-$F$4)*SUM($H$13:H21)</f>
        <v>3.6258800174307831E-7</v>
      </c>
      <c r="J21" s="21">
        <f t="shared" si="3"/>
        <v>6.0215280597459501E-4</v>
      </c>
      <c r="K21" s="21">
        <f t="shared" si="4"/>
        <v>0</v>
      </c>
      <c r="L21" s="21">
        <f t="shared" si="5"/>
        <v>6.629985098602829E-11</v>
      </c>
    </row>
    <row r="22" spans="4:12" x14ac:dyDescent="0.25">
      <c r="D22" s="21">
        <v>-1.9639402694017049E-3</v>
      </c>
      <c r="E22" s="21">
        <f t="shared" si="0"/>
        <v>3.8570613817776409E-6</v>
      </c>
      <c r="F22" s="21">
        <f t="shared" si="6"/>
        <v>44</v>
      </c>
      <c r="G22" s="21">
        <f t="shared" si="1"/>
        <v>1.077526366430584E-2</v>
      </c>
      <c r="H22" s="21">
        <f t="shared" si="2"/>
        <v>4.1560853358065887E-8</v>
      </c>
      <c r="I22" s="21">
        <f>(1-$F$4)*SUM($H$13:H22)</f>
        <v>4.0414885510114421E-7</v>
      </c>
      <c r="J22" s="21">
        <f t="shared" si="3"/>
        <v>6.3572702876403184E-4</v>
      </c>
      <c r="K22" s="21">
        <f t="shared" si="4"/>
        <v>0</v>
      </c>
      <c r="L22" s="21">
        <f t="shared" si="5"/>
        <v>1.4876922502800444E-11</v>
      </c>
    </row>
    <row r="23" spans="4:12" x14ac:dyDescent="0.25">
      <c r="D23" s="21">
        <v>2.7076507267622179E-3</v>
      </c>
      <c r="E23" s="21">
        <f t="shared" si="0"/>
        <v>7.3313724581359671E-6</v>
      </c>
      <c r="F23" s="21">
        <f t="shared" si="6"/>
        <v>43</v>
      </c>
      <c r="G23" s="21">
        <f t="shared" si="1"/>
        <v>1.1972515182562043E-2</v>
      </c>
      <c r="H23" s="21">
        <f t="shared" si="2"/>
        <v>8.777496806405007E-8</v>
      </c>
      <c r="I23" s="21">
        <f>(1-$F$4)*SUM($H$13:H23)</f>
        <v>4.9192382316519432E-7</v>
      </c>
      <c r="J23" s="21">
        <f t="shared" si="3"/>
        <v>7.0137281324926927E-4</v>
      </c>
      <c r="K23" s="21">
        <f t="shared" si="4"/>
        <v>0</v>
      </c>
      <c r="L23" s="21">
        <f t="shared" si="5"/>
        <v>5.3749022119914615E-11</v>
      </c>
    </row>
    <row r="24" spans="4:12" x14ac:dyDescent="0.25">
      <c r="D24" s="21">
        <v>5.7835531444588514E-4</v>
      </c>
      <c r="E24" s="21">
        <f t="shared" si="0"/>
        <v>3.344948697477987E-7</v>
      </c>
      <c r="F24" s="21">
        <f t="shared" si="6"/>
        <v>42</v>
      </c>
      <c r="G24" s="21">
        <f t="shared" si="1"/>
        <v>1.3302794647291158E-2</v>
      </c>
      <c r="H24" s="21">
        <f t="shared" si="2"/>
        <v>4.4497165628273693E-9</v>
      </c>
      <c r="I24" s="21">
        <f>(1-$F$4)*SUM($H$13:H24)</f>
        <v>4.9637353972802171E-7</v>
      </c>
      <c r="J24" s="21">
        <f t="shared" si="3"/>
        <v>7.0453781994157111E-4</v>
      </c>
      <c r="K24" s="21">
        <f t="shared" si="4"/>
        <v>0</v>
      </c>
      <c r="L24" s="21">
        <f t="shared" si="5"/>
        <v>1.1188681788759682E-13</v>
      </c>
    </row>
    <row r="25" spans="4:12" x14ac:dyDescent="0.25">
      <c r="D25" s="21">
        <v>6.7119578946933965E-5</v>
      </c>
      <c r="E25" s="21">
        <f t="shared" si="0"/>
        <v>4.5050378780137008E-9</v>
      </c>
      <c r="F25" s="21">
        <f t="shared" si="6"/>
        <v>41</v>
      </c>
      <c r="G25" s="21">
        <f t="shared" si="1"/>
        <v>1.478088294143462E-2</v>
      </c>
      <c r="H25" s="21">
        <f t="shared" si="2"/>
        <v>6.6588437521649532E-11</v>
      </c>
      <c r="I25" s="21">
        <f>(1-$F$4)*SUM($H$13:H25)</f>
        <v>4.9644012816554338E-7</v>
      </c>
      <c r="J25" s="21">
        <f t="shared" si="3"/>
        <v>7.0458507517938765E-4</v>
      </c>
      <c r="K25" s="21">
        <f t="shared" si="4"/>
        <v>0</v>
      </c>
      <c r="L25" s="21">
        <f t="shared" si="5"/>
        <v>2.0295366282338189E-17</v>
      </c>
    </row>
    <row r="26" spans="4:12" x14ac:dyDescent="0.25">
      <c r="D26" s="21">
        <v>2.63104825231671E-3</v>
      </c>
      <c r="E26" s="21">
        <f t="shared" si="0"/>
        <v>6.9224149060188139E-6</v>
      </c>
      <c r="F26" s="21">
        <f t="shared" si="6"/>
        <v>40</v>
      </c>
      <c r="G26" s="21">
        <f t="shared" si="1"/>
        <v>1.6423203268260689E-2</v>
      </c>
      <c r="H26" s="21">
        <f t="shared" si="2"/>
        <v>1.1368822710878469E-7</v>
      </c>
      <c r="I26" s="21">
        <f>(1-$F$4)*SUM($H$13:H26)</f>
        <v>6.1012835527432807E-7</v>
      </c>
      <c r="J26" s="21">
        <f t="shared" si="3"/>
        <v>7.8110713431278308E-4</v>
      </c>
      <c r="K26" s="21">
        <f t="shared" si="4"/>
        <v>0</v>
      </c>
      <c r="L26" s="21">
        <f t="shared" si="5"/>
        <v>4.7919828131071465E-11</v>
      </c>
    </row>
    <row r="27" spans="4:12" x14ac:dyDescent="0.25">
      <c r="D27" s="21">
        <v>-3.8718799969957192E-4</v>
      </c>
      <c r="E27" s="21">
        <f t="shared" si="0"/>
        <v>1.4991454711135572E-7</v>
      </c>
      <c r="F27" s="21">
        <f t="shared" si="6"/>
        <v>39</v>
      </c>
      <c r="G27" s="21">
        <f t="shared" si="1"/>
        <v>1.8248003631400764E-2</v>
      </c>
      <c r="H27" s="21">
        <f t="shared" si="2"/>
        <v>2.73564120008782E-9</v>
      </c>
      <c r="I27" s="21">
        <f>(1-$F$4)*SUM($H$13:H27)</f>
        <v>6.1286399647441589E-7</v>
      </c>
      <c r="J27" s="21">
        <f t="shared" si="3"/>
        <v>7.8285630640266026E-4</v>
      </c>
      <c r="K27" s="21">
        <f t="shared" si="4"/>
        <v>0</v>
      </c>
      <c r="L27" s="21">
        <f t="shared" si="5"/>
        <v>2.2474371435602892E-14</v>
      </c>
    </row>
    <row r="28" spans="4:12" x14ac:dyDescent="0.25">
      <c r="D28" s="21">
        <v>1.0833048400502199E-3</v>
      </c>
      <c r="E28" s="21">
        <f t="shared" si="0"/>
        <v>1.1735493764762327E-6</v>
      </c>
      <c r="F28" s="21">
        <f t="shared" si="6"/>
        <v>38</v>
      </c>
      <c r="G28" s="21">
        <f t="shared" si="1"/>
        <v>2.0275559590445295E-2</v>
      </c>
      <c r="H28" s="21">
        <f t="shared" si="2"/>
        <v>2.3794370315073777E-8</v>
      </c>
      <c r="I28" s="21">
        <f>(1-$F$4)*SUM($H$13:H28)</f>
        <v>6.366583667894897E-7</v>
      </c>
      <c r="J28" s="21">
        <f t="shared" si="3"/>
        <v>7.9790874590362126E-4</v>
      </c>
      <c r="K28" s="21">
        <f t="shared" si="4"/>
        <v>0</v>
      </c>
      <c r="L28" s="21">
        <f t="shared" si="5"/>
        <v>1.3772181390277545E-12</v>
      </c>
    </row>
    <row r="29" spans="4:12" x14ac:dyDescent="0.25">
      <c r="D29" s="21">
        <v>-3.6231154579936049E-3</v>
      </c>
      <c r="E29" s="21">
        <f t="shared" si="0"/>
        <v>1.3126965621952209E-5</v>
      </c>
      <c r="F29" s="21">
        <f t="shared" si="6"/>
        <v>37</v>
      </c>
      <c r="G29" s="21">
        <f t="shared" si="1"/>
        <v>2.2528399544939213E-2</v>
      </c>
      <c r="H29" s="21">
        <f t="shared" si="2"/>
        <v>2.9572952634402083E-7</v>
      </c>
      <c r="I29" s="21">
        <f>(1-$F$4)*SUM($H$13:H29)</f>
        <v>9.3238789313351058E-7</v>
      </c>
      <c r="J29" s="21">
        <f t="shared" si="3"/>
        <v>9.6560234731151654E-4</v>
      </c>
      <c r="K29" s="21">
        <f t="shared" si="4"/>
        <v>0</v>
      </c>
      <c r="L29" s="21">
        <f t="shared" si="5"/>
        <v>1.7231722643991517E-10</v>
      </c>
    </row>
    <row r="30" spans="4:12" x14ac:dyDescent="0.25">
      <c r="D30" s="21">
        <v>-2.2554818791916259E-3</v>
      </c>
      <c r="E30" s="21">
        <f t="shared" si="0"/>
        <v>5.0871985073617881E-6</v>
      </c>
      <c r="F30" s="21">
        <f t="shared" si="6"/>
        <v>36</v>
      </c>
      <c r="G30" s="21">
        <f t="shared" si="1"/>
        <v>2.5031555049932458E-2</v>
      </c>
      <c r="H30" s="21">
        <f t="shared" si="2"/>
        <v>1.2734048948696083E-7</v>
      </c>
      <c r="I30" s="21">
        <f>(1-$F$4)*SUM($H$13:H30)</f>
        <v>1.0597283826204714E-6</v>
      </c>
      <c r="J30" s="21">
        <f t="shared" si="3"/>
        <v>1.0294310965870768E-3</v>
      </c>
      <c r="K30" s="21">
        <f t="shared" si="4"/>
        <v>0</v>
      </c>
      <c r="L30" s="21">
        <f t="shared" si="5"/>
        <v>2.5879588653304004E-11</v>
      </c>
    </row>
    <row r="31" spans="4:12" x14ac:dyDescent="0.25">
      <c r="D31" s="21">
        <v>-1.36118551236525E-4</v>
      </c>
      <c r="E31" s="21">
        <f t="shared" si="0"/>
        <v>1.8528259990730481E-8</v>
      </c>
      <c r="F31" s="21">
        <f t="shared" si="6"/>
        <v>35</v>
      </c>
      <c r="G31" s="21">
        <f t="shared" si="1"/>
        <v>2.7812838944369395E-2</v>
      </c>
      <c r="H31" s="21">
        <f t="shared" si="2"/>
        <v>5.1532351104159002E-10</v>
      </c>
      <c r="I31" s="21">
        <f>(1-$F$4)*SUM($H$13:H31)</f>
        <v>1.0602437061315131E-6</v>
      </c>
      <c r="J31" s="21">
        <f t="shared" si="3"/>
        <v>1.0296813614567922E-3</v>
      </c>
      <c r="K31" s="21">
        <f t="shared" si="4"/>
        <v>0</v>
      </c>
      <c r="L31" s="21">
        <f t="shared" si="5"/>
        <v>3.4329641828410386E-16</v>
      </c>
    </row>
    <row r="32" spans="4:12" x14ac:dyDescent="0.25">
      <c r="D32" s="21">
        <v>-1.2110608703747689E-3</v>
      </c>
      <c r="E32" s="21">
        <f t="shared" si="0"/>
        <v>1.4666684317528929E-6</v>
      </c>
      <c r="F32" s="21">
        <f t="shared" si="6"/>
        <v>34</v>
      </c>
      <c r="G32" s="21">
        <f t="shared" si="1"/>
        <v>3.090315438263266E-2</v>
      </c>
      <c r="H32" s="21">
        <f t="shared" si="2"/>
        <v>4.5324680974593384E-8</v>
      </c>
      <c r="I32" s="21">
        <f>(1-$F$4)*SUM($H$13:H32)</f>
        <v>1.1055683871061064E-6</v>
      </c>
      <c r="J32" s="21">
        <f t="shared" si="3"/>
        <v>1.0514601215006237E-3</v>
      </c>
      <c r="K32" s="21">
        <f t="shared" si="4"/>
        <v>0</v>
      </c>
      <c r="L32" s="21">
        <f t="shared" si="5"/>
        <v>2.15111628870049E-12</v>
      </c>
    </row>
    <row r="33" spans="4:12" x14ac:dyDescent="0.25">
      <c r="D33" s="21">
        <v>-8.1909980116588454E-3</v>
      </c>
      <c r="E33" s="21">
        <f t="shared" si="0"/>
        <v>6.7092448426999161E-5</v>
      </c>
      <c r="F33" s="21">
        <f t="shared" si="6"/>
        <v>33</v>
      </c>
      <c r="G33" s="21">
        <f t="shared" si="1"/>
        <v>3.4336838202925178E-2</v>
      </c>
      <c r="H33" s="21">
        <f t="shared" si="2"/>
        <v>2.3037425462759723E-6</v>
      </c>
      <c r="I33" s="21">
        <f>(1-$F$4)*SUM($H$13:H33)</f>
        <v>3.4093109333820786E-6</v>
      </c>
      <c r="J33" s="21">
        <f t="shared" si="3"/>
        <v>1.8464319465883595E-3</v>
      </c>
      <c r="K33" s="21">
        <f t="shared" si="4"/>
        <v>0</v>
      </c>
      <c r="L33" s="21">
        <f t="shared" si="5"/>
        <v>4.5013966359295419E-9</v>
      </c>
    </row>
    <row r="34" spans="4:12" x14ac:dyDescent="0.25">
      <c r="D34" s="21">
        <v>3.8588462506710429E-3</v>
      </c>
      <c r="E34" s="21">
        <f t="shared" si="0"/>
        <v>1.4890694386317966E-5</v>
      </c>
      <c r="F34" s="21">
        <f t="shared" si="6"/>
        <v>32</v>
      </c>
      <c r="G34" s="21">
        <f t="shared" si="1"/>
        <v>3.8152042447694635E-2</v>
      </c>
      <c r="H34" s="21">
        <f t="shared" si="2"/>
        <v>5.6811040430245128E-7</v>
      </c>
      <c r="I34" s="21">
        <f>(1-$F$4)*SUM($H$13:H34)</f>
        <v>3.9774213376845297E-6</v>
      </c>
      <c r="J34" s="21">
        <f t="shared" si="3"/>
        <v>1.9943473462976629E-3</v>
      </c>
      <c r="K34" s="21">
        <f t="shared" si="4"/>
        <v>0</v>
      </c>
      <c r="L34" s="21">
        <f t="shared" si="5"/>
        <v>2.2173277930672139E-10</v>
      </c>
    </row>
    <row r="35" spans="4:12" x14ac:dyDescent="0.25">
      <c r="D35" s="21">
        <v>2.3673441571025319E-3</v>
      </c>
      <c r="E35" s="21">
        <f t="shared" si="0"/>
        <v>5.6043183581674971E-6</v>
      </c>
      <c r="F35" s="21">
        <f t="shared" si="6"/>
        <v>31</v>
      </c>
      <c r="G35" s="21">
        <f t="shared" si="1"/>
        <v>4.2391158275216265E-2</v>
      </c>
      <c r="H35" s="21">
        <f t="shared" si="2"/>
        <v>2.3757354654577853E-7</v>
      </c>
      <c r="I35" s="21">
        <f>(1-$F$4)*SUM($H$13:H35)</f>
        <v>4.2149948842303082E-6</v>
      </c>
      <c r="J35" s="21">
        <f t="shared" si="3"/>
        <v>2.0530452708672326E-3</v>
      </c>
      <c r="K35" s="21">
        <f t="shared" si="4"/>
        <v>0</v>
      </c>
      <c r="L35" s="21">
        <f t="shared" si="5"/>
        <v>3.1408384259693233E-11</v>
      </c>
    </row>
    <row r="36" spans="4:12" x14ac:dyDescent="0.25">
      <c r="D36" s="21">
        <v>2.2277149564074502E-3</v>
      </c>
      <c r="E36" s="21">
        <f t="shared" si="0"/>
        <v>4.9627139270014477E-6</v>
      </c>
      <c r="F36" s="21">
        <f t="shared" si="6"/>
        <v>30</v>
      </c>
      <c r="G36" s="21">
        <f t="shared" si="1"/>
        <v>4.7101286972462519E-2</v>
      </c>
      <c r="H36" s="21">
        <f t="shared" si="2"/>
        <v>2.3375021283793159E-7</v>
      </c>
      <c r="I36" s="21">
        <f>(1-$F$4)*SUM($H$13:H36)</f>
        <v>4.4487450970682394E-6</v>
      </c>
      <c r="J36" s="21">
        <f t="shared" si="3"/>
        <v>2.1092048494795947E-3</v>
      </c>
      <c r="K36" s="21">
        <f t="shared" si="4"/>
        <v>0</v>
      </c>
      <c r="L36" s="21">
        <f t="shared" si="5"/>
        <v>2.4628529521254132E-11</v>
      </c>
    </row>
    <row r="37" spans="4:12" x14ac:dyDescent="0.25">
      <c r="D37" s="21">
        <v>2.8429487656783602E-3</v>
      </c>
      <c r="E37" s="21">
        <f t="shared" si="0"/>
        <v>8.082357684272112E-6</v>
      </c>
      <c r="F37" s="21">
        <f t="shared" si="6"/>
        <v>29</v>
      </c>
      <c r="G37" s="21">
        <f t="shared" si="1"/>
        <v>5.2334763302736127E-2</v>
      </c>
      <c r="H37" s="21">
        <f t="shared" si="2"/>
        <v>4.2298827633443147E-7</v>
      </c>
      <c r="I37" s="21">
        <f>(1-$F$4)*SUM($H$13:H37)</f>
        <v>4.8717333734026711E-6</v>
      </c>
      <c r="J37" s="21">
        <f t="shared" si="3"/>
        <v>2.2072003473637527E-3</v>
      </c>
      <c r="K37" s="21">
        <f t="shared" si="4"/>
        <v>0</v>
      </c>
      <c r="L37" s="21">
        <f t="shared" si="5"/>
        <v>6.5324505736512463E-11</v>
      </c>
    </row>
    <row r="38" spans="4:12" x14ac:dyDescent="0.25">
      <c r="D38" s="21">
        <v>5.5212454640108657E-4</v>
      </c>
      <c r="E38" s="21">
        <f t="shared" si="0"/>
        <v>3.0484151473860559E-7</v>
      </c>
      <c r="F38" s="21">
        <f t="shared" si="6"/>
        <v>28</v>
      </c>
      <c r="G38" s="21">
        <f t="shared" si="1"/>
        <v>5.8149737003040138E-2</v>
      </c>
      <c r="H38" s="21">
        <f t="shared" si="2"/>
        <v>1.77264539096583E-8</v>
      </c>
      <c r="I38" s="21">
        <f>(1-$F$4)*SUM($H$13:H38)</f>
        <v>4.8894598273123294E-6</v>
      </c>
      <c r="J38" s="21">
        <f t="shared" si="3"/>
        <v>2.2112122981098694E-3</v>
      </c>
      <c r="K38" s="21">
        <f t="shared" si="4"/>
        <v>0</v>
      </c>
      <c r="L38" s="21">
        <f t="shared" si="5"/>
        <v>9.2928349108127488E-14</v>
      </c>
    </row>
    <row r="39" spans="4:12" x14ac:dyDescent="0.25">
      <c r="D39" s="21">
        <v>1.4606634363507491E-4</v>
      </c>
      <c r="E39" s="21">
        <f t="shared" si="0"/>
        <v>2.133537674291979E-8</v>
      </c>
      <c r="F39" s="21">
        <f t="shared" si="6"/>
        <v>27</v>
      </c>
      <c r="G39" s="21">
        <f t="shared" si="1"/>
        <v>6.4610818892266816E-2</v>
      </c>
      <c r="H39" s="21">
        <f t="shared" si="2"/>
        <v>1.3784961627350721E-9</v>
      </c>
      <c r="I39" s="21">
        <f>(1-$F$4)*SUM($H$13:H39)</f>
        <v>4.8908383234750644E-6</v>
      </c>
      <c r="J39" s="21">
        <f t="shared" si="3"/>
        <v>2.211523982116193E-3</v>
      </c>
      <c r="K39" s="21">
        <f t="shared" si="4"/>
        <v>0</v>
      </c>
      <c r="L39" s="21">
        <f t="shared" si="5"/>
        <v>4.5519830076232263E-16</v>
      </c>
    </row>
    <row r="40" spans="4:12" x14ac:dyDescent="0.25">
      <c r="D40" s="21">
        <v>2.9221896643933341E-3</v>
      </c>
      <c r="E40" s="21">
        <f t="shared" si="0"/>
        <v>8.5391924346872264E-6</v>
      </c>
      <c r="F40" s="21">
        <f t="shared" si="6"/>
        <v>26</v>
      </c>
      <c r="G40" s="21">
        <f t="shared" si="1"/>
        <v>7.1789798769185342E-2</v>
      </c>
      <c r="H40" s="21">
        <f t="shared" si="2"/>
        <v>6.1302690653754583E-7</v>
      </c>
      <c r="I40" s="21">
        <f>(1-$F$4)*SUM($H$13:H40)</f>
        <v>5.50386523001261E-6</v>
      </c>
      <c r="J40" s="21">
        <f t="shared" si="3"/>
        <v>2.3460318049874367E-3</v>
      </c>
      <c r="K40" s="21">
        <f t="shared" si="4"/>
        <v>0</v>
      </c>
      <c r="L40" s="21">
        <f t="shared" si="5"/>
        <v>7.2917807436619557E-11</v>
      </c>
    </row>
    <row r="41" spans="4:12" x14ac:dyDescent="0.25">
      <c r="D41" s="21">
        <v>1.1934561140390649E-3</v>
      </c>
      <c r="E41" s="21">
        <f t="shared" si="0"/>
        <v>1.4243374961372256E-6</v>
      </c>
      <c r="F41" s="21">
        <f t="shared" si="6"/>
        <v>25</v>
      </c>
      <c r="G41" s="21">
        <f t="shared" si="1"/>
        <v>7.9766443076872598E-2</v>
      </c>
      <c r="H41" s="21">
        <f t="shared" si="2"/>
        <v>1.1361433580788525E-7</v>
      </c>
      <c r="I41" s="21">
        <f>(1-$F$4)*SUM($H$13:H41)</f>
        <v>5.6174795658204949E-6</v>
      </c>
      <c r="J41" s="21">
        <f t="shared" si="3"/>
        <v>2.3701222681162455E-3</v>
      </c>
      <c r="K41" s="21">
        <f t="shared" si="4"/>
        <v>0</v>
      </c>
      <c r="L41" s="21">
        <f t="shared" si="5"/>
        <v>2.028737302902461E-12</v>
      </c>
    </row>
    <row r="42" spans="4:12" x14ac:dyDescent="0.25">
      <c r="D42" s="21">
        <v>-2.9758974093333978E-3</v>
      </c>
      <c r="E42" s="21">
        <f t="shared" si="0"/>
        <v>8.8559653908772284E-6</v>
      </c>
      <c r="F42" s="21">
        <f t="shared" si="6"/>
        <v>24</v>
      </c>
      <c r="G42" s="21">
        <f t="shared" si="1"/>
        <v>8.8629381196525109E-2</v>
      </c>
      <c r="H42" s="21">
        <f t="shared" si="2"/>
        <v>7.8489873249129134E-7</v>
      </c>
      <c r="I42" s="21">
        <f>(1-$F$4)*SUM($H$13:H42)</f>
        <v>6.4023782983117866E-6</v>
      </c>
      <c r="J42" s="21">
        <f t="shared" si="3"/>
        <v>2.530292136950156E-3</v>
      </c>
      <c r="K42" s="21">
        <f t="shared" si="4"/>
        <v>0</v>
      </c>
      <c r="L42" s="21">
        <f t="shared" si="5"/>
        <v>7.842812300441526E-11</v>
      </c>
    </row>
    <row r="43" spans="4:12" x14ac:dyDescent="0.25">
      <c r="D43" s="21">
        <v>-3.209638399105195E-3</v>
      </c>
      <c r="E43" s="21">
        <f t="shared" si="0"/>
        <v>1.0301778653010559E-5</v>
      </c>
      <c r="F43" s="21">
        <f t="shared" si="6"/>
        <v>23</v>
      </c>
      <c r="G43" s="21">
        <f t="shared" si="1"/>
        <v>9.8477090218361235E-2</v>
      </c>
      <c r="H43" s="21">
        <f t="shared" si="2"/>
        <v>1.0144891858221086E-6</v>
      </c>
      <c r="I43" s="21">
        <f>(1-$F$4)*SUM($H$13:H43)</f>
        <v>7.416867484133895E-6</v>
      </c>
      <c r="J43" s="21">
        <f t="shared" si="3"/>
        <v>2.723392642300022E-3</v>
      </c>
      <c r="K43" s="21">
        <f t="shared" si="4"/>
        <v>0</v>
      </c>
      <c r="L43" s="21">
        <f t="shared" si="5"/>
        <v>1.0612664341562404E-10</v>
      </c>
    </row>
    <row r="44" spans="4:12" x14ac:dyDescent="0.25">
      <c r="D44" s="21">
        <v>4.4356852875559894E-3</v>
      </c>
      <c r="E44" s="21">
        <f t="shared" si="0"/>
        <v>1.9675303970240662E-5</v>
      </c>
      <c r="F44" s="21">
        <f t="shared" si="6"/>
        <v>22</v>
      </c>
      <c r="G44" s="21">
        <f t="shared" si="1"/>
        <v>0.10941898913151248</v>
      </c>
      <c r="H44" s="21">
        <f t="shared" si="2"/>
        <v>2.1528518712789671E-6</v>
      </c>
      <c r="I44" s="21">
        <f>(1-$F$4)*SUM($H$13:H44)</f>
        <v>9.5697193554128625E-6</v>
      </c>
      <c r="J44" s="21">
        <f t="shared" si="3"/>
        <v>3.0934962995634667E-3</v>
      </c>
      <c r="K44" s="21">
        <f t="shared" si="4"/>
        <v>0</v>
      </c>
      <c r="L44" s="21">
        <f t="shared" si="5"/>
        <v>3.8711758632136793E-10</v>
      </c>
    </row>
    <row r="45" spans="4:12" x14ac:dyDescent="0.25">
      <c r="D45" s="21">
        <v>2.5847844744609711E-3</v>
      </c>
      <c r="E45" s="21">
        <f t="shared" si="0"/>
        <v>6.6811107794144783E-6</v>
      </c>
      <c r="F45" s="21">
        <f t="shared" si="6"/>
        <v>21</v>
      </c>
      <c r="G45" s="21">
        <f t="shared" si="1"/>
        <v>0.12157665459056941</v>
      </c>
      <c r="H45" s="21">
        <f t="shared" si="2"/>
        <v>8.1226709751020395E-7</v>
      </c>
      <c r="I45" s="21">
        <f>(1-$F$4)*SUM($H$13:H45)</f>
        <v>1.0381986452923067E-5</v>
      </c>
      <c r="J45" s="21">
        <f t="shared" si="3"/>
        <v>3.2221090069895317E-3</v>
      </c>
      <c r="K45" s="21">
        <f t="shared" si="4"/>
        <v>0</v>
      </c>
      <c r="L45" s="21">
        <f t="shared" si="5"/>
        <v>4.4637241246808339E-11</v>
      </c>
    </row>
    <row r="46" spans="4:12" x14ac:dyDescent="0.25">
      <c r="D46" s="21">
        <v>6.7328031981582894E-4</v>
      </c>
      <c r="E46" s="21">
        <f t="shared" si="0"/>
        <v>4.533063890513049E-7</v>
      </c>
      <c r="F46" s="21">
        <f t="shared" si="6"/>
        <v>20</v>
      </c>
      <c r="G46" s="21">
        <f t="shared" si="1"/>
        <v>0.13508517176729934</v>
      </c>
      <c r="H46" s="21">
        <f t="shared" si="2"/>
        <v>6.1234971428209744E-8</v>
      </c>
      <c r="I46" s="21">
        <f>(1-$F$4)*SUM($H$13:H46)</f>
        <v>1.0443221424351276E-5</v>
      </c>
      <c r="J46" s="21">
        <f t="shared" si="3"/>
        <v>3.2315973487350301E-3</v>
      </c>
      <c r="K46" s="21">
        <f t="shared" si="4"/>
        <v>0</v>
      </c>
      <c r="L46" s="21">
        <f t="shared" si="5"/>
        <v>2.05486682354733E-13</v>
      </c>
    </row>
    <row r="47" spans="4:12" x14ac:dyDescent="0.25">
      <c r="D47" s="21">
        <v>-1.934467336436126E-3</v>
      </c>
      <c r="E47" s="21">
        <f t="shared" si="0"/>
        <v>3.7421638757382797E-6</v>
      </c>
      <c r="F47" s="21">
        <f t="shared" si="6"/>
        <v>19</v>
      </c>
      <c r="G47" s="21">
        <f t="shared" si="1"/>
        <v>0.15009463529699923</v>
      </c>
      <c r="H47" s="21">
        <f t="shared" si="2"/>
        <v>5.6167872215054227E-7</v>
      </c>
      <c r="I47" s="21">
        <f>(1-$F$4)*SUM($H$13:H47)</f>
        <v>1.1004900146501819E-5</v>
      </c>
      <c r="J47" s="21">
        <f t="shared" si="3"/>
        <v>3.3173634329843661E-3</v>
      </c>
      <c r="K47" s="21">
        <f t="shared" si="4"/>
        <v>0</v>
      </c>
      <c r="L47" s="21">
        <f t="shared" si="5"/>
        <v>1.4003790472880543E-11</v>
      </c>
    </row>
    <row r="48" spans="4:12" x14ac:dyDescent="0.25">
      <c r="D48" s="21">
        <v>-2.6082287599843348E-4</v>
      </c>
      <c r="E48" s="21">
        <f t="shared" si="0"/>
        <v>6.8028572644094205E-8</v>
      </c>
      <c r="F48" s="21">
        <f t="shared" si="6"/>
        <v>18</v>
      </c>
      <c r="G48" s="21">
        <f t="shared" si="1"/>
        <v>0.16677181699666582</v>
      </c>
      <c r="H48" s="21">
        <f t="shared" si="2"/>
        <v>1.1345248667545266E-8</v>
      </c>
      <c r="I48" s="21">
        <f>(1-$F$4)*SUM($H$13:H48)</f>
        <v>1.1016245395169365E-5</v>
      </c>
      <c r="J48" s="21">
        <f t="shared" si="3"/>
        <v>3.319072972257369E-3</v>
      </c>
      <c r="K48" s="21">
        <f t="shared" si="4"/>
        <v>0</v>
      </c>
      <c r="L48" s="21">
        <f t="shared" si="5"/>
        <v>4.6278866959928021E-15</v>
      </c>
    </row>
    <row r="49" spans="4:12" x14ac:dyDescent="0.25">
      <c r="D49" s="21">
        <v>4.3830925337764721E-4</v>
      </c>
      <c r="E49" s="21">
        <f t="shared" si="0"/>
        <v>1.9211500159647054E-7</v>
      </c>
      <c r="F49" s="21">
        <f t="shared" si="6"/>
        <v>17</v>
      </c>
      <c r="G49" s="21">
        <f t="shared" si="1"/>
        <v>0.18530201888518424</v>
      </c>
      <c r="H49" s="21">
        <f t="shared" si="2"/>
        <v>3.5599297653956385E-8</v>
      </c>
      <c r="I49" s="21">
        <f>(1-$F$4)*SUM($H$13:H49)</f>
        <v>1.1051844692823322E-5</v>
      </c>
      <c r="J49" s="21">
        <f t="shared" si="3"/>
        <v>3.3244314841523385E-3</v>
      </c>
      <c r="K49" s="21">
        <f t="shared" si="4"/>
        <v>0</v>
      </c>
      <c r="L49" s="21">
        <f t="shared" si="5"/>
        <v>3.6908173838411882E-14</v>
      </c>
    </row>
    <row r="50" spans="4:12" x14ac:dyDescent="0.25">
      <c r="D50" s="21">
        <v>2.1108066857629779E-3</v>
      </c>
      <c r="E50" s="21">
        <f t="shared" si="0"/>
        <v>4.4555048646616867E-6</v>
      </c>
      <c r="F50" s="21">
        <f t="shared" si="6"/>
        <v>16</v>
      </c>
      <c r="G50" s="21">
        <f t="shared" si="1"/>
        <v>0.20589113209464913</v>
      </c>
      <c r="H50" s="21">
        <f t="shared" si="2"/>
        <v>9.1734894063841113E-7</v>
      </c>
      <c r="I50" s="21">
        <f>(1-$F$4)*SUM($H$13:H50)</f>
        <v>1.1969193633461733E-5</v>
      </c>
      <c r="J50" s="21">
        <f t="shared" si="3"/>
        <v>3.4596522416944931E-3</v>
      </c>
      <c r="K50" s="21">
        <f t="shared" si="4"/>
        <v>0</v>
      </c>
      <c r="L50" s="21">
        <f t="shared" si="5"/>
        <v>1.9851523599023955E-11</v>
      </c>
    </row>
    <row r="51" spans="4:12" x14ac:dyDescent="0.25">
      <c r="D51" s="21">
        <v>-1.671525439776204E-3</v>
      </c>
      <c r="E51" s="21">
        <f t="shared" si="0"/>
        <v>2.7939972958190325E-6</v>
      </c>
      <c r="F51" s="21">
        <f t="shared" si="6"/>
        <v>15</v>
      </c>
      <c r="G51" s="21">
        <f t="shared" si="1"/>
        <v>0.22876792454961015</v>
      </c>
      <c r="H51" s="21">
        <f t="shared" si="2"/>
        <v>6.3917696256174317E-7</v>
      </c>
      <c r="I51" s="21">
        <f>(1-$F$4)*SUM($H$13:H51)</f>
        <v>1.2608370596023475E-5</v>
      </c>
      <c r="J51" s="21">
        <f t="shared" si="3"/>
        <v>3.5508267482409609E-3</v>
      </c>
      <c r="K51" s="21">
        <f t="shared" si="4"/>
        <v>0</v>
      </c>
      <c r="L51" s="21">
        <f t="shared" si="5"/>
        <v>7.8064208890440658E-12</v>
      </c>
    </row>
    <row r="52" spans="4:12" x14ac:dyDescent="0.25">
      <c r="D52" s="21">
        <v>1.669406937213956E-3</v>
      </c>
      <c r="E52" s="21">
        <f t="shared" si="0"/>
        <v>2.786919522018081E-6</v>
      </c>
      <c r="F52" s="21">
        <f t="shared" si="6"/>
        <v>14</v>
      </c>
      <c r="G52" s="21">
        <f t="shared" si="1"/>
        <v>0.25418658283290019</v>
      </c>
      <c r="H52" s="21">
        <f t="shared" si="2"/>
        <v>7.0839754993207555E-7</v>
      </c>
      <c r="I52" s="21">
        <f>(1-$F$4)*SUM($H$13:H52)</f>
        <v>1.3316768145955551E-5</v>
      </c>
      <c r="J52" s="21">
        <f t="shared" si="3"/>
        <v>3.649214730042006E-3</v>
      </c>
      <c r="K52" s="21">
        <f t="shared" si="4"/>
        <v>0</v>
      </c>
      <c r="L52" s="21">
        <f t="shared" si="5"/>
        <v>7.7669204222054895E-12</v>
      </c>
    </row>
    <row r="53" spans="4:12" x14ac:dyDescent="0.25">
      <c r="D53" s="21">
        <v>2.0301436796959578E-3</v>
      </c>
      <c r="E53" s="21">
        <f t="shared" si="0"/>
        <v>4.1214833602094433E-6</v>
      </c>
      <c r="F53" s="21">
        <f t="shared" si="6"/>
        <v>13</v>
      </c>
      <c r="G53" s="21">
        <f t="shared" si="1"/>
        <v>0.28242953648100017</v>
      </c>
      <c r="H53" s="21">
        <f t="shared" si="2"/>
        <v>1.1640286350381082E-6</v>
      </c>
      <c r="I53" s="21">
        <f>(1-$F$4)*SUM($H$13:H53)</f>
        <v>1.4480796780993659E-5</v>
      </c>
      <c r="J53" s="21">
        <f t="shared" si="3"/>
        <v>3.8053642113460911E-3</v>
      </c>
      <c r="K53" s="21">
        <f t="shared" si="4"/>
        <v>0</v>
      </c>
      <c r="L53" s="21">
        <f t="shared" si="5"/>
        <v>1.6986625088483324E-11</v>
      </c>
    </row>
    <row r="54" spans="4:12" x14ac:dyDescent="0.25">
      <c r="D54" s="21">
        <v>9.9509633776576826E-4</v>
      </c>
      <c r="E54" s="21">
        <f t="shared" si="0"/>
        <v>9.902167214348439E-7</v>
      </c>
      <c r="F54" s="21">
        <f t="shared" si="6"/>
        <v>12</v>
      </c>
      <c r="G54" s="21">
        <f t="shared" si="1"/>
        <v>0.31381059609000017</v>
      </c>
      <c r="H54" s="21">
        <f t="shared" si="2"/>
        <v>3.1074049961175403E-7</v>
      </c>
      <c r="I54" s="21">
        <f>(1-$F$4)*SUM($H$13:H54)</f>
        <v>1.4791537280605412E-5</v>
      </c>
      <c r="J54" s="21">
        <f t="shared" si="3"/>
        <v>3.8459767654791433E-3</v>
      </c>
      <c r="K54" s="21">
        <f t="shared" si="4"/>
        <v>0</v>
      </c>
      <c r="L54" s="21">
        <f t="shared" si="5"/>
        <v>9.8052915540917129E-13</v>
      </c>
    </row>
    <row r="55" spans="4:12" x14ac:dyDescent="0.25">
      <c r="D55" s="21">
        <v>1.0887049402589089E-3</v>
      </c>
      <c r="E55" s="21">
        <f t="shared" si="0"/>
        <v>1.1852784469441544E-6</v>
      </c>
      <c r="F55" s="21">
        <f t="shared" si="6"/>
        <v>11</v>
      </c>
      <c r="G55" s="21">
        <f t="shared" si="1"/>
        <v>0.34867844010000015</v>
      </c>
      <c r="H55" s="21">
        <f t="shared" si="2"/>
        <v>4.1328103996463856E-7</v>
      </c>
      <c r="I55" s="21">
        <f>(1-$F$4)*SUM($H$13:H55)</f>
        <v>1.5204818320570051E-5</v>
      </c>
      <c r="J55" s="21">
        <f t="shared" si="3"/>
        <v>3.8993356255354644E-3</v>
      </c>
      <c r="K55" s="21">
        <f t="shared" si="4"/>
        <v>0</v>
      </c>
      <c r="L55" s="21">
        <f t="shared" si="5"/>
        <v>1.4048849967903468E-12</v>
      </c>
    </row>
    <row r="56" spans="4:12" x14ac:dyDescent="0.25">
      <c r="D56" s="21">
        <v>2.2293419072822139E-3</v>
      </c>
      <c r="E56" s="21">
        <f t="shared" si="0"/>
        <v>4.9699653395646995E-6</v>
      </c>
      <c r="F56" s="21">
        <f t="shared" si="6"/>
        <v>10</v>
      </c>
      <c r="G56" s="21">
        <f t="shared" si="1"/>
        <v>0.38742048900000015</v>
      </c>
      <c r="H56" s="21">
        <f t="shared" si="2"/>
        <v>1.9254664021672076E-6</v>
      </c>
      <c r="I56" s="21">
        <f>(1-$F$4)*SUM($H$13:H56)</f>
        <v>1.713028472273726E-5</v>
      </c>
      <c r="J56" s="21">
        <f t="shared" si="3"/>
        <v>4.1388748136102476E-3</v>
      </c>
      <c r="K56" s="21">
        <f t="shared" si="4"/>
        <v>0</v>
      </c>
      <c r="L56" s="21">
        <f t="shared" si="5"/>
        <v>2.470055547647446E-11</v>
      </c>
    </row>
    <row r="57" spans="4:12" x14ac:dyDescent="0.25">
      <c r="D57" s="21">
        <v>1.418210672408142E-3</v>
      </c>
      <c r="E57" s="21">
        <f t="shared" si="0"/>
        <v>2.0113215113323545E-6</v>
      </c>
      <c r="F57" s="21">
        <f t="shared" si="6"/>
        <v>9</v>
      </c>
      <c r="G57" s="21">
        <f t="shared" si="1"/>
        <v>0.43046721000000016</v>
      </c>
      <c r="H57" s="21">
        <f t="shared" si="2"/>
        <v>8.6580795939622232E-7</v>
      </c>
      <c r="I57" s="21">
        <f>(1-$F$4)*SUM($H$13:H57)</f>
        <v>1.7996092682133481E-5</v>
      </c>
      <c r="J57" s="21">
        <f t="shared" si="3"/>
        <v>4.2421801803003934E-3</v>
      </c>
      <c r="K57" s="21">
        <f t="shared" si="4"/>
        <v>0</v>
      </c>
      <c r="L57" s="21">
        <f t="shared" si="5"/>
        <v>4.0454142219482664E-12</v>
      </c>
    </row>
    <row r="58" spans="4:12" x14ac:dyDescent="0.25">
      <c r="D58" s="21">
        <v>-8.6665544703229131E-4</v>
      </c>
      <c r="E58" s="21">
        <f t="shared" si="0"/>
        <v>7.5109166387074069E-7</v>
      </c>
      <c r="F58" s="21">
        <f t="shared" si="6"/>
        <v>8</v>
      </c>
      <c r="G58" s="21">
        <f t="shared" si="1"/>
        <v>0.47829690000000014</v>
      </c>
      <c r="H58" s="21">
        <f t="shared" si="2"/>
        <v>3.5924481444521738E-7</v>
      </c>
      <c r="I58" s="21">
        <f>(1-$F$4)*SUM($H$13:H58)</f>
        <v>1.8355337496578698E-5</v>
      </c>
      <c r="J58" s="21">
        <f t="shared" si="3"/>
        <v>4.284312955023092E-3</v>
      </c>
      <c r="K58" s="21">
        <f t="shared" si="4"/>
        <v>0</v>
      </c>
      <c r="L58" s="21">
        <f t="shared" si="5"/>
        <v>5.6413868753611777E-13</v>
      </c>
    </row>
    <row r="59" spans="4:12" x14ac:dyDescent="0.25">
      <c r="D59" s="21">
        <v>3.1434608954219352E-3</v>
      </c>
      <c r="E59" s="21">
        <f t="shared" si="0"/>
        <v>9.8813464010468755E-6</v>
      </c>
      <c r="F59" s="21">
        <f t="shared" si="6"/>
        <v>7</v>
      </c>
      <c r="G59" s="21">
        <f t="shared" si="1"/>
        <v>0.53144100000000016</v>
      </c>
      <c r="H59" s="21">
        <f t="shared" si="2"/>
        <v>5.2513526127187539E-6</v>
      </c>
      <c r="I59" s="21">
        <f>(1-$F$4)*SUM($H$13:H59)</f>
        <v>2.360669010929745E-5</v>
      </c>
      <c r="J59" s="21">
        <f t="shared" si="3"/>
        <v>4.8586716404072266E-3</v>
      </c>
      <c r="K59" s="21">
        <f t="shared" si="4"/>
        <v>0</v>
      </c>
      <c r="L59" s="21">
        <f t="shared" si="5"/>
        <v>9.7641006697482037E-11</v>
      </c>
    </row>
    <row r="60" spans="4:12" x14ac:dyDescent="0.25">
      <c r="D60" s="21">
        <v>-1.0887636082898489E-2</v>
      </c>
      <c r="E60" s="21">
        <f t="shared" si="0"/>
        <v>1.1854061947363316E-4</v>
      </c>
      <c r="F60" s="21">
        <f t="shared" si="6"/>
        <v>6</v>
      </c>
      <c r="G60" s="21">
        <f t="shared" si="1"/>
        <v>0.59049000000000018</v>
      </c>
      <c r="H60" s="21">
        <f t="shared" si="2"/>
        <v>6.999705039298567E-5</v>
      </c>
      <c r="I60" s="21">
        <f>(1-$F$4)*SUM($H$13:H60)</f>
        <v>9.3603740502283127E-5</v>
      </c>
      <c r="J60" s="21">
        <f t="shared" si="3"/>
        <v>9.6749026094469365E-3</v>
      </c>
      <c r="K60" s="21">
        <f t="shared" si="4"/>
        <v>0</v>
      </c>
      <c r="L60" s="21">
        <f t="shared" si="5"/>
        <v>1.4051878465192696E-8</v>
      </c>
    </row>
    <row r="61" spans="4:12" x14ac:dyDescent="0.25">
      <c r="D61" s="21">
        <v>-8.5620140615473156E-3</v>
      </c>
      <c r="E61" s="21">
        <f t="shared" si="0"/>
        <v>7.3308084790133963E-5</v>
      </c>
      <c r="F61" s="21">
        <f t="shared" si="6"/>
        <v>5</v>
      </c>
      <c r="G61" s="21">
        <f t="shared" si="1"/>
        <v>0.65610000000000013</v>
      </c>
      <c r="H61" s="21">
        <f t="shared" si="2"/>
        <v>4.8097434430806904E-5</v>
      </c>
      <c r="I61" s="21">
        <f>(1-$F$4)*SUM($H$13:H61)</f>
        <v>1.4170117493309003E-4</v>
      </c>
      <c r="J61" s="21">
        <f t="shared" si="3"/>
        <v>1.1903830263116574E-2</v>
      </c>
      <c r="K61" s="21">
        <f t="shared" si="4"/>
        <v>0</v>
      </c>
      <c r="L61" s="21">
        <f t="shared" si="5"/>
        <v>5.3740752955974708E-9</v>
      </c>
    </row>
    <row r="62" spans="4:12" x14ac:dyDescent="0.25">
      <c r="D62" s="21">
        <v>-2.874156593103922E-3</v>
      </c>
      <c r="E62" s="21">
        <f t="shared" si="0"/>
        <v>8.260776121682744E-6</v>
      </c>
      <c r="F62" s="21">
        <f t="shared" si="6"/>
        <v>4</v>
      </c>
      <c r="G62" s="21">
        <f t="shared" si="1"/>
        <v>0.72900000000000009</v>
      </c>
      <c r="H62" s="21">
        <f t="shared" si="2"/>
        <v>6.0221057927067213E-6</v>
      </c>
      <c r="I62" s="21">
        <f>(1-$F$4)*SUM($H$13:H62)</f>
        <v>1.4772328072579674E-4</v>
      </c>
      <c r="J62" s="21">
        <f t="shared" si="3"/>
        <v>1.2154146647370877E-2</v>
      </c>
      <c r="K62" s="21">
        <f t="shared" si="4"/>
        <v>0</v>
      </c>
      <c r="L62" s="21">
        <f t="shared" si="5"/>
        <v>6.8240422132563797E-11</v>
      </c>
    </row>
    <row r="63" spans="4:12" x14ac:dyDescent="0.25">
      <c r="D63" s="21">
        <v>5.268148794166024E-3</v>
      </c>
      <c r="E63" s="21">
        <f t="shared" si="0"/>
        <v>2.7753391717472932E-5</v>
      </c>
      <c r="F63" s="21">
        <f t="shared" si="6"/>
        <v>3</v>
      </c>
      <c r="G63" s="21">
        <f t="shared" si="1"/>
        <v>0.81</v>
      </c>
      <c r="H63" s="21">
        <f t="shared" si="2"/>
        <v>2.2480247291153075E-5</v>
      </c>
      <c r="I63" s="21">
        <f>(1-$F$4)*SUM($H$13:H63)</f>
        <v>1.7020352801694981E-4</v>
      </c>
      <c r="J63" s="21">
        <f t="shared" si="3"/>
        <v>1.3046207418899556E-2</v>
      </c>
      <c r="K63" s="21">
        <f t="shared" si="4"/>
        <v>0</v>
      </c>
      <c r="L63" s="21">
        <f t="shared" si="5"/>
        <v>7.7025075182349519E-10</v>
      </c>
    </row>
    <row r="64" spans="4:12" x14ac:dyDescent="0.25">
      <c r="D64" s="21">
        <v>4.1208083172907424E-3</v>
      </c>
      <c r="E64" s="21">
        <f t="shared" si="0"/>
        <v>1.6981061187852561E-5</v>
      </c>
      <c r="F64" s="21">
        <f t="shared" si="6"/>
        <v>2</v>
      </c>
      <c r="G64" s="21">
        <f t="shared" si="1"/>
        <v>0.9</v>
      </c>
      <c r="H64" s="21">
        <f t="shared" si="2"/>
        <v>1.5282955069067307E-5</v>
      </c>
      <c r="I64" s="21">
        <f>(1-$F$4)*SUM($H$13:H64)</f>
        <v>1.854864830860171E-4</v>
      </c>
      <c r="J64" s="21">
        <f t="shared" si="3"/>
        <v>1.3619342241313165E-2</v>
      </c>
      <c r="K64" s="21">
        <f t="shared" si="4"/>
        <v>0</v>
      </c>
      <c r="L64" s="21">
        <f t="shared" si="5"/>
        <v>2.8835643906559262E-10</v>
      </c>
    </row>
    <row r="65" spans="4:12" ht="15.75" thickBot="1" x14ac:dyDescent="0.3">
      <c r="D65" s="22">
        <v>-1.5339348202024141E-3</v>
      </c>
      <c r="E65" s="22">
        <f t="shared" si="0"/>
        <v>2.3529560326294123E-6</v>
      </c>
      <c r="F65" s="22">
        <f t="shared" si="6"/>
        <v>1</v>
      </c>
      <c r="G65" s="22">
        <f t="shared" si="1"/>
        <v>1</v>
      </c>
      <c r="H65" s="22">
        <f t="shared" si="2"/>
        <v>2.3529560326294123E-6</v>
      </c>
      <c r="I65" s="22">
        <f>(1-$F$4)*SUM($H$13:H65)</f>
        <v>1.8783943911864653E-4</v>
      </c>
      <c r="J65" s="22">
        <f t="shared" si="3"/>
        <v>1.3705452897246648E-2</v>
      </c>
      <c r="K65" s="22">
        <f t="shared" si="4"/>
        <v>0</v>
      </c>
      <c r="L65" s="22">
        <f t="shared" si="5"/>
        <v>5.5364020914871444E-12</v>
      </c>
    </row>
    <row r="66" spans="4:12" x14ac:dyDescent="0.25">
      <c r="E66" s="6"/>
      <c r="F66" s="6"/>
      <c r="G66" s="6"/>
      <c r="H66" s="6"/>
      <c r="I66" s="6"/>
      <c r="J66" s="6"/>
      <c r="K66" s="6"/>
      <c r="L66" s="6"/>
    </row>
    <row r="67" spans="4:12" x14ac:dyDescent="0.25">
      <c r="E67" s="6"/>
      <c r="F67" s="6"/>
      <c r="G67" s="6"/>
      <c r="H67" s="6"/>
      <c r="I67" s="6"/>
      <c r="J67" s="6"/>
      <c r="K67" s="6"/>
      <c r="L67" s="6"/>
    </row>
    <row r="68" spans="4:12" x14ac:dyDescent="0.25">
      <c r="E68" s="6"/>
      <c r="F68" s="6"/>
      <c r="G68" s="6"/>
      <c r="H68" s="6"/>
      <c r="I68" s="6"/>
      <c r="J68" s="6"/>
      <c r="K68" s="6"/>
      <c r="L68" s="6"/>
    </row>
    <row r="69" spans="4:12" x14ac:dyDescent="0.25">
      <c r="E69" s="6"/>
      <c r="F69" s="6"/>
      <c r="G69" s="6"/>
      <c r="H69" s="6"/>
      <c r="I69" s="6"/>
      <c r="J69" s="6"/>
      <c r="K69" s="6"/>
      <c r="L69" s="6"/>
    </row>
    <row r="70" spans="4:12" x14ac:dyDescent="0.25">
      <c r="E70" s="6"/>
      <c r="F70" s="6"/>
      <c r="G70" s="6"/>
      <c r="H70" s="6"/>
      <c r="I70" s="6"/>
      <c r="J70" s="6"/>
      <c r="K70" s="6"/>
      <c r="L7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4A22-D81C-4088-887A-AF3DCD677A37}">
  <dimension ref="B1:E9"/>
  <sheetViews>
    <sheetView showGridLines="0" zoomScale="121" workbookViewId="0">
      <selection activeCell="G6" sqref="G6"/>
    </sheetView>
  </sheetViews>
  <sheetFormatPr baseColWidth="10" defaultRowHeight="15" x14ac:dyDescent="0.25"/>
  <sheetData>
    <row r="1" spans="2:5" ht="15.75" thickBot="1" x14ac:dyDescent="0.3"/>
    <row r="2" spans="2:5" ht="15" customHeight="1" x14ac:dyDescent="0.25">
      <c r="B2" s="90" t="s">
        <v>74</v>
      </c>
      <c r="C2" s="91"/>
      <c r="D2" s="91"/>
      <c r="E2" s="92"/>
    </row>
    <row r="3" spans="2:5" ht="15.75" thickBot="1" x14ac:dyDescent="0.3">
      <c r="B3" s="93"/>
      <c r="C3" s="94"/>
      <c r="D3" s="94"/>
      <c r="E3" s="95"/>
    </row>
    <row r="4" spans="2:5" ht="15.75" thickBot="1" x14ac:dyDescent="0.3">
      <c r="B4" s="96" t="s">
        <v>75</v>
      </c>
      <c r="C4" s="97"/>
      <c r="D4" s="96" t="s">
        <v>76</v>
      </c>
      <c r="E4" s="97"/>
    </row>
    <row r="5" spans="2:5" x14ac:dyDescent="0.25">
      <c r="B5" s="79" t="s">
        <v>64</v>
      </c>
      <c r="C5" s="79">
        <f>'Vol Dinámica'!G7</f>
        <v>2.9167158074691796E-2</v>
      </c>
      <c r="D5" s="79" t="s">
        <v>69</v>
      </c>
      <c r="E5" s="79">
        <f>'Vol Dinámica 6 días'!G7</f>
        <v>7.8200227488719413E-3</v>
      </c>
    </row>
    <row r="6" spans="2:5" x14ac:dyDescent="0.25">
      <c r="B6" s="80" t="s">
        <v>65</v>
      </c>
      <c r="C6" s="80">
        <f>'Vol Dinámica 2 días'!G7</f>
        <v>1.5841269811134033E-2</v>
      </c>
      <c r="D6" s="80" t="s">
        <v>70</v>
      </c>
      <c r="E6" s="80">
        <f>'Vol Dinámica 7 días'!G7</f>
        <v>6.7805339188766354E-3</v>
      </c>
    </row>
    <row r="7" spans="2:5" x14ac:dyDescent="0.25">
      <c r="B7" s="80" t="s">
        <v>66</v>
      </c>
      <c r="C7" s="80">
        <f>'Vol Dinámica 3 días'!G7</f>
        <v>1.3641013834440642E-2</v>
      </c>
      <c r="D7" s="80" t="s">
        <v>71</v>
      </c>
      <c r="E7" s="80">
        <f>'Vol Dinámica 8 días'!G7</f>
        <v>6.9274378191444474E-3</v>
      </c>
    </row>
    <row r="8" spans="2:5" x14ac:dyDescent="0.25">
      <c r="B8" s="80" t="s">
        <v>67</v>
      </c>
      <c r="C8" s="80">
        <f>'Vol Dinámica 4 días'!G7</f>
        <v>9.3199879436550448E-3</v>
      </c>
      <c r="D8" s="80" t="s">
        <v>72</v>
      </c>
      <c r="E8" s="80">
        <f>'Vol Dinámica 9 días'!G7</f>
        <v>2.4513245702425203E-3</v>
      </c>
    </row>
    <row r="9" spans="2:5" ht="15.75" thickBot="1" x14ac:dyDescent="0.3">
      <c r="B9" s="81" t="s">
        <v>68</v>
      </c>
      <c r="C9" s="81">
        <f>'Vol Dinámica 5 días'!G7</f>
        <v>1.126504299579165E-2</v>
      </c>
      <c r="D9" s="81" t="s">
        <v>73</v>
      </c>
      <c r="E9" s="81">
        <f>'Vol Dinámica 10 días'!G7</f>
        <v>7.6986959285937004E-3</v>
      </c>
    </row>
  </sheetData>
  <mergeCells count="3">
    <mergeCell ref="B2:E3"/>
    <mergeCell ref="D4:E4"/>
    <mergeCell ref="B4:C4"/>
  </mergeCells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F041-FC5D-4ED3-AEDC-7FE985DE3249}">
  <dimension ref="A2:Z602"/>
  <sheetViews>
    <sheetView showGridLines="0" zoomScale="80" zoomScaleNormal="160" workbookViewId="0">
      <selection activeCell="T16" sqref="T16"/>
    </sheetView>
  </sheetViews>
  <sheetFormatPr baseColWidth="10" defaultRowHeight="14.25" x14ac:dyDescent="0.2"/>
  <cols>
    <col min="1" max="1" width="11.42578125" style="3"/>
    <col min="2" max="2" width="12" style="3" bestFit="1" customWidth="1"/>
    <col min="3" max="3" width="11.42578125" style="3"/>
    <col min="4" max="4" width="15.28515625" style="3" customWidth="1"/>
    <col min="5" max="5" width="16.42578125" style="3" customWidth="1"/>
    <col min="6" max="6" width="15.5703125" style="3" customWidth="1"/>
    <col min="7" max="7" width="23.140625" style="3" customWidth="1"/>
    <col min="8" max="8" width="21.42578125" style="3" customWidth="1"/>
    <col min="9" max="9" width="11.42578125" style="3" customWidth="1"/>
    <col min="10" max="10" width="19.7109375" style="3" customWidth="1"/>
    <col min="11" max="11" width="22" style="3" customWidth="1"/>
    <col min="12" max="12" width="12" style="3" customWidth="1"/>
    <col min="13" max="13" width="11.42578125" style="3"/>
    <col min="14" max="14" width="25.5703125" style="3" bestFit="1" customWidth="1"/>
    <col min="15" max="16" width="16" style="3" bestFit="1" customWidth="1"/>
    <col min="17" max="17" width="11.42578125" style="3"/>
    <col min="18" max="18" width="14" style="3" bestFit="1" customWidth="1"/>
    <col min="19" max="19" width="11.42578125" style="3"/>
    <col min="20" max="20" width="15.140625" style="3" bestFit="1" customWidth="1"/>
    <col min="21" max="21" width="11.42578125" style="3"/>
    <col min="22" max="22" width="12.42578125" style="3" bestFit="1" customWidth="1"/>
    <col min="23" max="26" width="16.140625" style="3" bestFit="1" customWidth="1"/>
    <col min="27" max="16384" width="11.42578125" style="3"/>
  </cols>
  <sheetData>
    <row r="2" spans="1:26" x14ac:dyDescent="0.2">
      <c r="D2" s="98" t="s">
        <v>40</v>
      </c>
      <c r="E2" s="98"/>
      <c r="F2" s="98"/>
      <c r="G2" s="98" t="s">
        <v>41</v>
      </c>
      <c r="H2" s="98"/>
      <c r="I2" s="98"/>
      <c r="J2" s="98" t="s">
        <v>42</v>
      </c>
      <c r="K2" s="98"/>
      <c r="L2" s="98"/>
      <c r="N2" s="99" t="s">
        <v>36</v>
      </c>
      <c r="O2" s="99"/>
      <c r="P2" s="9"/>
      <c r="Q2" s="50" t="s">
        <v>12</v>
      </c>
      <c r="R2" s="51">
        <f>+AVERAGE(G6:G601)</f>
        <v>9.8147495580119294E-5</v>
      </c>
      <c r="T2" s="50" t="s">
        <v>43</v>
      </c>
      <c r="U2" s="50">
        <f>+COUNT(R6:R601)-1</f>
        <v>595</v>
      </c>
    </row>
    <row r="3" spans="1:26" ht="15" customHeight="1" x14ac:dyDescent="0.2">
      <c r="A3" s="100" t="s">
        <v>38</v>
      </c>
      <c r="B3" s="100" t="s">
        <v>0</v>
      </c>
      <c r="C3" s="103" t="s">
        <v>44</v>
      </c>
      <c r="D3" s="52"/>
      <c r="E3" s="52"/>
      <c r="F3" s="52"/>
      <c r="G3" s="52"/>
      <c r="H3" s="52"/>
      <c r="I3" s="52"/>
      <c r="J3" s="52"/>
      <c r="K3" s="52"/>
      <c r="L3" s="52"/>
      <c r="N3" s="53" t="s">
        <v>45</v>
      </c>
      <c r="O3" s="54">
        <v>1100000</v>
      </c>
      <c r="P3" s="55"/>
      <c r="R3" s="116" t="s">
        <v>46</v>
      </c>
      <c r="T3" s="50" t="s">
        <v>8</v>
      </c>
      <c r="U3" s="50">
        <f>+SUM(R6:R601)/U2</f>
        <v>3.4046885497142506E-4</v>
      </c>
    </row>
    <row r="4" spans="1:26" ht="15" customHeight="1" x14ac:dyDescent="0.2">
      <c r="A4" s="101"/>
      <c r="B4" s="101"/>
      <c r="C4" s="104"/>
      <c r="D4" s="56"/>
      <c r="E4" s="56"/>
      <c r="F4" s="56"/>
      <c r="G4" s="56"/>
      <c r="H4" s="56"/>
      <c r="I4" s="56"/>
      <c r="J4" s="56"/>
      <c r="K4" s="56"/>
      <c r="L4" s="56"/>
      <c r="N4" s="50" t="s">
        <v>47</v>
      </c>
      <c r="O4" s="57">
        <f>+O3*C6</f>
        <v>191190997.80000001</v>
      </c>
      <c r="P4" s="55"/>
      <c r="R4" s="116"/>
      <c r="T4" s="50" t="s">
        <v>23</v>
      </c>
      <c r="U4" s="66">
        <f>+SQRT(U3)</f>
        <v>1.8451798150083507E-2</v>
      </c>
    </row>
    <row r="5" spans="1:26" x14ac:dyDescent="0.2">
      <c r="A5" s="102"/>
      <c r="B5" s="102"/>
      <c r="C5" s="105"/>
      <c r="D5" s="58"/>
      <c r="E5" s="58"/>
      <c r="F5" s="58"/>
      <c r="G5" s="58"/>
      <c r="H5" s="58"/>
      <c r="I5" s="58"/>
      <c r="J5" s="58"/>
      <c r="K5" s="58"/>
      <c r="L5" s="58"/>
      <c r="N5" s="53" t="s">
        <v>37</v>
      </c>
      <c r="O5" s="67">
        <v>0.97499999999999998</v>
      </c>
      <c r="P5" s="59"/>
      <c r="R5" s="117"/>
    </row>
    <row r="6" spans="1:26" ht="15" x14ac:dyDescent="0.25">
      <c r="A6" s="53">
        <v>1</v>
      </c>
      <c r="B6" s="1">
        <v>43966</v>
      </c>
      <c r="C6">
        <v>173.80999800000001</v>
      </c>
      <c r="D6" s="60">
        <f>+C6-C7</f>
        <v>-1.6000059999999792</v>
      </c>
      <c r="E6" s="60">
        <f>+$C$6+D6</f>
        <v>172.20999200000003</v>
      </c>
      <c r="F6" s="61">
        <f>+(E6-$C$6)/$C$6</f>
        <v>-9.2054888580113733E-3</v>
      </c>
      <c r="G6" s="61">
        <f>+LN(C6/C7)</f>
        <v>-9.1633765908347362E-3</v>
      </c>
      <c r="H6" s="60">
        <f>+$C$6*(1+G6)</f>
        <v>172.21731153307377</v>
      </c>
      <c r="I6" s="60">
        <f>+$C$6-H6</f>
        <v>1.5926864669262386</v>
      </c>
      <c r="J6" s="61">
        <f>+(C6-C7)/C7</f>
        <v>-9.1215207999195951E-3</v>
      </c>
      <c r="K6" s="60">
        <f>+$C$6*(1+J6)</f>
        <v>172.22458648800904</v>
      </c>
      <c r="L6" s="60">
        <f>+$C$6-K6</f>
        <v>1.5854115119909693</v>
      </c>
      <c r="R6" s="62">
        <f t="shared" ref="R6:R69" si="0">+(G6-$R$2)^2</f>
        <v>8.5775828403242513E-5</v>
      </c>
    </row>
    <row r="7" spans="1:26" ht="15" x14ac:dyDescent="0.25">
      <c r="A7" s="53">
        <v>2</v>
      </c>
      <c r="B7" s="1">
        <v>43965</v>
      </c>
      <c r="C7">
        <v>175.41000399999999</v>
      </c>
      <c r="D7" s="60">
        <f t="shared" ref="D7:D70" si="1">+C7-C8</f>
        <v>2.5899969999999826</v>
      </c>
      <c r="E7" s="60">
        <f t="shared" ref="E7:E70" si="2">+$C$6+D7</f>
        <v>176.39999499999999</v>
      </c>
      <c r="F7" s="61">
        <f t="shared" ref="F7:F70" si="3">+(E7-$C$6)/$C$6</f>
        <v>1.4901311948694589E-2</v>
      </c>
      <c r="G7" s="61">
        <f t="shared" ref="G7:G70" si="4">+LN(C7/C8)</f>
        <v>1.487548274158192E-2</v>
      </c>
      <c r="H7" s="60">
        <f t="shared" ref="H7:H70" si="5">+$C$6*(1+G7)</f>
        <v>176.3955056255634</v>
      </c>
      <c r="I7" s="60">
        <f t="shared" ref="I7:I70" si="6">+$C$6-H7</f>
        <v>-2.5855076255633946</v>
      </c>
      <c r="J7" s="61">
        <f t="shared" ref="J7:J70" si="7">+(C7-C8)/C8</f>
        <v>1.4986673389036389E-2</v>
      </c>
      <c r="K7" s="60">
        <f t="shared" ref="K7:K70" si="8">+$C$6*(1+J7)</f>
        <v>176.41483167177509</v>
      </c>
      <c r="L7" s="60">
        <f t="shared" ref="L7:L70" si="9">+$C$6-K7</f>
        <v>-2.6048336717750828</v>
      </c>
      <c r="N7" s="98" t="s">
        <v>48</v>
      </c>
      <c r="O7" s="98"/>
      <c r="P7" s="9"/>
      <c r="R7" s="62">
        <f t="shared" si="0"/>
        <v>2.1836963697272711E-4</v>
      </c>
    </row>
    <row r="8" spans="1:26" ht="15" x14ac:dyDescent="0.25">
      <c r="A8" s="53">
        <v>3</v>
      </c>
      <c r="B8" s="1">
        <v>43964</v>
      </c>
      <c r="C8">
        <v>172.820007</v>
      </c>
      <c r="D8" s="60">
        <f t="shared" si="1"/>
        <v>-3.7199860000000058</v>
      </c>
      <c r="E8" s="60">
        <f t="shared" si="2"/>
        <v>170.090012</v>
      </c>
      <c r="F8" s="61">
        <f t="shared" si="3"/>
        <v>-2.1402600787096295E-2</v>
      </c>
      <c r="G8" s="61">
        <f t="shared" si="4"/>
        <v>-2.1296809023191872E-2</v>
      </c>
      <c r="H8" s="60">
        <f t="shared" si="5"/>
        <v>170.10839966627265</v>
      </c>
      <c r="I8" s="60">
        <f t="shared" si="6"/>
        <v>3.701598333727361</v>
      </c>
      <c r="J8" s="61">
        <f t="shared" si="7"/>
        <v>-2.1071633326732973E-2</v>
      </c>
      <c r="K8" s="60">
        <f t="shared" si="8"/>
        <v>170.14753745362381</v>
      </c>
      <c r="L8" s="60">
        <f t="shared" si="9"/>
        <v>3.6624605463761952</v>
      </c>
      <c r="N8" s="50" t="s">
        <v>40</v>
      </c>
      <c r="O8" s="61">
        <f>+PERCENTILE(F6:F601,1-O5)</f>
        <v>-3.2131785796349913E-2</v>
      </c>
      <c r="P8" s="63"/>
      <c r="R8" s="62">
        <f t="shared" si="0"/>
        <v>4.5774416444014406E-4</v>
      </c>
    </row>
    <row r="9" spans="1:26" ht="15.75" thickBot="1" x14ac:dyDescent="0.3">
      <c r="A9" s="53">
        <v>4</v>
      </c>
      <c r="B9" s="1">
        <v>43963</v>
      </c>
      <c r="C9">
        <v>176.53999300000001</v>
      </c>
      <c r="D9" s="60">
        <f t="shared" si="1"/>
        <v>-4.3400120000000015</v>
      </c>
      <c r="E9" s="60">
        <f t="shared" si="2"/>
        <v>169.46998600000001</v>
      </c>
      <c r="F9" s="61">
        <f t="shared" si="3"/>
        <v>-2.4969863931532877E-2</v>
      </c>
      <c r="G9" s="61">
        <f t="shared" si="4"/>
        <v>-2.4286415671334556E-2</v>
      </c>
      <c r="H9" s="60">
        <f t="shared" si="5"/>
        <v>169.58877614073816</v>
      </c>
      <c r="I9" s="60">
        <f t="shared" si="6"/>
        <v>4.2212218592618456</v>
      </c>
      <c r="J9" s="61">
        <f t="shared" si="7"/>
        <v>-2.3993873728608096E-2</v>
      </c>
      <c r="K9" s="60">
        <f t="shared" si="8"/>
        <v>169.63962285521839</v>
      </c>
      <c r="L9" s="60">
        <f t="shared" si="9"/>
        <v>4.170375144781616</v>
      </c>
      <c r="N9" s="50" t="s">
        <v>41</v>
      </c>
      <c r="O9" s="64">
        <f>+PERCENTILE(I6:I601,1-O5)</f>
        <v>-4.8569730612940045</v>
      </c>
      <c r="P9" s="65"/>
      <c r="R9" s="62">
        <f t="shared" si="0"/>
        <v>5.9460692084125179E-4</v>
      </c>
    </row>
    <row r="10" spans="1:26" ht="15.75" thickBot="1" x14ac:dyDescent="0.3">
      <c r="A10" s="53">
        <v>5</v>
      </c>
      <c r="B10" s="1">
        <v>43962</v>
      </c>
      <c r="C10">
        <v>180.88000500000001</v>
      </c>
      <c r="D10" s="60">
        <f t="shared" si="1"/>
        <v>-0.34999099999998862</v>
      </c>
      <c r="E10" s="60">
        <f t="shared" si="2"/>
        <v>173.46000700000002</v>
      </c>
      <c r="F10" s="61">
        <f t="shared" si="3"/>
        <v>-2.0136413556600388E-3</v>
      </c>
      <c r="G10" s="61">
        <f t="shared" si="4"/>
        <v>-1.9330651350082939E-3</v>
      </c>
      <c r="H10" s="60">
        <f t="shared" si="5"/>
        <v>173.47401195275035</v>
      </c>
      <c r="I10" s="60">
        <f t="shared" si="6"/>
        <v>0.33598604724966208</v>
      </c>
      <c r="J10" s="61">
        <f t="shared" si="7"/>
        <v>-1.9311979679124897E-3</v>
      </c>
      <c r="K10" s="60">
        <f t="shared" si="8"/>
        <v>173.47433648505952</v>
      </c>
      <c r="L10" s="60">
        <f t="shared" si="9"/>
        <v>0.33566151494048313</v>
      </c>
      <c r="N10" s="50" t="s">
        <v>42</v>
      </c>
      <c r="O10" s="64">
        <f>+PERCENTILE(L6:L601,1-O5)</f>
        <v>-4.9255210986656675</v>
      </c>
      <c r="P10" s="65"/>
      <c r="R10" s="62">
        <f t="shared" si="0"/>
        <v>4.1258247506619018E-6</v>
      </c>
      <c r="V10" s="111" t="s">
        <v>63</v>
      </c>
      <c r="W10" s="112"/>
      <c r="X10" s="112"/>
      <c r="Y10" s="112"/>
      <c r="Z10" s="113"/>
    </row>
    <row r="11" spans="1:26" ht="15.75" thickBot="1" x14ac:dyDescent="0.3">
      <c r="A11" s="53">
        <v>6</v>
      </c>
      <c r="B11" s="1">
        <v>43959</v>
      </c>
      <c r="C11">
        <v>181.229996</v>
      </c>
      <c r="D11" s="60">
        <f t="shared" si="1"/>
        <v>0.11000100000001112</v>
      </c>
      <c r="E11" s="60">
        <f t="shared" si="2"/>
        <v>173.91999900000002</v>
      </c>
      <c r="F11" s="61">
        <f t="shared" si="3"/>
        <v>6.3288073911611873E-4</v>
      </c>
      <c r="G11" s="61">
        <f t="shared" si="4"/>
        <v>6.0715333854763451E-4</v>
      </c>
      <c r="H11" s="60">
        <f t="shared" si="5"/>
        <v>173.91552732055868</v>
      </c>
      <c r="I11" s="60">
        <f t="shared" si="6"/>
        <v>-0.10552932055867359</v>
      </c>
      <c r="J11" s="61">
        <f t="shared" si="7"/>
        <v>6.0733769344467527E-4</v>
      </c>
      <c r="K11" s="60">
        <f t="shared" si="8"/>
        <v>173.91555936328294</v>
      </c>
      <c r="L11" s="60">
        <f t="shared" si="9"/>
        <v>-0.10556136328293064</v>
      </c>
      <c r="R11" s="62">
        <f t="shared" si="0"/>
        <v>2.5908694817507077E-7</v>
      </c>
      <c r="V11" s="114" t="s">
        <v>62</v>
      </c>
      <c r="W11" s="114" t="s">
        <v>55</v>
      </c>
      <c r="X11" s="108" t="s">
        <v>61</v>
      </c>
      <c r="Y11" s="109"/>
      <c r="Z11" s="110"/>
    </row>
    <row r="12" spans="1:26" ht="15.75" thickBot="1" x14ac:dyDescent="0.3">
      <c r="A12" s="53">
        <v>7</v>
      </c>
      <c r="B12" s="1">
        <v>43958</v>
      </c>
      <c r="C12">
        <v>181.11999499999999</v>
      </c>
      <c r="D12" s="60">
        <f t="shared" si="1"/>
        <v>4.1499939999999924</v>
      </c>
      <c r="E12" s="60">
        <f t="shared" si="2"/>
        <v>177.959992</v>
      </c>
      <c r="F12" s="61">
        <f t="shared" si="3"/>
        <v>2.3876612667586547E-2</v>
      </c>
      <c r="G12" s="61">
        <f t="shared" si="4"/>
        <v>2.317953507504179E-2</v>
      </c>
      <c r="H12" s="60">
        <f t="shared" si="5"/>
        <v>177.83883294503397</v>
      </c>
      <c r="I12" s="60">
        <f t="shared" si="6"/>
        <v>-4.0288349450339638</v>
      </c>
      <c r="J12" s="61">
        <f t="shared" si="7"/>
        <v>2.3450268274564753E-2</v>
      </c>
      <c r="K12" s="60">
        <f t="shared" si="8"/>
        <v>177.88588908190158</v>
      </c>
      <c r="L12" s="60">
        <f t="shared" si="9"/>
        <v>-4.0758910819015739</v>
      </c>
      <c r="N12" s="106" t="s">
        <v>39</v>
      </c>
      <c r="O12" s="107"/>
      <c r="P12" s="9"/>
      <c r="R12" s="62">
        <f t="shared" si="0"/>
        <v>5.3275045259332753E-4</v>
      </c>
      <c r="V12" s="115"/>
      <c r="W12" s="115"/>
      <c r="X12" s="77" t="s">
        <v>58</v>
      </c>
      <c r="Y12" s="77" t="s">
        <v>59</v>
      </c>
      <c r="Z12" s="77" t="s">
        <v>60</v>
      </c>
    </row>
    <row r="13" spans="1:26" ht="15" x14ac:dyDescent="0.25">
      <c r="A13" s="53">
        <v>8</v>
      </c>
      <c r="B13" s="1">
        <v>43957</v>
      </c>
      <c r="C13">
        <v>176.970001</v>
      </c>
      <c r="D13" s="60">
        <f t="shared" si="1"/>
        <v>-2.2700040000000001</v>
      </c>
      <c r="E13" s="60">
        <f t="shared" si="2"/>
        <v>171.53999400000001</v>
      </c>
      <c r="F13" s="61">
        <f t="shared" si="3"/>
        <v>-1.3060261355045871E-2</v>
      </c>
      <c r="G13" s="61">
        <f t="shared" si="4"/>
        <v>-1.2745485479732054E-2</v>
      </c>
      <c r="H13" s="60">
        <f t="shared" si="5"/>
        <v>171.59470519425875</v>
      </c>
      <c r="I13" s="60">
        <f t="shared" si="6"/>
        <v>2.2152928057412566</v>
      </c>
      <c r="J13" s="61">
        <f t="shared" si="7"/>
        <v>-1.2664605761420282E-2</v>
      </c>
      <c r="K13" s="60">
        <f t="shared" si="8"/>
        <v>171.60876289793677</v>
      </c>
      <c r="L13" s="60">
        <f t="shared" si="9"/>
        <v>2.2012351020632366</v>
      </c>
      <c r="N13" s="50" t="s">
        <v>40</v>
      </c>
      <c r="O13" s="57">
        <f>+O8*O4</f>
        <v>-6143308.1875000075</v>
      </c>
      <c r="P13" s="55"/>
      <c r="R13" s="62">
        <f t="shared" si="0"/>
        <v>1.6495890800452618E-4</v>
      </c>
      <c r="V13" s="75" t="s">
        <v>56</v>
      </c>
      <c r="W13" s="73">
        <f>O35</f>
        <v>435565.98373168852</v>
      </c>
      <c r="X13" s="73">
        <f>P19*-1</f>
        <v>386992.04027028522</v>
      </c>
      <c r="Y13" s="73">
        <f>P20*-1</f>
        <v>336556.5983142003</v>
      </c>
      <c r="Z13" s="73">
        <f>P21*-1</f>
        <v>341306.53083138319</v>
      </c>
    </row>
    <row r="14" spans="1:26" ht="15.75" thickBot="1" x14ac:dyDescent="0.3">
      <c r="A14" s="53">
        <v>9</v>
      </c>
      <c r="B14" s="1">
        <v>43956</v>
      </c>
      <c r="C14">
        <v>179.240005</v>
      </c>
      <c r="D14" s="60">
        <f t="shared" si="1"/>
        <v>-2.6299899999999923</v>
      </c>
      <c r="E14" s="60">
        <f t="shared" si="2"/>
        <v>171.18000800000002</v>
      </c>
      <c r="F14" s="61">
        <f t="shared" si="3"/>
        <v>-1.5131408033270861E-2</v>
      </c>
      <c r="G14" s="61">
        <f t="shared" si="4"/>
        <v>-1.4566400833260438E-2</v>
      </c>
      <c r="H14" s="60">
        <f t="shared" si="5"/>
        <v>171.2782119003038</v>
      </c>
      <c r="I14" s="60">
        <f t="shared" si="6"/>
        <v>2.5317860996962054</v>
      </c>
      <c r="J14" s="61">
        <f t="shared" si="7"/>
        <v>-1.4460824062814718E-2</v>
      </c>
      <c r="K14" s="60">
        <f t="shared" si="8"/>
        <v>171.29656219856383</v>
      </c>
      <c r="L14" s="60">
        <f t="shared" si="9"/>
        <v>2.5134358014361737</v>
      </c>
      <c r="N14" s="50" t="s">
        <v>41</v>
      </c>
      <c r="O14" s="57">
        <f>+O9*O3</f>
        <v>-5342670.3674234049</v>
      </c>
      <c r="P14" s="55"/>
      <c r="R14" s="62">
        <f t="shared" si="0"/>
        <v>2.1504897768890042E-4</v>
      </c>
      <c r="V14" s="76" t="s">
        <v>57</v>
      </c>
      <c r="W14" s="74">
        <f>O41</f>
        <v>1508844.8277440069</v>
      </c>
      <c r="X14" s="74">
        <f>P25*-1</f>
        <v>1340579.7517457497</v>
      </c>
      <c r="Y14" s="74">
        <f>P26*-1</f>
        <v>1165866.2558054896</v>
      </c>
      <c r="Z14" s="74">
        <f>P27*-1</f>
        <v>1182320.5047100582</v>
      </c>
    </row>
    <row r="15" spans="1:26" ht="15" x14ac:dyDescent="0.25">
      <c r="A15" s="53">
        <v>10</v>
      </c>
      <c r="B15" s="1">
        <v>43955</v>
      </c>
      <c r="C15">
        <v>181.86999499999999</v>
      </c>
      <c r="D15" s="60">
        <f t="shared" si="1"/>
        <v>-0.79000899999999774</v>
      </c>
      <c r="E15" s="60">
        <f t="shared" si="2"/>
        <v>173.01998900000001</v>
      </c>
      <c r="F15" s="61">
        <f t="shared" si="3"/>
        <v>-4.5452448598497638E-3</v>
      </c>
      <c r="G15" s="61">
        <f t="shared" si="4"/>
        <v>-4.3344045153806835E-3</v>
      </c>
      <c r="H15" s="60">
        <f t="shared" si="5"/>
        <v>173.05663515985049</v>
      </c>
      <c r="I15" s="60">
        <f t="shared" si="6"/>
        <v>0.75336284014952071</v>
      </c>
      <c r="J15" s="61">
        <f t="shared" si="7"/>
        <v>-4.3250245412235827E-3</v>
      </c>
      <c r="K15" s="60">
        <f t="shared" si="8"/>
        <v>173.05826549313997</v>
      </c>
      <c r="L15" s="60">
        <f t="shared" si="9"/>
        <v>0.75173250686003712</v>
      </c>
      <c r="N15" s="50" t="s">
        <v>42</v>
      </c>
      <c r="O15" s="57">
        <f>+O10*O3</f>
        <v>-5418073.2085322347</v>
      </c>
      <c r="P15" s="55"/>
      <c r="R15" s="62">
        <f t="shared" si="0"/>
        <v>1.9647517329872656E-5</v>
      </c>
    </row>
    <row r="16" spans="1:26" ht="15" x14ac:dyDescent="0.25">
      <c r="A16" s="53">
        <v>11</v>
      </c>
      <c r="B16" s="1">
        <v>43952</v>
      </c>
      <c r="C16">
        <v>182.66000399999999</v>
      </c>
      <c r="D16" s="60">
        <f t="shared" si="1"/>
        <v>-4.8999940000000208</v>
      </c>
      <c r="E16" s="60">
        <f t="shared" si="2"/>
        <v>168.91000399999999</v>
      </c>
      <c r="F16" s="61">
        <f t="shared" si="3"/>
        <v>-2.8191669388316895E-2</v>
      </c>
      <c r="G16" s="61">
        <f t="shared" si="4"/>
        <v>-2.6472260395989124E-2</v>
      </c>
      <c r="H16" s="60">
        <f t="shared" si="5"/>
        <v>169.20885447351765</v>
      </c>
      <c r="I16" s="60">
        <f t="shared" si="6"/>
        <v>4.6011435264823604</v>
      </c>
      <c r="J16" s="61">
        <f t="shared" si="7"/>
        <v>-2.6124941630677672E-2</v>
      </c>
      <c r="K16" s="60">
        <f t="shared" si="8"/>
        <v>169.26922194742181</v>
      </c>
      <c r="L16" s="60">
        <f t="shared" si="9"/>
        <v>4.5407760525781953</v>
      </c>
      <c r="R16" s="62">
        <f t="shared" si="0"/>
        <v>7.0598657552436506E-4</v>
      </c>
    </row>
    <row r="17" spans="1:18" ht="15" x14ac:dyDescent="0.25">
      <c r="A17" s="53">
        <v>12</v>
      </c>
      <c r="B17" s="1">
        <v>43951</v>
      </c>
      <c r="C17">
        <v>187.55999800000001</v>
      </c>
      <c r="D17" s="60">
        <f t="shared" si="1"/>
        <v>-0.2600089999999966</v>
      </c>
      <c r="E17" s="60">
        <f t="shared" si="2"/>
        <v>173.54998900000001</v>
      </c>
      <c r="F17" s="61">
        <f t="shared" si="3"/>
        <v>-1.4959381105337599E-3</v>
      </c>
      <c r="G17" s="61">
        <f t="shared" si="4"/>
        <v>-1.385311088062073E-3</v>
      </c>
      <c r="H17" s="60">
        <f t="shared" si="5"/>
        <v>173.56921708255456</v>
      </c>
      <c r="I17" s="60">
        <f t="shared" si="6"/>
        <v>0.24078091744544849</v>
      </c>
      <c r="J17" s="61">
        <f t="shared" si="7"/>
        <v>-1.3843519875920173E-3</v>
      </c>
      <c r="K17" s="60">
        <f t="shared" si="8"/>
        <v>173.56938378380534</v>
      </c>
      <c r="L17" s="60">
        <f t="shared" si="9"/>
        <v>0.24061421619467183</v>
      </c>
      <c r="N17" s="106" t="s">
        <v>51</v>
      </c>
      <c r="O17" s="107"/>
      <c r="R17" s="62">
        <f t="shared" si="0"/>
        <v>2.2006493693816993E-6</v>
      </c>
    </row>
    <row r="18" spans="1:18" ht="15" x14ac:dyDescent="0.25">
      <c r="A18" s="53">
        <v>13</v>
      </c>
      <c r="B18" s="1">
        <v>43950</v>
      </c>
      <c r="C18">
        <v>187.820007</v>
      </c>
      <c r="D18" s="60">
        <f t="shared" si="1"/>
        <v>1.8900140000000079</v>
      </c>
      <c r="E18" s="60">
        <f t="shared" si="2"/>
        <v>175.70001200000002</v>
      </c>
      <c r="F18" s="61">
        <f t="shared" si="3"/>
        <v>1.0874023483965564E-2</v>
      </c>
      <c r="G18" s="61">
        <f t="shared" si="4"/>
        <v>1.0113873502799971E-2</v>
      </c>
      <c r="H18" s="60">
        <f t="shared" si="5"/>
        <v>175.56789033329392</v>
      </c>
      <c r="I18" s="60">
        <f t="shared" si="6"/>
        <v>-1.7578923332939098</v>
      </c>
      <c r="J18" s="61">
        <f t="shared" si="7"/>
        <v>1.0165191583694664E-2</v>
      </c>
      <c r="K18" s="60">
        <f t="shared" si="8"/>
        <v>175.57680992883161</v>
      </c>
      <c r="L18" s="60">
        <f t="shared" si="9"/>
        <v>-1.7668119288316007</v>
      </c>
      <c r="N18" s="71" t="s">
        <v>52</v>
      </c>
      <c r="O18" s="50">
        <f>1/252</f>
        <v>3.968253968253968E-3</v>
      </c>
      <c r="R18" s="62">
        <f t="shared" si="0"/>
        <v>1.0031476745170012E-4</v>
      </c>
    </row>
    <row r="19" spans="1:18" ht="15" x14ac:dyDescent="0.25">
      <c r="A19" s="53">
        <v>14</v>
      </c>
      <c r="B19" s="1">
        <v>43949</v>
      </c>
      <c r="C19">
        <v>185.929993</v>
      </c>
      <c r="D19" s="60">
        <f t="shared" si="1"/>
        <v>3.999400000000719E-2</v>
      </c>
      <c r="E19" s="60">
        <f t="shared" si="2"/>
        <v>173.84999200000001</v>
      </c>
      <c r="F19" s="61">
        <f t="shared" si="3"/>
        <v>2.301018379852187E-4</v>
      </c>
      <c r="G19" s="61">
        <f t="shared" si="4"/>
        <v>2.1512560386603149E-4</v>
      </c>
      <c r="H19" s="60">
        <f t="shared" si="5"/>
        <v>173.84738898077771</v>
      </c>
      <c r="I19" s="60">
        <f t="shared" si="6"/>
        <v>-3.7390980777701088E-2</v>
      </c>
      <c r="J19" s="61">
        <f t="shared" si="7"/>
        <v>2.1514874503822658E-4</v>
      </c>
      <c r="K19" s="60">
        <f t="shared" si="8"/>
        <v>173.84739300294478</v>
      </c>
      <c r="L19" s="60">
        <f t="shared" si="9"/>
        <v>-3.7395002944776934E-2</v>
      </c>
      <c r="N19" s="50" t="s">
        <v>40</v>
      </c>
      <c r="O19" s="57">
        <v>-6143308.1875000075</v>
      </c>
      <c r="P19" s="70">
        <f>O19*SQRT($O$18)</f>
        <v>-386992.04027028522</v>
      </c>
      <c r="R19" s="62">
        <f t="shared" si="0"/>
        <v>1.36838778181506E-8</v>
      </c>
    </row>
    <row r="20" spans="1:18" ht="15" x14ac:dyDescent="0.25">
      <c r="A20" s="53">
        <v>15</v>
      </c>
      <c r="B20" s="1">
        <v>43948</v>
      </c>
      <c r="C20">
        <v>185.88999899999999</v>
      </c>
      <c r="D20" s="60">
        <f t="shared" si="1"/>
        <v>1.8699949999999887</v>
      </c>
      <c r="E20" s="60">
        <f t="shared" si="2"/>
        <v>175.679993</v>
      </c>
      <c r="F20" s="61">
        <f t="shared" si="3"/>
        <v>1.0758845989975724E-2</v>
      </c>
      <c r="G20" s="61">
        <f t="shared" si="4"/>
        <v>1.0110626448544375E-2</v>
      </c>
      <c r="H20" s="60">
        <f t="shared" si="5"/>
        <v>175.56732596280025</v>
      </c>
      <c r="I20" s="60">
        <f t="shared" si="6"/>
        <v>-1.7573279628002467</v>
      </c>
      <c r="J20" s="61">
        <f t="shared" si="7"/>
        <v>1.0161911527835793E-2</v>
      </c>
      <c r="K20" s="60">
        <f t="shared" si="8"/>
        <v>175.57623982232931</v>
      </c>
      <c r="L20" s="60">
        <f t="shared" si="9"/>
        <v>-1.7662418223293059</v>
      </c>
      <c r="N20" s="50" t="s">
        <v>41</v>
      </c>
      <c r="O20" s="57">
        <v>-5342670.3674234049</v>
      </c>
      <c r="P20" s="70">
        <f t="shared" ref="P20:P21" si="10">O20*SQRT($O$18)</f>
        <v>-336556.5983142003</v>
      </c>
      <c r="R20" s="62">
        <f t="shared" si="0"/>
        <v>1.0024973478355217E-4</v>
      </c>
    </row>
    <row r="21" spans="1:18" ht="15" x14ac:dyDescent="0.25">
      <c r="A21" s="53">
        <v>16</v>
      </c>
      <c r="B21" s="1">
        <v>43945</v>
      </c>
      <c r="C21">
        <v>184.020004</v>
      </c>
      <c r="D21" s="60">
        <f t="shared" si="1"/>
        <v>1.9800109999999904</v>
      </c>
      <c r="E21" s="60">
        <f t="shared" si="2"/>
        <v>175.790009</v>
      </c>
      <c r="F21" s="61">
        <f t="shared" si="3"/>
        <v>1.1391813030226204E-2</v>
      </c>
      <c r="G21" s="61">
        <f t="shared" si="4"/>
        <v>1.0818064395629339E-2</v>
      </c>
      <c r="H21" s="60">
        <f t="shared" si="5"/>
        <v>175.6902857509682</v>
      </c>
      <c r="I21" s="60">
        <f t="shared" si="6"/>
        <v>-1.8802877509681934</v>
      </c>
      <c r="J21" s="61">
        <f t="shared" si="7"/>
        <v>1.0876791233451599E-2</v>
      </c>
      <c r="K21" s="60">
        <f t="shared" si="8"/>
        <v>175.70049306253264</v>
      </c>
      <c r="L21" s="60">
        <f t="shared" si="9"/>
        <v>-1.8904950625326364</v>
      </c>
      <c r="N21" s="50" t="s">
        <v>42</v>
      </c>
      <c r="O21" s="57">
        <v>-5418073.2085322347</v>
      </c>
      <c r="P21" s="70">
        <f t="shared" si="10"/>
        <v>-341306.53083138319</v>
      </c>
      <c r="R21" s="62">
        <f t="shared" si="0"/>
        <v>1.1491661834396086E-4</v>
      </c>
    </row>
    <row r="22" spans="1:18" ht="15" x14ac:dyDescent="0.25">
      <c r="A22" s="53">
        <v>17</v>
      </c>
      <c r="B22" s="1">
        <v>43944</v>
      </c>
      <c r="C22">
        <v>182.03999300000001</v>
      </c>
      <c r="D22" s="60">
        <f t="shared" si="1"/>
        <v>-4.4400029999999902</v>
      </c>
      <c r="E22" s="60">
        <f t="shared" si="2"/>
        <v>169.36999500000002</v>
      </c>
      <c r="F22" s="61">
        <f t="shared" si="3"/>
        <v>-2.5545153046949522E-2</v>
      </c>
      <c r="G22" s="61">
        <f t="shared" si="4"/>
        <v>-2.4097568582126701E-2</v>
      </c>
      <c r="H22" s="60">
        <f t="shared" si="5"/>
        <v>169.62159965293569</v>
      </c>
      <c r="I22" s="60">
        <f t="shared" si="6"/>
        <v>4.1883983470643216</v>
      </c>
      <c r="J22" s="61">
        <f t="shared" si="7"/>
        <v>-2.3809540407754997E-2</v>
      </c>
      <c r="K22" s="60">
        <f t="shared" si="8"/>
        <v>169.67166182934719</v>
      </c>
      <c r="L22" s="60">
        <f t="shared" si="9"/>
        <v>4.1383361706528206</v>
      </c>
      <c r="R22" s="62">
        <f t="shared" si="0"/>
        <v>5.8543267651300023E-4</v>
      </c>
    </row>
    <row r="23" spans="1:18" ht="15" x14ac:dyDescent="0.25">
      <c r="A23" s="53">
        <v>18</v>
      </c>
      <c r="B23" s="1">
        <v>43943</v>
      </c>
      <c r="C23">
        <v>186.479996</v>
      </c>
      <c r="D23" s="60">
        <f t="shared" si="1"/>
        <v>8.8999939999999924</v>
      </c>
      <c r="E23" s="60">
        <f t="shared" si="2"/>
        <v>182.709992</v>
      </c>
      <c r="F23" s="61">
        <f t="shared" si="3"/>
        <v>5.1205305232211049E-2</v>
      </c>
      <c r="G23" s="61">
        <f t="shared" si="4"/>
        <v>4.8902750410769649E-2</v>
      </c>
      <c r="H23" s="60">
        <f t="shared" si="5"/>
        <v>182.30978495109039</v>
      </c>
      <c r="I23" s="60">
        <f t="shared" si="6"/>
        <v>-8.4997869510903854</v>
      </c>
      <c r="J23" s="61">
        <f t="shared" si="7"/>
        <v>5.0118222208376771E-2</v>
      </c>
      <c r="K23" s="60">
        <f t="shared" si="8"/>
        <v>182.52104610180152</v>
      </c>
      <c r="L23" s="60">
        <f t="shared" si="9"/>
        <v>-8.7110481018015093</v>
      </c>
      <c r="N23" s="106" t="s">
        <v>53</v>
      </c>
      <c r="O23" s="107"/>
      <c r="R23" s="62">
        <f t="shared" si="0"/>
        <v>2.3818892657093264E-3</v>
      </c>
    </row>
    <row r="24" spans="1:18" ht="15" x14ac:dyDescent="0.25">
      <c r="A24" s="53">
        <v>19</v>
      </c>
      <c r="B24" s="1">
        <v>43942</v>
      </c>
      <c r="C24">
        <v>177.58000200000001</v>
      </c>
      <c r="D24" s="60">
        <f t="shared" si="1"/>
        <v>-4.069991999999985</v>
      </c>
      <c r="E24" s="60">
        <f t="shared" si="2"/>
        <v>169.74000600000002</v>
      </c>
      <c r="F24" s="61">
        <f t="shared" si="3"/>
        <v>-2.3416328443890695E-2</v>
      </c>
      <c r="G24" s="61">
        <f t="shared" si="4"/>
        <v>-2.2660502769946765E-2</v>
      </c>
      <c r="H24" s="60">
        <f t="shared" si="5"/>
        <v>169.87137605887656</v>
      </c>
      <c r="I24" s="60">
        <f t="shared" si="6"/>
        <v>3.9386219411234435</v>
      </c>
      <c r="J24" s="61">
        <f t="shared" si="7"/>
        <v>-2.2405681995233014E-2</v>
      </c>
      <c r="K24" s="60">
        <f t="shared" si="8"/>
        <v>169.91566645721994</v>
      </c>
      <c r="L24" s="60">
        <f t="shared" si="9"/>
        <v>3.8943315427800655</v>
      </c>
      <c r="N24" s="71" t="s">
        <v>52</v>
      </c>
      <c r="O24" s="50">
        <f>1/21</f>
        <v>4.7619047619047616E-2</v>
      </c>
      <c r="R24" s="62">
        <f t="shared" si="0"/>
        <v>5.1795616190856693E-4</v>
      </c>
    </row>
    <row r="25" spans="1:18" ht="15" x14ac:dyDescent="0.25">
      <c r="A25" s="53">
        <v>20</v>
      </c>
      <c r="B25" s="1">
        <v>43941</v>
      </c>
      <c r="C25">
        <v>181.64999399999999</v>
      </c>
      <c r="D25" s="60">
        <f t="shared" si="1"/>
        <v>-4.4500120000000152</v>
      </c>
      <c r="E25" s="60">
        <f t="shared" si="2"/>
        <v>169.35998599999999</v>
      </c>
      <c r="F25" s="61">
        <f t="shared" si="3"/>
        <v>-2.5602738917240048E-2</v>
      </c>
      <c r="G25" s="61">
        <f t="shared" si="4"/>
        <v>-2.4202470252278306E-2</v>
      </c>
      <c r="H25" s="60">
        <f t="shared" si="5"/>
        <v>169.60336669385646</v>
      </c>
      <c r="I25" s="60">
        <f t="shared" si="6"/>
        <v>4.2066313061435494</v>
      </c>
      <c r="J25" s="61">
        <f t="shared" si="7"/>
        <v>-2.3911939046364218E-2</v>
      </c>
      <c r="K25" s="60">
        <f t="shared" si="8"/>
        <v>169.6538639221753</v>
      </c>
      <c r="L25" s="60">
        <f t="shared" si="9"/>
        <v>4.1561340778247029</v>
      </c>
      <c r="N25" s="50" t="s">
        <v>40</v>
      </c>
      <c r="O25" s="57">
        <v>-6143308.1875000075</v>
      </c>
      <c r="P25" s="70">
        <f>O25*SQRT($O$24)</f>
        <v>-1340579.7517457497</v>
      </c>
      <c r="R25" s="62">
        <f t="shared" si="0"/>
        <v>5.9052002292753181E-4</v>
      </c>
    </row>
    <row r="26" spans="1:18" ht="15" x14ac:dyDescent="0.25">
      <c r="A26" s="53">
        <v>21</v>
      </c>
      <c r="B26" s="1">
        <v>43938</v>
      </c>
      <c r="C26">
        <v>186.10000600000001</v>
      </c>
      <c r="D26" s="60">
        <f t="shared" si="1"/>
        <v>6.6000060000000076</v>
      </c>
      <c r="E26" s="60">
        <f t="shared" si="2"/>
        <v>180.41000400000001</v>
      </c>
      <c r="F26" s="61">
        <f t="shared" si="3"/>
        <v>3.7972533662879435E-2</v>
      </c>
      <c r="G26" s="61">
        <f t="shared" si="4"/>
        <v>3.6108987960601781E-2</v>
      </c>
      <c r="H26" s="60">
        <f t="shared" si="5"/>
        <v>180.08610112521424</v>
      </c>
      <c r="I26" s="60">
        <f t="shared" si="6"/>
        <v>-6.2761031252142345</v>
      </c>
      <c r="J26" s="61">
        <f t="shared" si="7"/>
        <v>3.6768835654596141E-2</v>
      </c>
      <c r="K26" s="60">
        <f t="shared" si="8"/>
        <v>180.20078925158768</v>
      </c>
      <c r="L26" s="60">
        <f t="shared" si="9"/>
        <v>-6.3907912515876717</v>
      </c>
      <c r="N26" s="50" t="s">
        <v>41</v>
      </c>
      <c r="O26" s="57">
        <v>-5342670.3674234049</v>
      </c>
      <c r="P26" s="70">
        <f>O26*SQRT($O$24)</f>
        <v>-1165866.2558054896</v>
      </c>
      <c r="R26" s="62">
        <f t="shared" si="0"/>
        <v>1.2967806309972416E-3</v>
      </c>
    </row>
    <row r="27" spans="1:18" ht="15" x14ac:dyDescent="0.25">
      <c r="A27" s="53">
        <v>22</v>
      </c>
      <c r="B27" s="1">
        <v>43937</v>
      </c>
      <c r="C27">
        <v>179.5</v>
      </c>
      <c r="D27" s="60">
        <f t="shared" si="1"/>
        <v>1.6600039999999865</v>
      </c>
      <c r="E27" s="60">
        <f t="shared" si="2"/>
        <v>175.47000199999999</v>
      </c>
      <c r="F27" s="61">
        <f t="shared" si="3"/>
        <v>9.5506818888519088E-3</v>
      </c>
      <c r="G27" s="61">
        <f t="shared" si="4"/>
        <v>9.2909607645203524E-3</v>
      </c>
      <c r="H27" s="60">
        <f t="shared" si="5"/>
        <v>175.42485987189937</v>
      </c>
      <c r="I27" s="60">
        <f t="shared" si="6"/>
        <v>-1.6148618718993646</v>
      </c>
      <c r="J27" s="61">
        <f t="shared" si="7"/>
        <v>9.3342557205184952E-3</v>
      </c>
      <c r="K27" s="60">
        <f t="shared" si="8"/>
        <v>175.4323849681148</v>
      </c>
      <c r="L27" s="60">
        <f t="shared" si="9"/>
        <v>-1.622386968114796</v>
      </c>
      <c r="N27" s="50" t="s">
        <v>42</v>
      </c>
      <c r="O27" s="57">
        <v>-5418073.2085322347</v>
      </c>
      <c r="P27" s="70">
        <f>O27*SQRT($O$24)</f>
        <v>-1182320.5047100582</v>
      </c>
      <c r="R27" s="62">
        <f t="shared" si="0"/>
        <v>8.4507815797603593E-5</v>
      </c>
    </row>
    <row r="28" spans="1:18" ht="15" x14ac:dyDescent="0.25">
      <c r="A28" s="53">
        <v>23</v>
      </c>
      <c r="B28" s="1">
        <v>43936</v>
      </c>
      <c r="C28">
        <v>177.83999600000001</v>
      </c>
      <c r="D28" s="60">
        <f t="shared" si="1"/>
        <v>-6.150008999999983</v>
      </c>
      <c r="E28" s="60">
        <f t="shared" si="2"/>
        <v>167.65998900000002</v>
      </c>
      <c r="F28" s="61">
        <f t="shared" si="3"/>
        <v>-3.5383516890668064E-2</v>
      </c>
      <c r="G28" s="61">
        <f t="shared" si="4"/>
        <v>-3.3997188317578468E-2</v>
      </c>
      <c r="H28" s="60">
        <f t="shared" si="5"/>
        <v>167.90094676651606</v>
      </c>
      <c r="I28" s="60">
        <f t="shared" si="6"/>
        <v>5.9090512334839502</v>
      </c>
      <c r="J28" s="61">
        <f t="shared" si="7"/>
        <v>-3.3425777666563912E-2</v>
      </c>
      <c r="K28" s="60">
        <f t="shared" si="8"/>
        <v>168.00026365062607</v>
      </c>
      <c r="L28" s="60">
        <f t="shared" si="9"/>
        <v>5.8097343493739402</v>
      </c>
      <c r="R28" s="62">
        <f t="shared" si="0"/>
        <v>1.1624919242120544E-3</v>
      </c>
    </row>
    <row r="29" spans="1:18" ht="15" x14ac:dyDescent="0.25">
      <c r="A29" s="53">
        <v>24</v>
      </c>
      <c r="B29" s="1">
        <v>43935</v>
      </c>
      <c r="C29">
        <v>183.990005</v>
      </c>
      <c r="D29" s="60">
        <f t="shared" si="1"/>
        <v>3.8700100000000077</v>
      </c>
      <c r="E29" s="60">
        <f t="shared" si="2"/>
        <v>177.68000800000002</v>
      </c>
      <c r="F29" s="61">
        <f t="shared" si="3"/>
        <v>2.2265750213057406E-2</v>
      </c>
      <c r="G29" s="61">
        <f t="shared" si="4"/>
        <v>2.1258167807292679E-2</v>
      </c>
      <c r="H29" s="60">
        <f t="shared" si="5"/>
        <v>177.50488010406923</v>
      </c>
      <c r="I29" s="60">
        <f t="shared" si="6"/>
        <v>-3.6948821040692224</v>
      </c>
      <c r="J29" s="61">
        <f t="shared" si="7"/>
        <v>2.1485732330827612E-2</v>
      </c>
      <c r="K29" s="60">
        <f t="shared" si="8"/>
        <v>177.54443309344967</v>
      </c>
      <c r="L29" s="60">
        <f t="shared" si="9"/>
        <v>-3.7344350934496617</v>
      </c>
      <c r="R29" s="62">
        <f t="shared" si="0"/>
        <v>4.4774645959208813E-4</v>
      </c>
    </row>
    <row r="30" spans="1:18" ht="15" x14ac:dyDescent="0.25">
      <c r="A30" s="53">
        <v>25</v>
      </c>
      <c r="B30" s="1">
        <v>43934</v>
      </c>
      <c r="C30">
        <v>180.11999499999999</v>
      </c>
      <c r="D30" s="60">
        <f t="shared" si="1"/>
        <v>-3.5800020000000075</v>
      </c>
      <c r="E30" s="60">
        <f t="shared" si="2"/>
        <v>170.229996</v>
      </c>
      <c r="F30" s="61">
        <f t="shared" si="3"/>
        <v>-2.0597215587103378E-2</v>
      </c>
      <c r="G30" s="61">
        <f t="shared" si="4"/>
        <v>-1.9680708216006502E-2</v>
      </c>
      <c r="H30" s="60">
        <f t="shared" si="5"/>
        <v>170.38929414433733</v>
      </c>
      <c r="I30" s="60">
        <f t="shared" si="6"/>
        <v>3.4207038556626799</v>
      </c>
      <c r="J30" s="61">
        <f t="shared" si="7"/>
        <v>-1.9488307340582087E-2</v>
      </c>
      <c r="K30" s="60">
        <f t="shared" si="8"/>
        <v>170.42273534011005</v>
      </c>
      <c r="L30" s="60">
        <f t="shared" si="9"/>
        <v>3.3872626598899558</v>
      </c>
      <c r="R30" s="62">
        <f t="shared" si="0"/>
        <v>3.9120313325976272E-4</v>
      </c>
    </row>
    <row r="31" spans="1:18" ht="15" x14ac:dyDescent="0.25">
      <c r="A31" s="53">
        <v>26</v>
      </c>
      <c r="B31" s="1">
        <v>43930</v>
      </c>
      <c r="C31">
        <v>183.699997</v>
      </c>
      <c r="D31" s="60">
        <f t="shared" si="1"/>
        <v>6.2099919999999997</v>
      </c>
      <c r="E31" s="60">
        <f t="shared" si="2"/>
        <v>180.01999000000001</v>
      </c>
      <c r="F31" s="61">
        <f t="shared" si="3"/>
        <v>3.5728623620374239E-2</v>
      </c>
      <c r="G31" s="61">
        <f t="shared" si="4"/>
        <v>3.438967841924942E-2</v>
      </c>
      <c r="H31" s="60">
        <f t="shared" si="5"/>
        <v>179.7872679372704</v>
      </c>
      <c r="I31" s="60">
        <f t="shared" si="6"/>
        <v>-5.9772699372703926</v>
      </c>
      <c r="J31" s="61">
        <f t="shared" si="7"/>
        <v>3.4987840582910566E-2</v>
      </c>
      <c r="K31" s="60">
        <f t="shared" si="8"/>
        <v>179.89123450174</v>
      </c>
      <c r="L31" s="60">
        <f t="shared" si="9"/>
        <v>-6.0812365017399941</v>
      </c>
      <c r="N31" s="98" t="s">
        <v>50</v>
      </c>
      <c r="O31" s="98"/>
      <c r="R31" s="62">
        <f t="shared" si="0"/>
        <v>1.1759090930889679E-3</v>
      </c>
    </row>
    <row r="32" spans="1:18" ht="15" x14ac:dyDescent="0.25">
      <c r="A32" s="53">
        <v>27</v>
      </c>
      <c r="B32" s="1">
        <v>43929</v>
      </c>
      <c r="C32">
        <v>177.490005</v>
      </c>
      <c r="D32" s="60">
        <f t="shared" si="1"/>
        <v>1.900008999999983</v>
      </c>
      <c r="E32" s="60">
        <f t="shared" si="2"/>
        <v>175.71000699999999</v>
      </c>
      <c r="F32" s="61">
        <f t="shared" si="3"/>
        <v>1.0931528806530352E-2</v>
      </c>
      <c r="G32" s="61">
        <f t="shared" si="4"/>
        <v>1.0762588279957346E-2</v>
      </c>
      <c r="H32" s="60">
        <f t="shared" si="5"/>
        <v>175.68064344741421</v>
      </c>
      <c r="I32" s="60">
        <f t="shared" si="6"/>
        <v>-1.8706454474142049</v>
      </c>
      <c r="J32" s="61">
        <f t="shared" si="7"/>
        <v>1.0820713271159155E-2</v>
      </c>
      <c r="K32" s="60">
        <f t="shared" si="8"/>
        <v>175.69074615201873</v>
      </c>
      <c r="L32" s="60">
        <f t="shared" si="9"/>
        <v>-1.8807481520187252</v>
      </c>
      <c r="N32" s="53" t="s">
        <v>37</v>
      </c>
      <c r="O32" s="67">
        <v>0.97499999999999998</v>
      </c>
      <c r="R32" s="62">
        <f t="shared" si="0"/>
        <v>1.1373029724348836E-4</v>
      </c>
    </row>
    <row r="33" spans="1:18" ht="15" x14ac:dyDescent="0.25">
      <c r="A33" s="53">
        <v>28</v>
      </c>
      <c r="B33" s="1">
        <v>43928</v>
      </c>
      <c r="C33">
        <v>175.58999600000001</v>
      </c>
      <c r="D33" s="60">
        <f t="shared" si="1"/>
        <v>-1.4499969999999962</v>
      </c>
      <c r="E33" s="60">
        <f t="shared" si="2"/>
        <v>172.36000100000001</v>
      </c>
      <c r="F33" s="61">
        <f t="shared" si="3"/>
        <v>-8.342425733184786E-3</v>
      </c>
      <c r="G33" s="61">
        <f t="shared" si="4"/>
        <v>-8.2239470128078525E-3</v>
      </c>
      <c r="H33" s="60">
        <f t="shared" si="5"/>
        <v>172.38059378615176</v>
      </c>
      <c r="I33" s="60">
        <f t="shared" si="6"/>
        <v>1.4294042138482439</v>
      </c>
      <c r="J33" s="61">
        <f t="shared" si="7"/>
        <v>-8.1902228724105072E-3</v>
      </c>
      <c r="K33" s="60">
        <f t="shared" si="8"/>
        <v>172.38645537892677</v>
      </c>
      <c r="L33" s="60">
        <f t="shared" si="9"/>
        <v>1.4235426210732385</v>
      </c>
      <c r="N33" s="66" t="s">
        <v>49</v>
      </c>
      <c r="O33" s="68">
        <f>+NORMSINV(O32)</f>
        <v>1.9599639845400536</v>
      </c>
      <c r="R33" s="62">
        <f t="shared" si="0"/>
        <v>6.9257257006541257E-5</v>
      </c>
    </row>
    <row r="34" spans="1:18" ht="15" x14ac:dyDescent="0.25">
      <c r="A34" s="53">
        <v>29</v>
      </c>
      <c r="B34" s="1">
        <v>43927</v>
      </c>
      <c r="C34">
        <v>177.03999300000001</v>
      </c>
      <c r="D34" s="60">
        <f t="shared" si="1"/>
        <v>16.709991000000002</v>
      </c>
      <c r="E34" s="60">
        <f t="shared" si="2"/>
        <v>190.51998900000001</v>
      </c>
      <c r="F34" s="61">
        <f t="shared" si="3"/>
        <v>9.6139411957187879E-2</v>
      </c>
      <c r="G34" s="61">
        <f t="shared" si="4"/>
        <v>9.9141452528688431E-2</v>
      </c>
      <c r="H34" s="60">
        <f t="shared" si="5"/>
        <v>191.04177366572844</v>
      </c>
      <c r="I34" s="60">
        <f t="shared" si="6"/>
        <v>-17.231775665728435</v>
      </c>
      <c r="J34" s="61">
        <f t="shared" si="7"/>
        <v>0.10422248357484584</v>
      </c>
      <c r="K34" s="60">
        <f t="shared" si="8"/>
        <v>191.924907661699</v>
      </c>
      <c r="L34" s="60">
        <f t="shared" si="9"/>
        <v>-18.114909661698988</v>
      </c>
      <c r="N34" s="50" t="s">
        <v>38</v>
      </c>
      <c r="O34" s="50">
        <f>1/252</f>
        <v>3.968253968253968E-3</v>
      </c>
      <c r="R34" s="62">
        <f t="shared" si="0"/>
        <v>9.8095762718813373E-3</v>
      </c>
    </row>
    <row r="35" spans="1:18" ht="15" x14ac:dyDescent="0.25">
      <c r="A35" s="53">
        <v>30</v>
      </c>
      <c r="B35" s="1">
        <v>43924</v>
      </c>
      <c r="C35">
        <v>160.33000200000001</v>
      </c>
      <c r="D35" s="60">
        <f t="shared" si="1"/>
        <v>-1.1699979999999925</v>
      </c>
      <c r="E35" s="60">
        <f t="shared" si="2"/>
        <v>172.64000000000001</v>
      </c>
      <c r="F35" s="61">
        <f t="shared" si="3"/>
        <v>-6.7314769775211232E-3</v>
      </c>
      <c r="G35" s="61">
        <f t="shared" si="4"/>
        <v>-7.2709389876934238E-3</v>
      </c>
      <c r="H35" s="60">
        <f t="shared" si="5"/>
        <v>172.5462361090909</v>
      </c>
      <c r="I35" s="60">
        <f t="shared" si="6"/>
        <v>1.2637618909091088</v>
      </c>
      <c r="J35" s="61">
        <f t="shared" si="7"/>
        <v>-7.2445696594426786E-3</v>
      </c>
      <c r="K35" s="60">
        <f t="shared" si="8"/>
        <v>172.55081936198141</v>
      </c>
      <c r="L35" s="60">
        <f t="shared" si="9"/>
        <v>1.2591786380185965</v>
      </c>
      <c r="N35" s="50" t="s">
        <v>39</v>
      </c>
      <c r="O35" s="70">
        <f>+O33*O4*U4*SQRT(O34)</f>
        <v>435565.98373168852</v>
      </c>
      <c r="R35" s="62">
        <f t="shared" si="0"/>
        <v>5.4303435597964835E-5</v>
      </c>
    </row>
    <row r="36" spans="1:18" ht="15" x14ac:dyDescent="0.25">
      <c r="A36" s="53">
        <v>31</v>
      </c>
      <c r="B36" s="1">
        <v>43923</v>
      </c>
      <c r="C36">
        <v>161.5</v>
      </c>
      <c r="D36" s="60">
        <f t="shared" si="1"/>
        <v>3.3300020000000075</v>
      </c>
      <c r="E36" s="60">
        <f t="shared" si="2"/>
        <v>177.14000000000001</v>
      </c>
      <c r="F36" s="61">
        <f t="shared" si="3"/>
        <v>1.9158863346859983E-2</v>
      </c>
      <c r="G36" s="61">
        <f t="shared" si="4"/>
        <v>2.0834751331936734E-2</v>
      </c>
      <c r="H36" s="60">
        <f t="shared" si="5"/>
        <v>177.43128608733443</v>
      </c>
      <c r="I36" s="60">
        <f t="shared" si="6"/>
        <v>-3.6212880873344204</v>
      </c>
      <c r="J36" s="61">
        <f t="shared" si="7"/>
        <v>2.1053309996248513E-2</v>
      </c>
      <c r="K36" s="60">
        <f t="shared" si="8"/>
        <v>177.46927376834134</v>
      </c>
      <c r="L36" s="60">
        <f t="shared" si="9"/>
        <v>-3.6592757683413311</v>
      </c>
      <c r="R36" s="62">
        <f t="shared" si="0"/>
        <v>4.3000673866599987E-4</v>
      </c>
    </row>
    <row r="37" spans="1:18" ht="15" x14ac:dyDescent="0.25">
      <c r="A37" s="53">
        <v>32</v>
      </c>
      <c r="B37" s="1">
        <v>43922</v>
      </c>
      <c r="C37">
        <v>158.16999799999999</v>
      </c>
      <c r="D37" s="60">
        <f t="shared" si="1"/>
        <v>-7.180008000000015</v>
      </c>
      <c r="E37" s="60">
        <f t="shared" si="2"/>
        <v>166.62998999999999</v>
      </c>
      <c r="F37" s="61">
        <f t="shared" si="3"/>
        <v>-4.1309522367062076E-2</v>
      </c>
      <c r="G37" s="61">
        <f t="shared" si="4"/>
        <v>-4.4394084383691433E-2</v>
      </c>
      <c r="H37" s="60">
        <f t="shared" si="5"/>
        <v>166.09386228205878</v>
      </c>
      <c r="I37" s="60">
        <f t="shared" si="6"/>
        <v>7.7161357179412278</v>
      </c>
      <c r="J37" s="61">
        <f t="shared" si="7"/>
        <v>-4.3423088838593783E-2</v>
      </c>
      <c r="K37" s="60">
        <f t="shared" si="8"/>
        <v>166.2626310158102</v>
      </c>
      <c r="L37" s="60">
        <f t="shared" si="9"/>
        <v>7.5473669841898072</v>
      </c>
      <c r="N37" s="98" t="s">
        <v>54</v>
      </c>
      <c r="O37" s="98"/>
      <c r="R37" s="62">
        <f t="shared" si="0"/>
        <v>1.9795586975988677E-3</v>
      </c>
    </row>
    <row r="38" spans="1:18" ht="15" x14ac:dyDescent="0.25">
      <c r="A38" s="53">
        <v>33</v>
      </c>
      <c r="B38" s="1">
        <v>43921</v>
      </c>
      <c r="C38">
        <v>165.35000600000001</v>
      </c>
      <c r="D38" s="60">
        <f t="shared" si="1"/>
        <v>-2.7799990000000037</v>
      </c>
      <c r="E38" s="60">
        <f t="shared" si="2"/>
        <v>171.029999</v>
      </c>
      <c r="F38" s="61">
        <f t="shared" si="3"/>
        <v>-1.5994471158097611E-2</v>
      </c>
      <c r="G38" s="61">
        <f t="shared" si="4"/>
        <v>-1.6673043715263139E-2</v>
      </c>
      <c r="H38" s="60">
        <f t="shared" si="5"/>
        <v>170.91205630519622</v>
      </c>
      <c r="I38" s="60">
        <f t="shared" si="6"/>
        <v>2.8979416948037908</v>
      </c>
      <c r="J38" s="61">
        <f t="shared" si="7"/>
        <v>-1.653481780363953E-2</v>
      </c>
      <c r="K38" s="60">
        <f t="shared" si="8"/>
        <v>170.93608135061905</v>
      </c>
      <c r="L38" s="60">
        <f t="shared" si="9"/>
        <v>2.8739166493809591</v>
      </c>
      <c r="N38" s="53" t="s">
        <v>37</v>
      </c>
      <c r="O38" s="67">
        <v>0.97499999999999998</v>
      </c>
      <c r="R38" s="62">
        <f t="shared" si="0"/>
        <v>2.8127285463066615E-4</v>
      </c>
    </row>
    <row r="39" spans="1:18" ht="15" x14ac:dyDescent="0.25">
      <c r="A39" s="53">
        <v>34</v>
      </c>
      <c r="B39" s="1">
        <v>43920</v>
      </c>
      <c r="C39">
        <v>168.13000500000001</v>
      </c>
      <c r="D39" s="60">
        <f t="shared" si="1"/>
        <v>4.1200100000000077</v>
      </c>
      <c r="E39" s="60">
        <f t="shared" si="2"/>
        <v>177.93000800000002</v>
      </c>
      <c r="F39" s="61">
        <f t="shared" si="3"/>
        <v>2.3704102453300801E-2</v>
      </c>
      <c r="G39" s="61">
        <f t="shared" si="4"/>
        <v>2.4810148340657909E-2</v>
      </c>
      <c r="H39" s="60">
        <f t="shared" si="5"/>
        <v>178.12224983346948</v>
      </c>
      <c r="I39" s="60">
        <f t="shared" si="6"/>
        <v>-4.3122518334694746</v>
      </c>
      <c r="J39" s="61">
        <f t="shared" si="7"/>
        <v>2.5120481224330308E-2</v>
      </c>
      <c r="K39" s="60">
        <f t="shared" si="8"/>
        <v>178.17618879135992</v>
      </c>
      <c r="L39" s="60">
        <f t="shared" si="9"/>
        <v>-4.3661907913599123</v>
      </c>
      <c r="N39" s="66" t="s">
        <v>49</v>
      </c>
      <c r="O39" s="69">
        <f>+NORMSINV(O38)</f>
        <v>1.9599639845400536</v>
      </c>
      <c r="R39" s="62">
        <f t="shared" si="0"/>
        <v>6.1068298576712546E-4</v>
      </c>
    </row>
    <row r="40" spans="1:18" ht="15" x14ac:dyDescent="0.25">
      <c r="A40" s="53">
        <v>35</v>
      </c>
      <c r="B40" s="1">
        <v>43917</v>
      </c>
      <c r="C40">
        <v>164.009995</v>
      </c>
      <c r="D40" s="60">
        <f t="shared" si="1"/>
        <v>-3.3400110000000041</v>
      </c>
      <c r="E40" s="60">
        <f t="shared" si="2"/>
        <v>170.469987</v>
      </c>
      <c r="F40" s="61">
        <f t="shared" si="3"/>
        <v>-1.921644921715035E-2</v>
      </c>
      <c r="G40" s="61">
        <f t="shared" si="4"/>
        <v>-2.0160092421266488E-2</v>
      </c>
      <c r="H40" s="60">
        <f t="shared" si="5"/>
        <v>170.30597237657986</v>
      </c>
      <c r="I40" s="60">
        <f t="shared" si="6"/>
        <v>3.5040256234201479</v>
      </c>
      <c r="J40" s="61">
        <f t="shared" si="7"/>
        <v>-1.9958236511805109E-2</v>
      </c>
      <c r="K40" s="60">
        <f t="shared" si="8"/>
        <v>170.34105695179963</v>
      </c>
      <c r="L40" s="60">
        <f t="shared" si="9"/>
        <v>3.468941048200378</v>
      </c>
      <c r="N40" s="50" t="s">
        <v>38</v>
      </c>
      <c r="O40" s="72">
        <f>1/21</f>
        <v>4.7619047619047616E-2</v>
      </c>
      <c r="R40" s="62">
        <f t="shared" si="0"/>
        <v>4.1039628452851722E-4</v>
      </c>
    </row>
    <row r="41" spans="1:18" ht="15" x14ac:dyDescent="0.25">
      <c r="A41" s="53">
        <v>36</v>
      </c>
      <c r="B41" s="1">
        <v>43916</v>
      </c>
      <c r="C41">
        <v>167.35000600000001</v>
      </c>
      <c r="D41" s="60">
        <f t="shared" si="1"/>
        <v>4.3700100000000077</v>
      </c>
      <c r="E41" s="60">
        <f t="shared" si="2"/>
        <v>178.18000800000002</v>
      </c>
      <c r="F41" s="61">
        <f t="shared" si="3"/>
        <v>2.5142454693544196E-2</v>
      </c>
      <c r="G41" s="61">
        <f t="shared" si="4"/>
        <v>2.6459994161153001E-2</v>
      </c>
      <c r="H41" s="60">
        <f t="shared" si="5"/>
        <v>178.40900953223002</v>
      </c>
      <c r="I41" s="60">
        <f t="shared" si="6"/>
        <v>-4.5990115322300085</v>
      </c>
      <c r="J41" s="61">
        <f t="shared" si="7"/>
        <v>2.6813167917859121E-2</v>
      </c>
      <c r="K41" s="60">
        <f t="shared" si="8"/>
        <v>178.47039466217677</v>
      </c>
      <c r="L41" s="60">
        <f t="shared" si="9"/>
        <v>-4.6603966621767654</v>
      </c>
      <c r="N41" s="50" t="s">
        <v>39</v>
      </c>
      <c r="O41" s="70">
        <f>+O39*O4*U4*SQRT(O40)</f>
        <v>1508844.8277440069</v>
      </c>
      <c r="R41" s="62">
        <f t="shared" si="0"/>
        <v>6.9494695961917611E-4</v>
      </c>
    </row>
    <row r="42" spans="1:18" ht="15" x14ac:dyDescent="0.25">
      <c r="A42" s="53">
        <v>37</v>
      </c>
      <c r="B42" s="1">
        <v>43915</v>
      </c>
      <c r="C42">
        <v>162.979996</v>
      </c>
      <c r="D42" s="60">
        <f t="shared" si="1"/>
        <v>1.0299990000000037</v>
      </c>
      <c r="E42" s="60">
        <f t="shared" si="2"/>
        <v>174.83999700000001</v>
      </c>
      <c r="F42" s="61">
        <f t="shared" si="3"/>
        <v>5.9260054763938469E-3</v>
      </c>
      <c r="G42" s="61">
        <f t="shared" si="4"/>
        <v>6.339842256082532E-3</v>
      </c>
      <c r="H42" s="60">
        <f t="shared" si="5"/>
        <v>174.91192596985002</v>
      </c>
      <c r="I42" s="60">
        <f t="shared" si="6"/>
        <v>-1.10192796985001</v>
      </c>
      <c r="J42" s="61">
        <f t="shared" si="7"/>
        <v>6.359981593577947E-3</v>
      </c>
      <c r="K42" s="60">
        <f t="shared" si="8"/>
        <v>174.91542638805984</v>
      </c>
      <c r="L42" s="60">
        <f t="shared" si="9"/>
        <v>-1.1054283880598348</v>
      </c>
      <c r="R42" s="62">
        <f t="shared" si="0"/>
        <v>3.8958753483283269E-5</v>
      </c>
    </row>
    <row r="43" spans="1:18" ht="15" x14ac:dyDescent="0.25">
      <c r="A43" s="53">
        <v>38</v>
      </c>
      <c r="B43" s="1">
        <v>43914</v>
      </c>
      <c r="C43">
        <v>161.949997</v>
      </c>
      <c r="D43" s="60">
        <f t="shared" si="1"/>
        <v>24.849990999999989</v>
      </c>
      <c r="E43" s="60">
        <f t="shared" si="2"/>
        <v>198.659989</v>
      </c>
      <c r="F43" s="61">
        <f t="shared" si="3"/>
        <v>0.14297216089951273</v>
      </c>
      <c r="G43" s="61">
        <f t="shared" si="4"/>
        <v>0.16657699676115828</v>
      </c>
      <c r="H43" s="60">
        <f t="shared" si="5"/>
        <v>202.76274547390295</v>
      </c>
      <c r="I43" s="60">
        <f t="shared" si="6"/>
        <v>-28.952747473902946</v>
      </c>
      <c r="J43" s="61">
        <f t="shared" si="7"/>
        <v>0.1812544851383886</v>
      </c>
      <c r="K43" s="60">
        <f t="shared" si="8"/>
        <v>205.31383969939435</v>
      </c>
      <c r="L43" s="60">
        <f t="shared" si="9"/>
        <v>-31.503841699394343</v>
      </c>
      <c r="R43" s="62">
        <f t="shared" si="0"/>
        <v>2.7715207252791092E-2</v>
      </c>
    </row>
    <row r="44" spans="1:18" ht="15" x14ac:dyDescent="0.25">
      <c r="A44" s="53">
        <v>39</v>
      </c>
      <c r="B44" s="1">
        <v>43913</v>
      </c>
      <c r="C44">
        <v>137.10000600000001</v>
      </c>
      <c r="D44" s="60">
        <f t="shared" si="1"/>
        <v>-11.389998999999989</v>
      </c>
      <c r="E44" s="60">
        <f t="shared" si="2"/>
        <v>162.41999900000002</v>
      </c>
      <c r="F44" s="61">
        <f t="shared" si="3"/>
        <v>-6.5531322312080045E-2</v>
      </c>
      <c r="G44" s="61">
        <f t="shared" si="4"/>
        <v>-7.9807019248326699E-2</v>
      </c>
      <c r="H44" s="60">
        <f t="shared" si="5"/>
        <v>159.93874014406239</v>
      </c>
      <c r="I44" s="60">
        <f t="shared" si="6"/>
        <v>13.871257855937614</v>
      </c>
      <c r="J44" s="61">
        <f t="shared" si="7"/>
        <v>-7.6705492736699618E-2</v>
      </c>
      <c r="K44" s="60">
        <f t="shared" si="8"/>
        <v>160.47781646084525</v>
      </c>
      <c r="L44" s="60">
        <f t="shared" si="9"/>
        <v>13.33218153915476</v>
      </c>
      <c r="R44" s="62">
        <f t="shared" si="0"/>
        <v>6.3848356723715536E-3</v>
      </c>
    </row>
    <row r="45" spans="1:18" ht="15" x14ac:dyDescent="0.25">
      <c r="A45" s="53">
        <v>40</v>
      </c>
      <c r="B45" s="1">
        <v>43910</v>
      </c>
      <c r="C45">
        <v>148.490005</v>
      </c>
      <c r="D45" s="60">
        <f t="shared" si="1"/>
        <v>-1.0099950000000035</v>
      </c>
      <c r="E45" s="60">
        <f t="shared" si="2"/>
        <v>172.800003</v>
      </c>
      <c r="F45" s="61">
        <f t="shared" si="3"/>
        <v>-5.8109142835385307E-3</v>
      </c>
      <c r="G45" s="61">
        <f t="shared" si="4"/>
        <v>-6.7787432504703964E-3</v>
      </c>
      <c r="H45" s="60">
        <f t="shared" si="5"/>
        <v>172.63178464919324</v>
      </c>
      <c r="I45" s="60">
        <f t="shared" si="6"/>
        <v>1.1782133508067716</v>
      </c>
      <c r="J45" s="61">
        <f t="shared" si="7"/>
        <v>-6.7558193979933351E-3</v>
      </c>
      <c r="K45" s="60">
        <f t="shared" si="8"/>
        <v>172.63576904394642</v>
      </c>
      <c r="L45" s="60">
        <f t="shared" si="9"/>
        <v>1.1742289560535824</v>
      </c>
      <c r="R45" s="62">
        <f t="shared" si="0"/>
        <v>4.729162633311522E-5</v>
      </c>
    </row>
    <row r="46" spans="1:18" ht="15" x14ac:dyDescent="0.25">
      <c r="A46" s="53">
        <v>41</v>
      </c>
      <c r="B46" s="1">
        <v>43909</v>
      </c>
      <c r="C46">
        <v>149.5</v>
      </c>
      <c r="D46" s="60">
        <f t="shared" si="1"/>
        <v>12.199996999999996</v>
      </c>
      <c r="E46" s="60">
        <f t="shared" si="2"/>
        <v>186.009995</v>
      </c>
      <c r="F46" s="61">
        <f t="shared" si="3"/>
        <v>7.0191572063650773E-2</v>
      </c>
      <c r="G46" s="61">
        <f t="shared" si="4"/>
        <v>8.5128058206852347E-2</v>
      </c>
      <c r="H46" s="60">
        <f t="shared" si="5"/>
        <v>188.60610562667691</v>
      </c>
      <c r="I46" s="60">
        <f t="shared" si="6"/>
        <v>-14.7961076266769</v>
      </c>
      <c r="J46" s="61">
        <f t="shared" si="7"/>
        <v>8.8856494780994263E-2</v>
      </c>
      <c r="K46" s="60">
        <f t="shared" si="8"/>
        <v>189.25414518017163</v>
      </c>
      <c r="L46" s="60">
        <f t="shared" si="9"/>
        <v>-15.444147180171626</v>
      </c>
      <c r="R46" s="62">
        <f t="shared" si="0"/>
        <v>7.2300857155669267E-3</v>
      </c>
    </row>
    <row r="47" spans="1:18" ht="15" x14ac:dyDescent="0.25">
      <c r="A47" s="53">
        <v>42</v>
      </c>
      <c r="B47" s="1">
        <v>43908</v>
      </c>
      <c r="C47">
        <v>137.300003</v>
      </c>
      <c r="D47" s="60">
        <f t="shared" si="1"/>
        <v>-10.319991999999985</v>
      </c>
      <c r="E47" s="60">
        <f t="shared" si="2"/>
        <v>163.49000600000002</v>
      </c>
      <c r="F47" s="61">
        <f t="shared" si="3"/>
        <v>-5.9375134449975567E-2</v>
      </c>
      <c r="G47" s="61">
        <f t="shared" si="4"/>
        <v>-7.247303584726765E-2</v>
      </c>
      <c r="H47" s="60">
        <f t="shared" si="5"/>
        <v>161.21345978433249</v>
      </c>
      <c r="I47" s="60">
        <f t="shared" si="6"/>
        <v>12.596538215667522</v>
      </c>
      <c r="J47" s="61">
        <f t="shared" si="7"/>
        <v>-6.9909174566765056E-2</v>
      </c>
      <c r="K47" s="60">
        <f t="shared" si="8"/>
        <v>161.65908450836892</v>
      </c>
      <c r="L47" s="60">
        <f t="shared" si="9"/>
        <v>12.150913491631087</v>
      </c>
      <c r="R47" s="62">
        <f t="shared" si="0"/>
        <v>5.2665766517812265E-3</v>
      </c>
    </row>
    <row r="48" spans="1:18" ht="15" x14ac:dyDescent="0.25">
      <c r="A48" s="53">
        <v>43</v>
      </c>
      <c r="B48" s="1">
        <v>43907</v>
      </c>
      <c r="C48">
        <v>147.61999499999999</v>
      </c>
      <c r="D48" s="60">
        <f t="shared" si="1"/>
        <v>-1.3900000000000148</v>
      </c>
      <c r="E48" s="60">
        <f t="shared" si="2"/>
        <v>172.41999799999999</v>
      </c>
      <c r="F48" s="61">
        <f t="shared" si="3"/>
        <v>-7.9972384557533607E-3</v>
      </c>
      <c r="G48" s="61">
        <f t="shared" si="4"/>
        <v>-9.3720137614169384E-3</v>
      </c>
      <c r="H48" s="60">
        <f t="shared" si="5"/>
        <v>172.18104830687216</v>
      </c>
      <c r="I48" s="60">
        <f t="shared" si="6"/>
        <v>1.6289496931278507</v>
      </c>
      <c r="J48" s="61">
        <f t="shared" si="7"/>
        <v>-9.3282333175033986E-3</v>
      </c>
      <c r="K48" s="60">
        <f t="shared" si="8"/>
        <v>172.18865778574121</v>
      </c>
      <c r="L48" s="60">
        <f t="shared" si="9"/>
        <v>1.6213402142587938</v>
      </c>
      <c r="R48" s="62">
        <f t="shared" si="0"/>
        <v>8.9683954233528079E-5</v>
      </c>
    </row>
    <row r="49" spans="1:18" ht="15" x14ac:dyDescent="0.25">
      <c r="A49" s="53">
        <v>44</v>
      </c>
      <c r="B49" s="1">
        <v>43906</v>
      </c>
      <c r="C49">
        <v>149.009995</v>
      </c>
      <c r="D49" s="60">
        <f t="shared" si="1"/>
        <v>-28.120010000000008</v>
      </c>
      <c r="E49" s="60">
        <f t="shared" si="2"/>
        <v>145.689988</v>
      </c>
      <c r="F49" s="61">
        <f t="shared" si="3"/>
        <v>-0.16178591751666671</v>
      </c>
      <c r="G49" s="61">
        <f t="shared" si="4"/>
        <v>-0.17287057025978703</v>
      </c>
      <c r="H49" s="60">
        <f t="shared" si="5"/>
        <v>143.76336452888756</v>
      </c>
      <c r="I49" s="60">
        <f t="shared" si="6"/>
        <v>30.046633471112443</v>
      </c>
      <c r="J49" s="61">
        <f t="shared" si="7"/>
        <v>-0.15875350988670725</v>
      </c>
      <c r="K49" s="60">
        <f t="shared" si="8"/>
        <v>146.21705076409845</v>
      </c>
      <c r="L49" s="60">
        <f t="shared" si="9"/>
        <v>27.592947235901562</v>
      </c>
      <c r="R49" s="62">
        <f t="shared" si="0"/>
        <v>2.9918177321935864E-2</v>
      </c>
    </row>
    <row r="50" spans="1:18" ht="15" x14ac:dyDescent="0.25">
      <c r="A50" s="53">
        <v>45</v>
      </c>
      <c r="B50" s="1">
        <v>43903</v>
      </c>
      <c r="C50">
        <v>177.13000500000001</v>
      </c>
      <c r="D50" s="60">
        <f t="shared" si="1"/>
        <v>7</v>
      </c>
      <c r="E50" s="60">
        <f t="shared" si="2"/>
        <v>180.80999800000001</v>
      </c>
      <c r="F50" s="61">
        <f t="shared" si="3"/>
        <v>4.027386272681506E-2</v>
      </c>
      <c r="G50" s="61">
        <f t="shared" si="4"/>
        <v>4.0321074409023772E-2</v>
      </c>
      <c r="H50" s="60">
        <f t="shared" si="5"/>
        <v>180.81820386239031</v>
      </c>
      <c r="I50" s="60">
        <f t="shared" si="6"/>
        <v>-7.0082058623902981</v>
      </c>
      <c r="J50" s="61">
        <f t="shared" si="7"/>
        <v>4.1145005550314299E-2</v>
      </c>
      <c r="K50" s="60">
        <f t="shared" si="8"/>
        <v>180.96141133241011</v>
      </c>
      <c r="L50" s="60">
        <f t="shared" si="9"/>
        <v>-7.151413332410101</v>
      </c>
      <c r="R50" s="62">
        <f t="shared" si="0"/>
        <v>1.6178838494842298E-3</v>
      </c>
    </row>
    <row r="51" spans="1:18" ht="15" x14ac:dyDescent="0.25">
      <c r="A51" s="53">
        <v>46</v>
      </c>
      <c r="B51" s="1">
        <v>43902</v>
      </c>
      <c r="C51">
        <v>170.13000500000001</v>
      </c>
      <c r="D51" s="60">
        <f t="shared" si="1"/>
        <v>-18.119994999999989</v>
      </c>
      <c r="E51" s="60">
        <f t="shared" si="2"/>
        <v>155.69000300000002</v>
      </c>
      <c r="F51" s="61">
        <f t="shared" si="3"/>
        <v>-0.10425174160579639</v>
      </c>
      <c r="G51" s="61">
        <f t="shared" si="4"/>
        <v>-0.10120798659666649</v>
      </c>
      <c r="H51" s="60">
        <f t="shared" si="5"/>
        <v>156.21903805204937</v>
      </c>
      <c r="I51" s="60">
        <f t="shared" si="6"/>
        <v>17.590959947950637</v>
      </c>
      <c r="J51" s="61">
        <f t="shared" si="7"/>
        <v>-9.6254953519256253E-2</v>
      </c>
      <c r="K51" s="60">
        <f t="shared" si="8"/>
        <v>157.07992472132798</v>
      </c>
      <c r="L51" s="60">
        <f t="shared" si="9"/>
        <v>16.730073278672023</v>
      </c>
      <c r="R51" s="62">
        <f t="shared" si="0"/>
        <v>1.0262932804716253E-2</v>
      </c>
    </row>
    <row r="52" spans="1:18" ht="15" x14ac:dyDescent="0.25">
      <c r="A52" s="53">
        <v>47</v>
      </c>
      <c r="B52" s="1">
        <v>43901</v>
      </c>
      <c r="C52">
        <v>188.25</v>
      </c>
      <c r="D52" s="60">
        <f t="shared" si="1"/>
        <v>-11.610001000000011</v>
      </c>
      <c r="E52" s="60">
        <f t="shared" si="2"/>
        <v>162.199997</v>
      </c>
      <c r="F52" s="61">
        <f t="shared" si="3"/>
        <v>-6.6797083790312281E-2</v>
      </c>
      <c r="G52" s="61">
        <f t="shared" si="4"/>
        <v>-5.984625975714284E-2</v>
      </c>
      <c r="H52" s="60">
        <f t="shared" si="5"/>
        <v>163.40811971130353</v>
      </c>
      <c r="I52" s="60">
        <f t="shared" si="6"/>
        <v>10.40187828869648</v>
      </c>
      <c r="J52" s="61">
        <f t="shared" si="7"/>
        <v>-5.80906681772708E-2</v>
      </c>
      <c r="K52" s="60">
        <f t="shared" si="8"/>
        <v>163.7132590802899</v>
      </c>
      <c r="L52" s="60">
        <f t="shared" si="9"/>
        <v>10.096738919710106</v>
      </c>
      <c r="R52" s="62">
        <f t="shared" si="0"/>
        <v>3.593331960880305E-3</v>
      </c>
    </row>
    <row r="53" spans="1:18" ht="15" x14ac:dyDescent="0.25">
      <c r="A53" s="53">
        <v>48</v>
      </c>
      <c r="B53" s="1">
        <v>43900</v>
      </c>
      <c r="C53">
        <v>199.86000100000001</v>
      </c>
      <c r="D53" s="60">
        <f t="shared" si="1"/>
        <v>13</v>
      </c>
      <c r="E53" s="60">
        <f t="shared" si="2"/>
        <v>186.80999800000001</v>
      </c>
      <c r="F53" s="61">
        <f t="shared" si="3"/>
        <v>7.479431649265654E-2</v>
      </c>
      <c r="G53" s="61">
        <f t="shared" si="4"/>
        <v>6.7257447720736038E-2</v>
      </c>
      <c r="H53" s="60">
        <f t="shared" si="5"/>
        <v>185.50001485382623</v>
      </c>
      <c r="I53" s="60">
        <f t="shared" si="6"/>
        <v>-11.690016853826222</v>
      </c>
      <c r="J53" s="61">
        <f t="shared" si="7"/>
        <v>6.9570801297384133E-2</v>
      </c>
      <c r="K53" s="60">
        <f t="shared" si="8"/>
        <v>185.90209883435674</v>
      </c>
      <c r="L53" s="60">
        <f t="shared" si="9"/>
        <v>-12.092100834356728</v>
      </c>
      <c r="R53" s="62">
        <f t="shared" si="0"/>
        <v>4.5103716067326268E-3</v>
      </c>
    </row>
    <row r="54" spans="1:18" ht="15" x14ac:dyDescent="0.25">
      <c r="A54" s="53">
        <v>49</v>
      </c>
      <c r="B54" s="1">
        <v>43899</v>
      </c>
      <c r="C54">
        <v>186.86000100000001</v>
      </c>
      <c r="D54" s="60">
        <f t="shared" si="1"/>
        <v>-12</v>
      </c>
      <c r="E54" s="60">
        <f t="shared" si="2"/>
        <v>161.80999800000001</v>
      </c>
      <c r="F54" s="61">
        <f t="shared" si="3"/>
        <v>-6.904090753168296E-2</v>
      </c>
      <c r="G54" s="61">
        <f t="shared" si="4"/>
        <v>-6.2241385864181223E-2</v>
      </c>
      <c r="H54" s="60">
        <f t="shared" si="5"/>
        <v>162.99182284742943</v>
      </c>
      <c r="I54" s="60">
        <f t="shared" si="6"/>
        <v>10.818175152570575</v>
      </c>
      <c r="J54" s="61">
        <f t="shared" si="7"/>
        <v>-6.0343960271829623E-2</v>
      </c>
      <c r="K54" s="60">
        <f t="shared" si="8"/>
        <v>163.32161438584123</v>
      </c>
      <c r="L54" s="60">
        <f t="shared" si="9"/>
        <v>10.488383614158778</v>
      </c>
      <c r="R54" s="62">
        <f t="shared" si="0"/>
        <v>3.8862174195127973E-3</v>
      </c>
    </row>
    <row r="55" spans="1:18" ht="15" x14ac:dyDescent="0.25">
      <c r="A55" s="53">
        <v>50</v>
      </c>
      <c r="B55" s="1">
        <v>43896</v>
      </c>
      <c r="C55">
        <v>198.86000100000001</v>
      </c>
      <c r="D55" s="60">
        <f t="shared" si="1"/>
        <v>0.53999400000000719</v>
      </c>
      <c r="E55" s="60">
        <f t="shared" si="2"/>
        <v>174.34999200000001</v>
      </c>
      <c r="F55" s="61">
        <f t="shared" si="3"/>
        <v>3.1068063184720085E-3</v>
      </c>
      <c r="G55" s="61">
        <f t="shared" si="4"/>
        <v>2.7191415571659909E-3</v>
      </c>
      <c r="H55" s="60">
        <f t="shared" si="5"/>
        <v>174.28261198861273</v>
      </c>
      <c r="I55" s="60">
        <f t="shared" si="6"/>
        <v>-0.47261398861272141</v>
      </c>
      <c r="J55" s="61">
        <f t="shared" si="7"/>
        <v>2.7228417756157458E-3</v>
      </c>
      <c r="K55" s="60">
        <f t="shared" si="8"/>
        <v>174.28325512357409</v>
      </c>
      <c r="L55" s="60">
        <f t="shared" si="9"/>
        <v>-0.47325712357408634</v>
      </c>
      <c r="R55" s="62">
        <f t="shared" si="0"/>
        <v>6.8696098708684034E-6</v>
      </c>
    </row>
    <row r="56" spans="1:18" ht="15" x14ac:dyDescent="0.25">
      <c r="A56" s="53">
        <v>51</v>
      </c>
      <c r="B56" s="1">
        <v>43895</v>
      </c>
      <c r="C56">
        <v>198.320007</v>
      </c>
      <c r="D56" s="60">
        <f t="shared" si="1"/>
        <v>-8.6999969999999962</v>
      </c>
      <c r="E56" s="60">
        <f t="shared" si="2"/>
        <v>165.11000100000001</v>
      </c>
      <c r="F56" s="61">
        <f t="shared" si="3"/>
        <v>-5.0054640700243236E-2</v>
      </c>
      <c r="G56" s="61">
        <f t="shared" si="4"/>
        <v>-4.2933503253983603E-2</v>
      </c>
      <c r="H56" s="60">
        <f t="shared" si="5"/>
        <v>166.34772588529214</v>
      </c>
      <c r="I56" s="60">
        <f t="shared" si="6"/>
        <v>7.4622721147078721</v>
      </c>
      <c r="J56" s="61">
        <f t="shared" si="7"/>
        <v>-4.2024909824656349E-2</v>
      </c>
      <c r="K56" s="60">
        <f t="shared" si="8"/>
        <v>166.50564850742632</v>
      </c>
      <c r="L56" s="60">
        <f t="shared" si="9"/>
        <v>7.3043494925736923</v>
      </c>
      <c r="R56" s="62">
        <f t="shared" si="0"/>
        <v>1.8517229662324279E-3</v>
      </c>
    </row>
    <row r="57" spans="1:18" ht="15" x14ac:dyDescent="0.25">
      <c r="A57" s="53">
        <v>52</v>
      </c>
      <c r="B57" s="1">
        <v>43894</v>
      </c>
      <c r="C57">
        <v>207.020004</v>
      </c>
      <c r="D57" s="60">
        <f t="shared" si="1"/>
        <v>7.5100089999999966</v>
      </c>
      <c r="E57" s="60">
        <f t="shared" si="2"/>
        <v>181.320007</v>
      </c>
      <c r="F57" s="61">
        <f t="shared" si="3"/>
        <v>4.320815307759221E-2</v>
      </c>
      <c r="G57" s="61">
        <f t="shared" si="4"/>
        <v>3.6951090951839488E-2</v>
      </c>
      <c r="H57" s="60">
        <f t="shared" si="5"/>
        <v>180.23246704443707</v>
      </c>
      <c r="I57" s="60">
        <f t="shared" si="6"/>
        <v>-6.4224690444370651</v>
      </c>
      <c r="J57" s="61">
        <f t="shared" si="7"/>
        <v>3.7642269501334993E-2</v>
      </c>
      <c r="K57" s="60">
        <f t="shared" si="8"/>
        <v>180.3526007867425</v>
      </c>
      <c r="L57" s="60">
        <f t="shared" si="9"/>
        <v>-6.5426027867424921</v>
      </c>
      <c r="R57" s="62">
        <f t="shared" si="0"/>
        <v>1.3581394413902503E-3</v>
      </c>
    </row>
    <row r="58" spans="1:18" ht="15" x14ac:dyDescent="0.25">
      <c r="A58" s="53">
        <v>53</v>
      </c>
      <c r="B58" s="1">
        <v>43893</v>
      </c>
      <c r="C58">
        <v>199.509995</v>
      </c>
      <c r="D58" s="60">
        <f t="shared" si="1"/>
        <v>-3.0400080000000003</v>
      </c>
      <c r="E58" s="60">
        <f t="shared" si="2"/>
        <v>170.76999000000001</v>
      </c>
      <c r="F58" s="61">
        <f t="shared" si="3"/>
        <v>-1.7490409268631373E-2</v>
      </c>
      <c r="G58" s="61">
        <f t="shared" si="4"/>
        <v>-1.5122449134288091E-2</v>
      </c>
      <c r="H58" s="60">
        <f t="shared" si="5"/>
        <v>171.1815651462143</v>
      </c>
      <c r="I58" s="60">
        <f t="shared" si="6"/>
        <v>2.6284328537857107</v>
      </c>
      <c r="J58" s="61">
        <f t="shared" si="7"/>
        <v>-1.5008679116139042E-2</v>
      </c>
      <c r="K58" s="60">
        <f t="shared" si="8"/>
        <v>171.20133951284123</v>
      </c>
      <c r="L58" s="60">
        <f t="shared" si="9"/>
        <v>2.6086584871587775</v>
      </c>
      <c r="R58" s="62">
        <f t="shared" si="0"/>
        <v>2.3166656176915547E-4</v>
      </c>
    </row>
    <row r="59" spans="1:18" ht="15" x14ac:dyDescent="0.25">
      <c r="A59" s="53">
        <v>54</v>
      </c>
      <c r="B59" s="1">
        <v>43892</v>
      </c>
      <c r="C59">
        <v>202.550003</v>
      </c>
      <c r="D59" s="60">
        <f t="shared" si="1"/>
        <v>8.3800050000000113</v>
      </c>
      <c r="E59" s="60">
        <f t="shared" si="2"/>
        <v>182.19000300000002</v>
      </c>
      <c r="F59" s="61">
        <f t="shared" si="3"/>
        <v>4.8213595860003469E-2</v>
      </c>
      <c r="G59" s="61">
        <f t="shared" si="4"/>
        <v>4.2252730753747338E-2</v>
      </c>
      <c r="H59" s="60">
        <f t="shared" si="5"/>
        <v>181.15394504780335</v>
      </c>
      <c r="I59" s="60">
        <f t="shared" si="6"/>
        <v>-7.34394704780334</v>
      </c>
      <c r="J59" s="61">
        <f t="shared" si="7"/>
        <v>4.3158083567575729E-2</v>
      </c>
      <c r="K59" s="60">
        <f t="shared" si="8"/>
        <v>181.31130441856419</v>
      </c>
      <c r="L59" s="60">
        <f t="shared" si="9"/>
        <v>-7.5013064185641838</v>
      </c>
      <c r="R59" s="62">
        <f t="shared" si="0"/>
        <v>1.777008889669752E-3</v>
      </c>
    </row>
    <row r="60" spans="1:18" ht="15" x14ac:dyDescent="0.25">
      <c r="A60" s="53">
        <v>55</v>
      </c>
      <c r="B60" s="1">
        <v>43889</v>
      </c>
      <c r="C60">
        <v>194.16999799999999</v>
      </c>
      <c r="D60" s="60">
        <f t="shared" si="1"/>
        <v>-5.5800020000000075</v>
      </c>
      <c r="E60" s="60">
        <f t="shared" si="2"/>
        <v>168.229996</v>
      </c>
      <c r="F60" s="61">
        <f t="shared" si="3"/>
        <v>-3.2104033509050542E-2</v>
      </c>
      <c r="G60" s="61">
        <f t="shared" si="4"/>
        <v>-2.8332530940274082E-2</v>
      </c>
      <c r="H60" s="60">
        <f t="shared" si="5"/>
        <v>168.88552085393601</v>
      </c>
      <c r="I60" s="60">
        <f t="shared" si="6"/>
        <v>4.9244771460639924</v>
      </c>
      <c r="J60" s="61">
        <f t="shared" si="7"/>
        <v>-2.7934928660826069E-2</v>
      </c>
      <c r="K60" s="60">
        <f t="shared" si="8"/>
        <v>168.95462810533169</v>
      </c>
      <c r="L60" s="60">
        <f t="shared" si="9"/>
        <v>4.8553698946683141</v>
      </c>
      <c r="R60" s="62">
        <f t="shared" si="0"/>
        <v>8.0830347632294508E-4</v>
      </c>
    </row>
    <row r="61" spans="1:18" ht="15" x14ac:dyDescent="0.25">
      <c r="A61" s="53">
        <v>56</v>
      </c>
      <c r="B61" s="1">
        <v>43888</v>
      </c>
      <c r="C61">
        <v>199.75</v>
      </c>
      <c r="D61" s="60">
        <f t="shared" si="1"/>
        <v>-9.0434109999999919</v>
      </c>
      <c r="E61" s="60">
        <f t="shared" si="2"/>
        <v>164.76658700000002</v>
      </c>
      <c r="F61" s="61">
        <f t="shared" si="3"/>
        <v>-5.2030441885166992E-2</v>
      </c>
      <c r="G61" s="61">
        <f t="shared" si="4"/>
        <v>-4.4278714350772366E-2</v>
      </c>
      <c r="H61" s="60">
        <f t="shared" si="5"/>
        <v>166.11391474724968</v>
      </c>
      <c r="I61" s="60">
        <f t="shared" si="6"/>
        <v>7.6960832527503271</v>
      </c>
      <c r="J61" s="61">
        <f t="shared" si="7"/>
        <v>-4.331272216248238E-2</v>
      </c>
      <c r="K61" s="60">
        <f t="shared" si="8"/>
        <v>166.28181384756439</v>
      </c>
      <c r="L61" s="60">
        <f t="shared" si="9"/>
        <v>7.5281841524356139</v>
      </c>
      <c r="R61" s="62">
        <f t="shared" si="0"/>
        <v>1.9693058673302547E-3</v>
      </c>
    </row>
    <row r="62" spans="1:18" ht="15" x14ac:dyDescent="0.25">
      <c r="A62" s="53">
        <v>57</v>
      </c>
      <c r="B62" s="1">
        <v>43887</v>
      </c>
      <c r="C62">
        <v>208.79341099999999</v>
      </c>
      <c r="D62" s="60">
        <f t="shared" si="1"/>
        <v>-1.9875640000000203</v>
      </c>
      <c r="E62" s="60">
        <f t="shared" si="2"/>
        <v>171.82243399999999</v>
      </c>
      <c r="F62" s="61">
        <f t="shared" si="3"/>
        <v>-1.1435268528108609E-2</v>
      </c>
      <c r="G62" s="61">
        <f t="shared" si="4"/>
        <v>-9.4742621739962278E-3</v>
      </c>
      <c r="H62" s="60">
        <f t="shared" si="5"/>
        <v>172.16327651048624</v>
      </c>
      <c r="I62" s="60">
        <f t="shared" si="6"/>
        <v>1.6467214895137658</v>
      </c>
      <c r="J62" s="61">
        <f t="shared" si="7"/>
        <v>-9.4295227546035421E-3</v>
      </c>
      <c r="K62" s="60">
        <f t="shared" si="8"/>
        <v>172.17105266888143</v>
      </c>
      <c r="L62" s="60">
        <f t="shared" si="9"/>
        <v>1.6389453311185775</v>
      </c>
      <c r="R62" s="62">
        <f t="shared" si="0"/>
        <v>9.1631026882198728E-5</v>
      </c>
    </row>
    <row r="63" spans="1:18" ht="15" x14ac:dyDescent="0.25">
      <c r="A63" s="53">
        <v>58</v>
      </c>
      <c r="B63" s="1">
        <v>43886</v>
      </c>
      <c r="C63">
        <v>210.78097500000001</v>
      </c>
      <c r="D63" s="60">
        <f t="shared" si="1"/>
        <v>-1.4111639999999852</v>
      </c>
      <c r="E63" s="60">
        <f t="shared" si="2"/>
        <v>172.39883400000002</v>
      </c>
      <c r="F63" s="61">
        <f t="shared" si="3"/>
        <v>-8.1190036030032355E-3</v>
      </c>
      <c r="G63" s="61">
        <f t="shared" si="4"/>
        <v>-6.6726190821988669E-3</v>
      </c>
      <c r="H63" s="60">
        <f t="shared" si="5"/>
        <v>172.65023009066826</v>
      </c>
      <c r="I63" s="60">
        <f t="shared" si="6"/>
        <v>1.1597679093317481</v>
      </c>
      <c r="J63" s="61">
        <f t="shared" si="7"/>
        <v>-6.6504065921121859E-3</v>
      </c>
      <c r="K63" s="60">
        <f t="shared" si="8"/>
        <v>172.65409084352581</v>
      </c>
      <c r="L63" s="60">
        <f t="shared" si="9"/>
        <v>1.1559071564741998</v>
      </c>
      <c r="R63" s="62">
        <f t="shared" si="0"/>
        <v>4.5843280050768967E-5</v>
      </c>
    </row>
    <row r="64" spans="1:18" ht="15" x14ac:dyDescent="0.25">
      <c r="A64" s="53">
        <v>59</v>
      </c>
      <c r="B64" s="1">
        <v>43885</v>
      </c>
      <c r="C64">
        <v>212.192139</v>
      </c>
      <c r="D64" s="60">
        <f t="shared" si="1"/>
        <v>-2.3353730000000041</v>
      </c>
      <c r="E64" s="60">
        <f t="shared" si="2"/>
        <v>171.474625</v>
      </c>
      <c r="F64" s="61">
        <f t="shared" si="3"/>
        <v>-1.3436355945415776E-2</v>
      </c>
      <c r="G64" s="61">
        <f t="shared" si="4"/>
        <v>-1.0945810962233101E-2</v>
      </c>
      <c r="H64" s="60">
        <f t="shared" si="5"/>
        <v>171.90750661854588</v>
      </c>
      <c r="I64" s="60">
        <f t="shared" si="6"/>
        <v>1.9024913814541264</v>
      </c>
      <c r="J64" s="61">
        <f t="shared" si="7"/>
        <v>-1.0886123547640845E-2</v>
      </c>
      <c r="K64" s="60">
        <f t="shared" si="8"/>
        <v>171.91788088795681</v>
      </c>
      <c r="L64" s="60">
        <f t="shared" si="9"/>
        <v>1.892117112043195</v>
      </c>
      <c r="R64" s="62">
        <f t="shared" si="0"/>
        <v>1.2196901841790418E-4</v>
      </c>
    </row>
    <row r="65" spans="1:18" ht="15" x14ac:dyDescent="0.25">
      <c r="A65" s="53">
        <v>60</v>
      </c>
      <c r="B65" s="1">
        <v>43882</v>
      </c>
      <c r="C65">
        <v>214.527512</v>
      </c>
      <c r="D65" s="60">
        <f t="shared" si="1"/>
        <v>0.78507999999999356</v>
      </c>
      <c r="E65" s="60">
        <f t="shared" si="2"/>
        <v>174.595078</v>
      </c>
      <c r="F65" s="61">
        <f t="shared" si="3"/>
        <v>4.5168863070811005E-3</v>
      </c>
      <c r="G65" s="61">
        <f t="shared" si="4"/>
        <v>3.6662898734700308E-3</v>
      </c>
      <c r="H65" s="60">
        <f t="shared" si="5"/>
        <v>174.44723583557527</v>
      </c>
      <c r="I65" s="60">
        <f t="shared" si="6"/>
        <v>-0.63723783557526303</v>
      </c>
      <c r="J65" s="61">
        <f t="shared" si="7"/>
        <v>3.6730189352388088E-3</v>
      </c>
      <c r="K65" s="60">
        <f t="shared" si="8"/>
        <v>174.44840541378781</v>
      </c>
      <c r="L65" s="60">
        <f t="shared" si="9"/>
        <v>-0.63840741378780308</v>
      </c>
      <c r="R65" s="62">
        <f t="shared" si="0"/>
        <v>1.2731640028893872E-5</v>
      </c>
    </row>
    <row r="66" spans="1:18" ht="15" x14ac:dyDescent="0.25">
      <c r="A66" s="53">
        <v>61</v>
      </c>
      <c r="B66" s="1">
        <v>43881</v>
      </c>
      <c r="C66">
        <v>213.74243200000001</v>
      </c>
      <c r="D66" s="60">
        <f t="shared" si="1"/>
        <v>-0.54658499999999322</v>
      </c>
      <c r="E66" s="60">
        <f t="shared" si="2"/>
        <v>173.26341300000001</v>
      </c>
      <c r="F66" s="61">
        <f t="shared" si="3"/>
        <v>-3.1447270369337052E-3</v>
      </c>
      <c r="G66" s="61">
        <f t="shared" si="4"/>
        <v>-2.5539492407662479E-3</v>
      </c>
      <c r="H66" s="60">
        <f t="shared" si="5"/>
        <v>173.36609608757033</v>
      </c>
      <c r="I66" s="60">
        <f t="shared" si="6"/>
        <v>0.44390191242968058</v>
      </c>
      <c r="J66" s="61">
        <f t="shared" si="7"/>
        <v>-2.5506906870546389E-3</v>
      </c>
      <c r="K66" s="60">
        <f t="shared" si="8"/>
        <v>173.36666245678444</v>
      </c>
      <c r="L66" s="60">
        <f t="shared" si="9"/>
        <v>0.4433355432155679</v>
      </c>
      <c r="R66" s="62">
        <f t="shared" si="0"/>
        <v>7.0336170989390519E-6</v>
      </c>
    </row>
    <row r="67" spans="1:18" ht="15" x14ac:dyDescent="0.25">
      <c r="A67" s="53">
        <v>62</v>
      </c>
      <c r="B67" s="1">
        <v>43880</v>
      </c>
      <c r="C67">
        <v>214.289017</v>
      </c>
      <c r="D67" s="60">
        <f t="shared" si="1"/>
        <v>-0.51675399999999172</v>
      </c>
      <c r="E67" s="60">
        <f t="shared" si="2"/>
        <v>173.29324400000002</v>
      </c>
      <c r="F67" s="61">
        <f t="shared" si="3"/>
        <v>-2.9730970942188936E-3</v>
      </c>
      <c r="G67" s="61">
        <f t="shared" si="4"/>
        <v>-2.4085785438076419E-3</v>
      </c>
      <c r="H67" s="60">
        <f t="shared" si="5"/>
        <v>173.39136296811796</v>
      </c>
      <c r="I67" s="60">
        <f t="shared" si="6"/>
        <v>0.41863503188204731</v>
      </c>
      <c r="J67" s="61">
        <f t="shared" si="7"/>
        <v>-2.4056802458998728E-3</v>
      </c>
      <c r="K67" s="60">
        <f t="shared" si="8"/>
        <v>173.39186672127153</v>
      </c>
      <c r="L67" s="60">
        <f t="shared" si="9"/>
        <v>0.41813127872848099</v>
      </c>
      <c r="R67" s="62">
        <f t="shared" si="0"/>
        <v>6.2836754365446514E-6</v>
      </c>
    </row>
    <row r="68" spans="1:18" ht="15" x14ac:dyDescent="0.25">
      <c r="A68" s="53">
        <v>63</v>
      </c>
      <c r="B68" s="1">
        <v>43879</v>
      </c>
      <c r="C68">
        <v>214.80577099999999</v>
      </c>
      <c r="D68" s="60">
        <f t="shared" si="1"/>
        <v>-0.93415799999999649</v>
      </c>
      <c r="E68" s="60">
        <f t="shared" si="2"/>
        <v>172.87584000000001</v>
      </c>
      <c r="F68" s="61">
        <f t="shared" si="3"/>
        <v>-5.3745930081651374E-3</v>
      </c>
      <c r="G68" s="61">
        <f t="shared" si="4"/>
        <v>-4.3394207206977984E-3</v>
      </c>
      <c r="H68" s="60">
        <f t="shared" si="5"/>
        <v>173.05576329321437</v>
      </c>
      <c r="I68" s="60">
        <f t="shared" si="6"/>
        <v>0.75423470678563831</v>
      </c>
      <c r="J68" s="61">
        <f t="shared" si="7"/>
        <v>-4.3300190388029496E-3</v>
      </c>
      <c r="K68" s="60">
        <f t="shared" si="8"/>
        <v>173.05739739952571</v>
      </c>
      <c r="L68" s="60">
        <f t="shared" si="9"/>
        <v>0.75260060047429533</v>
      </c>
      <c r="R68" s="62">
        <f t="shared" si="0"/>
        <v>1.9692011674119981E-5</v>
      </c>
    </row>
    <row r="69" spans="1:18" ht="15" x14ac:dyDescent="0.25">
      <c r="A69" s="53">
        <v>64</v>
      </c>
      <c r="B69" s="1">
        <v>43875</v>
      </c>
      <c r="C69">
        <v>215.73992899999999</v>
      </c>
      <c r="D69" s="60">
        <f t="shared" si="1"/>
        <v>-0.32795699999999783</v>
      </c>
      <c r="E69" s="60">
        <f t="shared" si="2"/>
        <v>173.48204100000001</v>
      </c>
      <c r="F69" s="61">
        <f t="shared" si="3"/>
        <v>-1.8868707426139997E-3</v>
      </c>
      <c r="G69" s="61">
        <f t="shared" si="4"/>
        <v>-1.5189954959903393E-3</v>
      </c>
      <c r="H69" s="60">
        <f t="shared" si="5"/>
        <v>173.54598139587992</v>
      </c>
      <c r="I69" s="60">
        <f t="shared" si="6"/>
        <v>0.26401660412008709</v>
      </c>
      <c r="J69" s="61">
        <f t="shared" si="7"/>
        <v>-1.5178424062518845E-3</v>
      </c>
      <c r="K69" s="60">
        <f t="shared" si="8"/>
        <v>173.54618181440506</v>
      </c>
      <c r="L69" s="60">
        <f t="shared" si="9"/>
        <v>0.26381618559494768</v>
      </c>
      <c r="R69" s="62">
        <f t="shared" si="0"/>
        <v>2.6151514551854521E-6</v>
      </c>
    </row>
    <row r="70" spans="1:18" ht="15" x14ac:dyDescent="0.25">
      <c r="A70" s="53">
        <v>65</v>
      </c>
      <c r="B70" s="1">
        <v>43874</v>
      </c>
      <c r="C70">
        <v>216.06788599999999</v>
      </c>
      <c r="D70" s="60">
        <f t="shared" si="1"/>
        <v>-3.9749000000000478E-2</v>
      </c>
      <c r="E70" s="60">
        <f t="shared" si="2"/>
        <v>173.77024900000001</v>
      </c>
      <c r="F70" s="61">
        <f t="shared" si="3"/>
        <v>-2.2869225278974157E-4</v>
      </c>
      <c r="G70" s="61">
        <f t="shared" si="4"/>
        <v>-1.8394841068328631E-4</v>
      </c>
      <c r="H70" s="60">
        <f t="shared" si="5"/>
        <v>173.77802592710705</v>
      </c>
      <c r="I70" s="60">
        <f t="shared" si="6"/>
        <v>3.1972072892955339E-2</v>
      </c>
      <c r="J70" s="61">
        <f t="shared" si="7"/>
        <v>-1.8393149321170666E-4</v>
      </c>
      <c r="K70" s="60">
        <f t="shared" si="8"/>
        <v>173.77802886753275</v>
      </c>
      <c r="L70" s="60">
        <f t="shared" si="9"/>
        <v>3.1969132467253303E-2</v>
      </c>
      <c r="R70" s="62">
        <f t="shared" ref="R70:R133" si="11">+(G70-$R$2)^2</f>
        <v>7.9578100330572109E-8</v>
      </c>
    </row>
    <row r="71" spans="1:18" ht="15" x14ac:dyDescent="0.25">
      <c r="A71" s="53">
        <v>66</v>
      </c>
      <c r="B71" s="1">
        <v>43873</v>
      </c>
      <c r="C71">
        <v>216.10763499999999</v>
      </c>
      <c r="D71" s="60">
        <f t="shared" ref="D71:D134" si="12">+C71-C72</f>
        <v>1.7192379999999901</v>
      </c>
      <c r="E71" s="60">
        <f t="shared" ref="E71:E134" si="13">+$C$6+D71</f>
        <v>175.529236</v>
      </c>
      <c r="F71" s="61">
        <f t="shared" ref="F71:F134" si="14">+(E71-$C$6)/$C$6</f>
        <v>9.8914793152462387E-3</v>
      </c>
      <c r="G71" s="61">
        <f t="shared" ref="G71:G134" si="15">+LN(C71/C72)</f>
        <v>7.9872844920195491E-3</v>
      </c>
      <c r="H71" s="60">
        <f t="shared" ref="H71:H134" si="16">+$C$6*(1+G71)</f>
        <v>175.19826790158334</v>
      </c>
      <c r="I71" s="60">
        <f t="shared" ref="I71:I134" si="17">+$C$6-H71</f>
        <v>-1.3882699015833282</v>
      </c>
      <c r="J71" s="61">
        <f t="shared" ref="J71:J134" si="18">+(C71-C72)/C72</f>
        <v>8.0192679457367737E-3</v>
      </c>
      <c r="K71" s="60">
        <f t="shared" ref="K71:K134" si="19">+$C$6*(1+J71)</f>
        <v>175.20382694560996</v>
      </c>
      <c r="L71" s="60">
        <f t="shared" ref="L71:L134" si="20">+$C$6-K71</f>
        <v>-1.393828945609954</v>
      </c>
      <c r="R71" s="62">
        <f t="shared" si="11"/>
        <v>6.223848254858934E-5</v>
      </c>
    </row>
    <row r="72" spans="1:18" ht="15" x14ac:dyDescent="0.25">
      <c r="A72" s="53">
        <v>67</v>
      </c>
      <c r="B72" s="1">
        <v>43872</v>
      </c>
      <c r="C72">
        <v>214.388397</v>
      </c>
      <c r="D72" s="60">
        <f t="shared" si="12"/>
        <v>2.5043179999999836</v>
      </c>
      <c r="E72" s="60">
        <f t="shared" si="13"/>
        <v>176.31431599999999</v>
      </c>
      <c r="F72" s="61">
        <f t="shared" si="14"/>
        <v>1.4408365622327338E-2</v>
      </c>
      <c r="G72" s="61">
        <f t="shared" si="15"/>
        <v>1.1749981307929128E-2</v>
      </c>
      <c r="H72" s="60">
        <f t="shared" si="16"/>
        <v>175.8522622276312</v>
      </c>
      <c r="I72" s="60">
        <f t="shared" si="17"/>
        <v>-2.0422642276311933</v>
      </c>
      <c r="J72" s="61">
        <f t="shared" si="18"/>
        <v>1.18192835054869E-2</v>
      </c>
      <c r="K72" s="60">
        <f t="shared" si="19"/>
        <v>175.86430764245011</v>
      </c>
      <c r="L72" s="60">
        <f t="shared" si="20"/>
        <v>-2.0543096424501073</v>
      </c>
      <c r="R72" s="62">
        <f t="shared" si="11"/>
        <v>1.3576523119059961E-4</v>
      </c>
    </row>
    <row r="73" spans="1:18" ht="15" x14ac:dyDescent="0.25">
      <c r="A73" s="53">
        <v>68</v>
      </c>
      <c r="B73" s="1">
        <v>43871</v>
      </c>
      <c r="C73">
        <v>211.88407900000001</v>
      </c>
      <c r="D73" s="60">
        <f t="shared" si="12"/>
        <v>1.5900570000000016</v>
      </c>
      <c r="E73" s="60">
        <f t="shared" si="13"/>
        <v>175.40005500000001</v>
      </c>
      <c r="F73" s="61">
        <f t="shared" si="14"/>
        <v>9.1482481922587761E-3</v>
      </c>
      <c r="G73" s="61">
        <f t="shared" si="15"/>
        <v>7.5326717074974577E-3</v>
      </c>
      <c r="H73" s="60">
        <f t="shared" si="16"/>
        <v>175.1192516544148</v>
      </c>
      <c r="I73" s="60">
        <f t="shared" si="17"/>
        <v>-1.309253654414789</v>
      </c>
      <c r="J73" s="61">
        <f t="shared" si="18"/>
        <v>7.561113648775054E-3</v>
      </c>
      <c r="K73" s="60">
        <f t="shared" si="19"/>
        <v>175.12419514817137</v>
      </c>
      <c r="L73" s="60">
        <f t="shared" si="20"/>
        <v>-1.3141971481713597</v>
      </c>
      <c r="R73" s="62">
        <f t="shared" si="11"/>
        <v>5.5272150257585124E-5</v>
      </c>
    </row>
    <row r="74" spans="1:18" ht="15" x14ac:dyDescent="0.25">
      <c r="A74" s="53">
        <v>69</v>
      </c>
      <c r="B74" s="1">
        <v>43868</v>
      </c>
      <c r="C74">
        <v>210.29402200000001</v>
      </c>
      <c r="D74" s="60">
        <f t="shared" si="12"/>
        <v>-1.2521509999999978</v>
      </c>
      <c r="E74" s="60">
        <f t="shared" si="13"/>
        <v>172.55784700000001</v>
      </c>
      <c r="F74" s="61">
        <f t="shared" si="14"/>
        <v>-7.2041367838920163E-3</v>
      </c>
      <c r="G74" s="61">
        <f t="shared" si="15"/>
        <v>-5.9366304698471326E-3</v>
      </c>
      <c r="H74" s="60">
        <f t="shared" si="16"/>
        <v>172.77815226990913</v>
      </c>
      <c r="I74" s="60">
        <f t="shared" si="17"/>
        <v>1.031845730090879</v>
      </c>
      <c r="J74" s="61">
        <f t="shared" si="18"/>
        <v>-5.9190434988393653E-3</v>
      </c>
      <c r="K74" s="60">
        <f t="shared" si="19"/>
        <v>172.78120906130482</v>
      </c>
      <c r="L74" s="60">
        <f t="shared" si="20"/>
        <v>1.0287889386951861</v>
      </c>
      <c r="R74" s="62">
        <f t="shared" si="11"/>
        <v>3.6418545092006284E-5</v>
      </c>
    </row>
    <row r="75" spans="1:18" ht="15" x14ac:dyDescent="0.25">
      <c r="A75" s="53">
        <v>70</v>
      </c>
      <c r="B75" s="1">
        <v>43867</v>
      </c>
      <c r="C75">
        <v>211.54617300000001</v>
      </c>
      <c r="D75" s="60">
        <f t="shared" si="12"/>
        <v>-1.4906769999999767</v>
      </c>
      <c r="E75" s="60">
        <f t="shared" si="13"/>
        <v>172.31932100000003</v>
      </c>
      <c r="F75" s="61">
        <f t="shared" si="14"/>
        <v>-8.5764744097170786E-3</v>
      </c>
      <c r="G75" s="61">
        <f t="shared" si="15"/>
        <v>-7.0218687242133617E-3</v>
      </c>
      <c r="H75" s="60">
        <f t="shared" si="16"/>
        <v>172.58952701108822</v>
      </c>
      <c r="I75" s="60">
        <f t="shared" si="17"/>
        <v>1.2204709889117851</v>
      </c>
      <c r="J75" s="61">
        <f t="shared" si="18"/>
        <v>-6.997273006993752E-3</v>
      </c>
      <c r="K75" s="60">
        <f t="shared" si="19"/>
        <v>172.59380199264896</v>
      </c>
      <c r="L75" s="60">
        <f t="shared" si="20"/>
        <v>1.2161960073510443</v>
      </c>
      <c r="R75" s="62">
        <f t="shared" si="11"/>
        <v>5.0694630970122253E-5</v>
      </c>
    </row>
    <row r="76" spans="1:18" ht="15" x14ac:dyDescent="0.25">
      <c r="A76" s="53">
        <v>71</v>
      </c>
      <c r="B76" s="1">
        <v>43866</v>
      </c>
      <c r="C76">
        <v>213.03684999999999</v>
      </c>
      <c r="D76" s="60">
        <f t="shared" si="12"/>
        <v>-0.24844400000000633</v>
      </c>
      <c r="E76" s="60">
        <f t="shared" si="13"/>
        <v>173.561554</v>
      </c>
      <c r="F76" s="61">
        <f t="shared" si="14"/>
        <v>-1.4293999359001565E-3</v>
      </c>
      <c r="G76" s="61">
        <f t="shared" si="15"/>
        <v>-1.1655225121252183E-3</v>
      </c>
      <c r="H76" s="60">
        <f t="shared" si="16"/>
        <v>173.60741853449858</v>
      </c>
      <c r="I76" s="60">
        <f t="shared" si="17"/>
        <v>0.20257946550142947</v>
      </c>
      <c r="J76" s="61">
        <f t="shared" si="18"/>
        <v>-1.1648435545678379E-3</v>
      </c>
      <c r="K76" s="60">
        <f t="shared" si="19"/>
        <v>173.60753654411027</v>
      </c>
      <c r="L76" s="60">
        <f t="shared" si="20"/>
        <v>0.20246145588973263</v>
      </c>
      <c r="R76" s="62">
        <f t="shared" si="11"/>
        <v>1.596861888374008E-6</v>
      </c>
    </row>
    <row r="77" spans="1:18" ht="15" x14ac:dyDescent="0.25">
      <c r="A77" s="53">
        <v>72</v>
      </c>
      <c r="B77" s="1">
        <v>43865</v>
      </c>
      <c r="C77">
        <v>213.28529399999999</v>
      </c>
      <c r="D77" s="60">
        <f t="shared" si="12"/>
        <v>-0.55651800000001117</v>
      </c>
      <c r="E77" s="60">
        <f t="shared" si="13"/>
        <v>173.25348</v>
      </c>
      <c r="F77" s="61">
        <f t="shared" si="14"/>
        <v>-3.2018756481431588E-3</v>
      </c>
      <c r="G77" s="61">
        <f t="shared" si="15"/>
        <v>-2.6058674671033525E-3</v>
      </c>
      <c r="H77" s="60">
        <f t="shared" si="16"/>
        <v>173.3570721807545</v>
      </c>
      <c r="I77" s="60">
        <f t="shared" si="17"/>
        <v>0.45292581924550745</v>
      </c>
      <c r="J77" s="61">
        <f t="shared" si="18"/>
        <v>-2.6024751417651247E-3</v>
      </c>
      <c r="K77" s="60">
        <f t="shared" si="19"/>
        <v>173.35766180081475</v>
      </c>
      <c r="L77" s="60">
        <f t="shared" si="20"/>
        <v>0.45233619918525392</v>
      </c>
      <c r="R77" s="62">
        <f t="shared" si="11"/>
        <v>7.3116969184160972E-6</v>
      </c>
    </row>
    <row r="78" spans="1:18" ht="15" x14ac:dyDescent="0.25">
      <c r="A78" s="53">
        <v>73</v>
      </c>
      <c r="B78" s="1">
        <v>43864</v>
      </c>
      <c r="C78">
        <v>213.841812</v>
      </c>
      <c r="D78" s="60">
        <f t="shared" si="12"/>
        <v>1.2024690000000078</v>
      </c>
      <c r="E78" s="60">
        <f t="shared" si="13"/>
        <v>175.01246700000002</v>
      </c>
      <c r="F78" s="61">
        <f t="shared" si="14"/>
        <v>6.9182959198929844E-3</v>
      </c>
      <c r="G78" s="61">
        <f t="shared" si="15"/>
        <v>5.6390401888606438E-3</v>
      </c>
      <c r="H78" s="60">
        <f t="shared" si="16"/>
        <v>174.7901195639478</v>
      </c>
      <c r="I78" s="60">
        <f t="shared" si="17"/>
        <v>-0.98012156394779026</v>
      </c>
      <c r="J78" s="61">
        <f t="shared" si="18"/>
        <v>5.6549695039266922E-3</v>
      </c>
      <c r="K78" s="60">
        <f t="shared" si="19"/>
        <v>174.79288823816756</v>
      </c>
      <c r="L78" s="60">
        <f t="shared" si="20"/>
        <v>-0.98289023816755616</v>
      </c>
      <c r="R78" s="62">
        <f t="shared" si="11"/>
        <v>3.0701491838449508E-5</v>
      </c>
    </row>
    <row r="79" spans="1:18" ht="15" x14ac:dyDescent="0.25">
      <c r="A79" s="53">
        <v>74</v>
      </c>
      <c r="B79" s="1">
        <v>43861</v>
      </c>
      <c r="C79">
        <v>212.639343</v>
      </c>
      <c r="D79" s="60">
        <f t="shared" si="12"/>
        <v>-2.1962440000000072</v>
      </c>
      <c r="E79" s="60">
        <f t="shared" si="13"/>
        <v>171.613754</v>
      </c>
      <c r="F79" s="61">
        <f t="shared" si="14"/>
        <v>-1.26358899100845E-2</v>
      </c>
      <c r="G79" s="61">
        <f t="shared" si="15"/>
        <v>-1.0275518727627346E-2</v>
      </c>
      <c r="H79" s="60">
        <f t="shared" si="16"/>
        <v>172.02401011050213</v>
      </c>
      <c r="I79" s="60">
        <f t="shared" si="17"/>
        <v>1.7859878894978749</v>
      </c>
      <c r="J79" s="61">
        <f t="shared" si="18"/>
        <v>-1.0222905947141835E-2</v>
      </c>
      <c r="K79" s="60">
        <f t="shared" si="19"/>
        <v>172.03315473777309</v>
      </c>
      <c r="L79" s="60">
        <f t="shared" si="20"/>
        <v>1.7768432622269188</v>
      </c>
      <c r="R79" s="62">
        <f t="shared" si="11"/>
        <v>1.0761295091051546E-4</v>
      </c>
    </row>
    <row r="80" spans="1:18" ht="15" x14ac:dyDescent="0.25">
      <c r="A80" s="53">
        <v>75</v>
      </c>
      <c r="B80" s="1">
        <v>43860</v>
      </c>
      <c r="C80">
        <v>214.835587</v>
      </c>
      <c r="D80" s="60">
        <f t="shared" si="12"/>
        <v>1.7291720000000055</v>
      </c>
      <c r="E80" s="60">
        <f t="shared" si="13"/>
        <v>175.53917000000001</v>
      </c>
      <c r="F80" s="61">
        <f t="shared" si="14"/>
        <v>9.9486336798646387E-3</v>
      </c>
      <c r="G80" s="61">
        <f t="shared" si="15"/>
        <v>8.0813820692751809E-3</v>
      </c>
      <c r="H80" s="60">
        <f t="shared" si="16"/>
        <v>175.21462300129795</v>
      </c>
      <c r="I80" s="60">
        <f t="shared" si="17"/>
        <v>-1.4046250012979442</v>
      </c>
      <c r="J80" s="61">
        <f t="shared" si="18"/>
        <v>8.1141245794970809E-3</v>
      </c>
      <c r="K80" s="60">
        <f t="shared" si="19"/>
        <v>175.22031397693416</v>
      </c>
      <c r="L80" s="60">
        <f t="shared" si="20"/>
        <v>-1.4103159769341573</v>
      </c>
      <c r="R80" s="62">
        <f t="shared" si="11"/>
        <v>6.3732034258640188E-5</v>
      </c>
    </row>
    <row r="81" spans="1:18" ht="15" x14ac:dyDescent="0.25">
      <c r="A81" s="53">
        <v>76</v>
      </c>
      <c r="B81" s="1">
        <v>43859</v>
      </c>
      <c r="C81">
        <v>213.106415</v>
      </c>
      <c r="D81" s="60">
        <f t="shared" si="12"/>
        <v>4.0248109999999997</v>
      </c>
      <c r="E81" s="60">
        <f t="shared" si="13"/>
        <v>177.83480900000001</v>
      </c>
      <c r="F81" s="61">
        <f t="shared" si="14"/>
        <v>2.3156383673625033E-2</v>
      </c>
      <c r="G81" s="61">
        <f t="shared" si="15"/>
        <v>1.9067016369490125E-2</v>
      </c>
      <c r="H81" s="60">
        <f t="shared" si="16"/>
        <v>177.12403607704707</v>
      </c>
      <c r="I81" s="60">
        <f t="shared" si="17"/>
        <v>-3.3140380770470586</v>
      </c>
      <c r="J81" s="61">
        <f t="shared" si="18"/>
        <v>1.9249952760071611E-2</v>
      </c>
      <c r="K81" s="60">
        <f t="shared" si="19"/>
        <v>177.15583225072814</v>
      </c>
      <c r="L81" s="60">
        <f t="shared" si="20"/>
        <v>-3.3458342507281316</v>
      </c>
      <c r="R81" s="62">
        <f t="shared" si="11"/>
        <v>3.5981798635559189E-4</v>
      </c>
    </row>
    <row r="82" spans="1:18" ht="15" x14ac:dyDescent="0.25">
      <c r="A82" s="53">
        <v>77</v>
      </c>
      <c r="B82" s="1">
        <v>43858</v>
      </c>
      <c r="C82">
        <v>209.081604</v>
      </c>
      <c r="D82" s="60">
        <f t="shared" si="12"/>
        <v>1.0434720000000084</v>
      </c>
      <c r="E82" s="60">
        <f t="shared" si="13"/>
        <v>174.85347000000002</v>
      </c>
      <c r="F82" s="61">
        <f t="shared" si="14"/>
        <v>6.0035211553250718E-3</v>
      </c>
      <c r="G82" s="61">
        <f t="shared" si="15"/>
        <v>5.0032356978363703E-3</v>
      </c>
      <c r="H82" s="60">
        <f t="shared" si="16"/>
        <v>174.67961038663449</v>
      </c>
      <c r="I82" s="60">
        <f t="shared" si="17"/>
        <v>-0.86961238663448626</v>
      </c>
      <c r="J82" s="61">
        <f t="shared" si="18"/>
        <v>5.0157727815014624E-3</v>
      </c>
      <c r="K82" s="60">
        <f t="shared" si="19"/>
        <v>174.68178945712123</v>
      </c>
      <c r="L82" s="60">
        <f t="shared" si="20"/>
        <v>-0.87179145712121908</v>
      </c>
      <c r="R82" s="62">
        <f t="shared" si="11"/>
        <v>2.4059890271913459E-5</v>
      </c>
    </row>
    <row r="83" spans="1:18" ht="15" x14ac:dyDescent="0.25">
      <c r="A83" s="53">
        <v>78</v>
      </c>
      <c r="B83" s="1">
        <v>43857</v>
      </c>
      <c r="C83">
        <v>208.03813199999999</v>
      </c>
      <c r="D83" s="60">
        <f t="shared" si="12"/>
        <v>-1.8881829999999979</v>
      </c>
      <c r="E83" s="60">
        <f t="shared" si="13"/>
        <v>171.92181500000001</v>
      </c>
      <c r="F83" s="61">
        <f t="shared" si="14"/>
        <v>-1.0863488992157964E-2</v>
      </c>
      <c r="G83" s="61">
        <f t="shared" si="15"/>
        <v>-9.0351983698946352E-3</v>
      </c>
      <c r="H83" s="60">
        <f t="shared" si="16"/>
        <v>172.23959018939902</v>
      </c>
      <c r="I83" s="60">
        <f t="shared" si="17"/>
        <v>1.5704078106009831</v>
      </c>
      <c r="J83" s="61">
        <f t="shared" si="18"/>
        <v>-8.9945036190436541E-3</v>
      </c>
      <c r="K83" s="60">
        <f t="shared" si="19"/>
        <v>172.24666334396304</v>
      </c>
      <c r="L83" s="60">
        <f t="shared" si="20"/>
        <v>1.5633346560369716</v>
      </c>
      <c r="R83" s="62">
        <f t="shared" si="11"/>
        <v>8.3418006698384814E-5</v>
      </c>
    </row>
    <row r="84" spans="1:18" ht="15" x14ac:dyDescent="0.25">
      <c r="A84" s="53">
        <v>79</v>
      </c>
      <c r="B84" s="1">
        <v>43854</v>
      </c>
      <c r="C84">
        <v>209.92631499999999</v>
      </c>
      <c r="D84" s="60">
        <f t="shared" si="12"/>
        <v>-2.1664430000000152</v>
      </c>
      <c r="E84" s="60">
        <f t="shared" si="13"/>
        <v>171.64355499999999</v>
      </c>
      <c r="F84" s="61">
        <f t="shared" si="14"/>
        <v>-1.2464432569638572E-2</v>
      </c>
      <c r="G84" s="61">
        <f t="shared" si="15"/>
        <v>-1.0267128524175212E-2</v>
      </c>
      <c r="H84" s="60">
        <f t="shared" si="16"/>
        <v>172.02546841174737</v>
      </c>
      <c r="I84" s="60">
        <f t="shared" si="17"/>
        <v>1.7845295882526386</v>
      </c>
      <c r="J84" s="61">
        <f t="shared" si="18"/>
        <v>-1.0214601481112407E-2</v>
      </c>
      <c r="K84" s="60">
        <f t="shared" si="19"/>
        <v>172.03459813699706</v>
      </c>
      <c r="L84" s="60">
        <f t="shared" si="20"/>
        <v>1.7753998630029457</v>
      </c>
      <c r="R84" s="62">
        <f t="shared" si="11"/>
        <v>1.0743894696571495E-4</v>
      </c>
    </row>
    <row r="85" spans="1:18" ht="15" x14ac:dyDescent="0.25">
      <c r="A85" s="53">
        <v>80</v>
      </c>
      <c r="B85" s="1">
        <v>43853</v>
      </c>
      <c r="C85">
        <v>212.092758</v>
      </c>
      <c r="D85" s="60">
        <f t="shared" si="12"/>
        <v>1.9676819999999964</v>
      </c>
      <c r="E85" s="60">
        <f t="shared" si="13"/>
        <v>175.77768</v>
      </c>
      <c r="F85" s="61">
        <f t="shared" si="14"/>
        <v>1.1320879251146394E-2</v>
      </c>
      <c r="G85" s="61">
        <f t="shared" si="15"/>
        <v>9.320763297952922E-3</v>
      </c>
      <c r="H85" s="60">
        <f t="shared" si="16"/>
        <v>175.43003985017566</v>
      </c>
      <c r="I85" s="60">
        <f t="shared" si="17"/>
        <v>-1.6200418501756531</v>
      </c>
      <c r="J85" s="61">
        <f t="shared" si="18"/>
        <v>9.3643368866645708E-3</v>
      </c>
      <c r="K85" s="60">
        <f t="shared" si="19"/>
        <v>175.4376133755425</v>
      </c>
      <c r="L85" s="60">
        <f t="shared" si="20"/>
        <v>-1.62761537554249</v>
      </c>
      <c r="R85" s="62">
        <f t="shared" si="11"/>
        <v>8.5056642238176547E-5</v>
      </c>
    </row>
    <row r="86" spans="1:18" ht="15" x14ac:dyDescent="0.25">
      <c r="A86" s="53">
        <v>81</v>
      </c>
      <c r="B86" s="1">
        <v>43852</v>
      </c>
      <c r="C86">
        <v>210.12507600000001</v>
      </c>
      <c r="D86" s="60">
        <f t="shared" si="12"/>
        <v>0.2782590000000198</v>
      </c>
      <c r="E86" s="60">
        <f t="shared" si="13"/>
        <v>174.08825700000003</v>
      </c>
      <c r="F86" s="61">
        <f t="shared" si="14"/>
        <v>1.6009378240716611E-3</v>
      </c>
      <c r="G86" s="61">
        <f t="shared" si="15"/>
        <v>1.3251317307464757E-3</v>
      </c>
      <c r="H86" s="60">
        <f t="shared" si="16"/>
        <v>174.04031914347081</v>
      </c>
      <c r="I86" s="60">
        <f t="shared" si="17"/>
        <v>-0.23032114347080324</v>
      </c>
      <c r="J86" s="61">
        <f t="shared" si="18"/>
        <v>1.3260101057430849E-3</v>
      </c>
      <c r="K86" s="60">
        <f t="shared" si="19"/>
        <v>174.0404718138272</v>
      </c>
      <c r="L86" s="60">
        <f t="shared" si="20"/>
        <v>-0.23047381382718868</v>
      </c>
      <c r="R86" s="62">
        <f t="shared" si="11"/>
        <v>1.5054903133467687E-6</v>
      </c>
    </row>
    <row r="87" spans="1:18" ht="15" x14ac:dyDescent="0.25">
      <c r="A87" s="53">
        <v>82</v>
      </c>
      <c r="B87" s="1">
        <v>43851</v>
      </c>
      <c r="C87">
        <v>209.84681699999999</v>
      </c>
      <c r="D87" s="60">
        <f t="shared" si="12"/>
        <v>-0.81489600000000451</v>
      </c>
      <c r="E87" s="60">
        <f t="shared" si="13"/>
        <v>172.995102</v>
      </c>
      <c r="F87" s="61">
        <f t="shared" si="14"/>
        <v>-4.6884299486615521E-3</v>
      </c>
      <c r="G87" s="61">
        <f t="shared" si="15"/>
        <v>-3.8757692743388973E-3</v>
      </c>
      <c r="H87" s="60">
        <f t="shared" si="16"/>
        <v>173.13635055017872</v>
      </c>
      <c r="I87" s="60">
        <f t="shared" si="17"/>
        <v>0.67364744982128855</v>
      </c>
      <c r="J87" s="61">
        <f t="shared" si="18"/>
        <v>-3.8682681745780948E-3</v>
      </c>
      <c r="K87" s="60">
        <f t="shared" si="19"/>
        <v>173.13765431631313</v>
      </c>
      <c r="L87" s="60">
        <f t="shared" si="20"/>
        <v>0.67234368368687569</v>
      </c>
      <c r="R87" s="62">
        <f t="shared" si="11"/>
        <v>1.5792014494243591E-5</v>
      </c>
    </row>
    <row r="88" spans="1:18" ht="15" x14ac:dyDescent="0.25">
      <c r="A88" s="53">
        <v>83</v>
      </c>
      <c r="B88" s="1">
        <v>43847</v>
      </c>
      <c r="C88">
        <v>210.66171299999999</v>
      </c>
      <c r="D88" s="60">
        <f t="shared" si="12"/>
        <v>1.1229709999999784</v>
      </c>
      <c r="E88" s="60">
        <f t="shared" si="13"/>
        <v>174.93296899999999</v>
      </c>
      <c r="F88" s="61">
        <f t="shared" si="14"/>
        <v>6.4609114143133377E-3</v>
      </c>
      <c r="G88" s="61">
        <f t="shared" si="15"/>
        <v>5.3449426819726937E-3</v>
      </c>
      <c r="H88" s="60">
        <f t="shared" si="16"/>
        <v>174.73900247686379</v>
      </c>
      <c r="I88" s="60">
        <f t="shared" si="17"/>
        <v>-0.92900447686378129</v>
      </c>
      <c r="J88" s="61">
        <f t="shared" si="18"/>
        <v>5.3592523715732645E-3</v>
      </c>
      <c r="K88" s="60">
        <f t="shared" si="19"/>
        <v>174.74148964398466</v>
      </c>
      <c r="L88" s="60">
        <f t="shared" si="20"/>
        <v>-0.931491643984657</v>
      </c>
      <c r="R88" s="62">
        <f t="shared" si="11"/>
        <v>2.752885972795229E-5</v>
      </c>
    </row>
    <row r="89" spans="1:18" ht="15" x14ac:dyDescent="0.25">
      <c r="A89" s="53">
        <v>84</v>
      </c>
      <c r="B89" s="1">
        <v>43846</v>
      </c>
      <c r="C89">
        <v>209.53874200000001</v>
      </c>
      <c r="D89" s="60">
        <f t="shared" si="12"/>
        <v>1.0732730000000004</v>
      </c>
      <c r="E89" s="60">
        <f t="shared" si="13"/>
        <v>174.88327100000001</v>
      </c>
      <c r="F89" s="61">
        <f t="shared" si="14"/>
        <v>6.1749784957709991E-3</v>
      </c>
      <c r="G89" s="61">
        <f t="shared" si="15"/>
        <v>5.1352370637978871E-3</v>
      </c>
      <c r="H89" s="60">
        <f t="shared" si="16"/>
        <v>174.70255354378824</v>
      </c>
      <c r="I89" s="60">
        <f t="shared" si="17"/>
        <v>-0.89255554378823376</v>
      </c>
      <c r="J89" s="61">
        <f t="shared" si="18"/>
        <v>5.1484449925853198E-3</v>
      </c>
      <c r="K89" s="60">
        <f t="shared" si="19"/>
        <v>174.70484921386438</v>
      </c>
      <c r="L89" s="60">
        <f t="shared" si="20"/>
        <v>-0.89485121386437072</v>
      </c>
      <c r="R89" s="62">
        <f t="shared" si="11"/>
        <v>2.5372271318248257E-5</v>
      </c>
    </row>
    <row r="90" spans="1:18" ht="15" x14ac:dyDescent="0.25">
      <c r="A90" s="53">
        <v>85</v>
      </c>
      <c r="B90" s="1">
        <v>43845</v>
      </c>
      <c r="C90">
        <v>208.46546900000001</v>
      </c>
      <c r="D90" s="60">
        <f t="shared" si="12"/>
        <v>2.4347680000000196</v>
      </c>
      <c r="E90" s="60">
        <f t="shared" si="13"/>
        <v>176.24476600000003</v>
      </c>
      <c r="F90" s="61">
        <f t="shared" si="14"/>
        <v>1.4008216029091834E-2</v>
      </c>
      <c r="G90" s="61">
        <f t="shared" si="15"/>
        <v>1.1748219550303586E-2</v>
      </c>
      <c r="H90" s="60">
        <f t="shared" si="16"/>
        <v>175.85195601654183</v>
      </c>
      <c r="I90" s="60">
        <f t="shared" si="17"/>
        <v>-2.0419580165418267</v>
      </c>
      <c r="J90" s="61">
        <f t="shared" si="18"/>
        <v>1.181750092671878E-2</v>
      </c>
      <c r="K90" s="60">
        <f t="shared" si="19"/>
        <v>175.86399781243799</v>
      </c>
      <c r="L90" s="60">
        <f t="shared" si="20"/>
        <v>-2.0539998124379792</v>
      </c>
      <c r="R90" s="62">
        <f t="shared" si="11"/>
        <v>1.3572417888024866E-4</v>
      </c>
    </row>
    <row r="91" spans="1:18" ht="15" x14ac:dyDescent="0.25">
      <c r="A91" s="53">
        <v>86</v>
      </c>
      <c r="B91" s="1">
        <v>43844</v>
      </c>
      <c r="C91">
        <v>206.03070099999999</v>
      </c>
      <c r="D91" s="60">
        <f t="shared" si="12"/>
        <v>0.80497800000000552</v>
      </c>
      <c r="E91" s="60">
        <f t="shared" si="13"/>
        <v>174.61497600000001</v>
      </c>
      <c r="F91" s="61">
        <f t="shared" si="14"/>
        <v>4.6313676385866219E-3</v>
      </c>
      <c r="G91" s="61">
        <f t="shared" si="15"/>
        <v>3.9147304749769301E-3</v>
      </c>
      <c r="H91" s="60">
        <f t="shared" si="16"/>
        <v>174.49041729602629</v>
      </c>
      <c r="I91" s="60">
        <f t="shared" si="17"/>
        <v>-0.6804192960262867</v>
      </c>
      <c r="J91" s="61">
        <f t="shared" si="18"/>
        <v>3.9224030410652056E-3</v>
      </c>
      <c r="K91" s="60">
        <f t="shared" si="19"/>
        <v>174.49175086472275</v>
      </c>
      <c r="L91" s="60">
        <f t="shared" si="20"/>
        <v>-0.6817528647227391</v>
      </c>
      <c r="R91" s="62">
        <f t="shared" si="11"/>
        <v>1.4566305638621438E-5</v>
      </c>
    </row>
    <row r="92" spans="1:18" ht="15" x14ac:dyDescent="0.25">
      <c r="A92" s="53">
        <v>87</v>
      </c>
      <c r="B92" s="1">
        <v>43843</v>
      </c>
      <c r="C92">
        <v>205.22572299999999</v>
      </c>
      <c r="D92" s="60">
        <f t="shared" si="12"/>
        <v>-0.75529500000001804</v>
      </c>
      <c r="E92" s="60">
        <f t="shared" si="13"/>
        <v>173.05470299999999</v>
      </c>
      <c r="F92" s="61">
        <f t="shared" si="14"/>
        <v>-4.3455210211786437E-3</v>
      </c>
      <c r="G92" s="61">
        <f t="shared" si="15"/>
        <v>-3.6735577221175182E-3</v>
      </c>
      <c r="H92" s="60">
        <f t="shared" si="16"/>
        <v>173.17149693966587</v>
      </c>
      <c r="I92" s="60">
        <f t="shared" si="17"/>
        <v>0.63850106033413567</v>
      </c>
      <c r="J92" s="61">
        <f t="shared" si="18"/>
        <v>-3.6668184638257201E-3</v>
      </c>
      <c r="K92" s="60">
        <f t="shared" si="19"/>
        <v>173.17266829013607</v>
      </c>
      <c r="L92" s="60">
        <f t="shared" si="20"/>
        <v>0.63732970986393411</v>
      </c>
      <c r="R92" s="62">
        <f t="shared" si="11"/>
        <v>1.4225760249207584E-5</v>
      </c>
    </row>
    <row r="93" spans="1:18" ht="15" x14ac:dyDescent="0.25">
      <c r="A93" s="53">
        <v>88</v>
      </c>
      <c r="B93" s="1">
        <v>43840</v>
      </c>
      <c r="C93">
        <v>205.98101800000001</v>
      </c>
      <c r="D93" s="60">
        <f t="shared" si="12"/>
        <v>-1.0732730000000004</v>
      </c>
      <c r="E93" s="60">
        <f t="shared" si="13"/>
        <v>172.73672500000001</v>
      </c>
      <c r="F93" s="61">
        <f t="shared" si="14"/>
        <v>-6.1749784957709991E-3</v>
      </c>
      <c r="G93" s="61">
        <f t="shared" si="15"/>
        <v>-5.1970153266740629E-3</v>
      </c>
      <c r="H93" s="60">
        <f t="shared" si="16"/>
        <v>172.90670477646484</v>
      </c>
      <c r="I93" s="60">
        <f t="shared" si="17"/>
        <v>0.90329322353517227</v>
      </c>
      <c r="J93" s="61">
        <f t="shared" si="18"/>
        <v>-5.1835342064946643E-3</v>
      </c>
      <c r="K93" s="60">
        <f t="shared" si="19"/>
        <v>172.90904792993624</v>
      </c>
      <c r="L93" s="60">
        <f t="shared" si="20"/>
        <v>0.90095007006377159</v>
      </c>
      <c r="R93" s="62">
        <f t="shared" si="11"/>
        <v>2.8038749314182877E-5</v>
      </c>
    </row>
    <row r="94" spans="1:18" ht="15" x14ac:dyDescent="0.25">
      <c r="A94" s="53">
        <v>89</v>
      </c>
      <c r="B94" s="1">
        <v>43839</v>
      </c>
      <c r="C94">
        <v>207.05429100000001</v>
      </c>
      <c r="D94" s="60">
        <f t="shared" si="12"/>
        <v>2.4248200000000111</v>
      </c>
      <c r="E94" s="60">
        <f t="shared" si="13"/>
        <v>176.23481800000002</v>
      </c>
      <c r="F94" s="61">
        <f t="shared" si="14"/>
        <v>1.3950981116748019E-2</v>
      </c>
      <c r="G94" s="61">
        <f t="shared" si="15"/>
        <v>1.17801490618137E-2</v>
      </c>
      <c r="H94" s="60">
        <f t="shared" si="16"/>
        <v>175.85750568487356</v>
      </c>
      <c r="I94" s="60">
        <f t="shared" si="17"/>
        <v>-2.0475076848735512</v>
      </c>
      <c r="J94" s="61">
        <f t="shared" si="18"/>
        <v>1.1849808281036954E-2</v>
      </c>
      <c r="K94" s="60">
        <f t="shared" si="19"/>
        <v>175.86961315362743</v>
      </c>
      <c r="L94" s="60">
        <f t="shared" si="20"/>
        <v>-2.0596151536274192</v>
      </c>
      <c r="R94" s="62">
        <f t="shared" si="11"/>
        <v>1.3646916059348386E-4</v>
      </c>
    </row>
    <row r="95" spans="1:18" ht="15" x14ac:dyDescent="0.25">
      <c r="A95" s="53">
        <v>90</v>
      </c>
      <c r="B95" s="1">
        <v>43838</v>
      </c>
      <c r="C95">
        <v>204.629471</v>
      </c>
      <c r="D95" s="60">
        <f t="shared" si="12"/>
        <v>3.2595979999999827</v>
      </c>
      <c r="E95" s="60">
        <f t="shared" si="13"/>
        <v>177.06959599999999</v>
      </c>
      <c r="F95" s="61">
        <f t="shared" si="14"/>
        <v>1.8753800342371459E-2</v>
      </c>
      <c r="G95" s="61">
        <f t="shared" si="15"/>
        <v>1.6057503967431965E-2</v>
      </c>
      <c r="H95" s="60">
        <f t="shared" si="16"/>
        <v>176.60095273246435</v>
      </c>
      <c r="I95" s="60">
        <f t="shared" si="17"/>
        <v>-2.7909547324643427</v>
      </c>
      <c r="J95" s="61">
        <f t="shared" si="18"/>
        <v>1.6187118516978866E-2</v>
      </c>
      <c r="K95" s="60">
        <f t="shared" si="19"/>
        <v>176.62348103706185</v>
      </c>
      <c r="L95" s="60">
        <f t="shared" si="20"/>
        <v>-2.8134830370618431</v>
      </c>
      <c r="R95" s="62">
        <f t="shared" si="11"/>
        <v>2.547010589956394E-4</v>
      </c>
    </row>
    <row r="96" spans="1:18" ht="15" x14ac:dyDescent="0.25">
      <c r="A96" s="53">
        <v>91</v>
      </c>
      <c r="B96" s="1">
        <v>43837</v>
      </c>
      <c r="C96">
        <v>201.36987300000001</v>
      </c>
      <c r="D96" s="60">
        <f t="shared" si="12"/>
        <v>0.29814100000001531</v>
      </c>
      <c r="E96" s="60">
        <f t="shared" si="13"/>
        <v>174.10813900000002</v>
      </c>
      <c r="F96" s="61">
        <f t="shared" si="14"/>
        <v>1.715327101033712E-3</v>
      </c>
      <c r="G96" s="61">
        <f t="shared" si="15"/>
        <v>1.4816611942640946E-3</v>
      </c>
      <c r="H96" s="60">
        <f t="shared" si="16"/>
        <v>174.06752552921174</v>
      </c>
      <c r="I96" s="60">
        <f t="shared" si="17"/>
        <v>-0.25752752921172828</v>
      </c>
      <c r="J96" s="61">
        <f t="shared" si="18"/>
        <v>1.4827593965322551E-3</v>
      </c>
      <c r="K96" s="60">
        <f t="shared" si="19"/>
        <v>174.06771640774576</v>
      </c>
      <c r="L96" s="60">
        <f t="shared" si="20"/>
        <v>-0.25771840774575594</v>
      </c>
      <c r="R96" s="62">
        <f t="shared" si="11"/>
        <v>1.9141101544462138E-6</v>
      </c>
    </row>
    <row r="97" spans="1:18" ht="15" x14ac:dyDescent="0.25">
      <c r="A97" s="53">
        <v>92</v>
      </c>
      <c r="B97" s="1">
        <v>43836</v>
      </c>
      <c r="C97">
        <v>201.071732</v>
      </c>
      <c r="D97" s="60">
        <f t="shared" si="12"/>
        <v>2.2360079999999982</v>
      </c>
      <c r="E97" s="60">
        <f t="shared" si="13"/>
        <v>176.04600600000001</v>
      </c>
      <c r="F97" s="61">
        <f t="shared" si="14"/>
        <v>1.2864668464008602E-2</v>
      </c>
      <c r="G97" s="61">
        <f t="shared" si="15"/>
        <v>1.1182743748185205E-2</v>
      </c>
      <c r="H97" s="60">
        <f t="shared" si="16"/>
        <v>175.7536706685066</v>
      </c>
      <c r="I97" s="60">
        <f t="shared" si="17"/>
        <v>-1.9436726685065935</v>
      </c>
      <c r="J97" s="61">
        <f t="shared" si="18"/>
        <v>1.1245504354137077E-2</v>
      </c>
      <c r="K97" s="60">
        <f t="shared" si="19"/>
        <v>175.76457908930155</v>
      </c>
      <c r="L97" s="60">
        <f t="shared" si="20"/>
        <v>-1.9545810893015414</v>
      </c>
      <c r="R97" s="62">
        <f t="shared" si="11"/>
        <v>1.2286827408326668E-4</v>
      </c>
    </row>
    <row r="98" spans="1:18" ht="15" x14ac:dyDescent="0.25">
      <c r="A98" s="53">
        <v>93</v>
      </c>
      <c r="B98" s="1">
        <v>43833</v>
      </c>
      <c r="C98">
        <v>198.835724</v>
      </c>
      <c r="D98" s="60">
        <f t="shared" si="12"/>
        <v>-0.7055819999999926</v>
      </c>
      <c r="E98" s="60">
        <f t="shared" si="13"/>
        <v>173.10441600000001</v>
      </c>
      <c r="F98" s="61">
        <f t="shared" si="14"/>
        <v>-4.0595018015016178E-3</v>
      </c>
      <c r="G98" s="61">
        <f t="shared" si="15"/>
        <v>-3.5422862497427638E-3</v>
      </c>
      <c r="H98" s="60">
        <f t="shared" si="16"/>
        <v>173.19431323401679</v>
      </c>
      <c r="I98" s="60">
        <f t="shared" si="17"/>
        <v>0.61568476598321809</v>
      </c>
      <c r="J98" s="61">
        <f t="shared" si="18"/>
        <v>-3.5360197552279861E-3</v>
      </c>
      <c r="K98" s="60">
        <f t="shared" si="19"/>
        <v>173.19540241341588</v>
      </c>
      <c r="L98" s="60">
        <f t="shared" si="20"/>
        <v>0.61459558658413016</v>
      </c>
      <c r="R98" s="62">
        <f t="shared" si="11"/>
        <v>1.3252757854085593E-5</v>
      </c>
    </row>
    <row r="99" spans="1:18" ht="15" x14ac:dyDescent="0.25">
      <c r="A99" s="53">
        <v>94</v>
      </c>
      <c r="B99" s="1">
        <v>43832</v>
      </c>
      <c r="C99">
        <v>199.54130599999999</v>
      </c>
      <c r="D99" s="60">
        <f t="shared" si="12"/>
        <v>3.1602179999999862</v>
      </c>
      <c r="E99" s="60">
        <f t="shared" si="13"/>
        <v>176.97021599999999</v>
      </c>
      <c r="F99" s="61">
        <f t="shared" si="14"/>
        <v>1.8182026559829926E-2</v>
      </c>
      <c r="G99" s="61">
        <f t="shared" si="15"/>
        <v>1.596416451271801E-2</v>
      </c>
      <c r="H99" s="60">
        <f t="shared" si="16"/>
        <v>176.58472940202719</v>
      </c>
      <c r="I99" s="60">
        <f t="shared" si="17"/>
        <v>-2.7747314020271858</v>
      </c>
      <c r="J99" s="61">
        <f t="shared" si="18"/>
        <v>1.609227259195135E-2</v>
      </c>
      <c r="K99" s="60">
        <f t="shared" si="19"/>
        <v>176.60699586702253</v>
      </c>
      <c r="L99" s="60">
        <f t="shared" si="20"/>
        <v>-2.796997867022526</v>
      </c>
      <c r="R99" s="62">
        <f t="shared" si="11"/>
        <v>2.5173049598810918E-4</v>
      </c>
    </row>
    <row r="100" spans="1:18" ht="15" x14ac:dyDescent="0.25">
      <c r="A100" s="53">
        <v>95</v>
      </c>
      <c r="B100" s="1">
        <v>43830</v>
      </c>
      <c r="C100">
        <v>196.38108800000001</v>
      </c>
      <c r="D100" s="60">
        <f t="shared" si="12"/>
        <v>0.6956480000000056</v>
      </c>
      <c r="E100" s="60">
        <f t="shared" si="13"/>
        <v>174.50564600000001</v>
      </c>
      <c r="F100" s="61">
        <f t="shared" si="14"/>
        <v>4.0023474368833809E-3</v>
      </c>
      <c r="G100" s="61">
        <f t="shared" si="15"/>
        <v>3.548625961815135E-3</v>
      </c>
      <c r="H100" s="60">
        <f t="shared" si="16"/>
        <v>174.42678467132583</v>
      </c>
      <c r="I100" s="60">
        <f t="shared" si="17"/>
        <v>-0.61678667132582632</v>
      </c>
      <c r="J100" s="61">
        <f t="shared" si="18"/>
        <v>3.5549297893599321E-3</v>
      </c>
      <c r="K100" s="60">
        <f t="shared" si="19"/>
        <v>174.42788033957882</v>
      </c>
      <c r="L100" s="60">
        <f t="shared" si="20"/>
        <v>-0.61788233957881289</v>
      </c>
      <c r="R100" s="62">
        <f t="shared" si="11"/>
        <v>1.1905801645951547E-5</v>
      </c>
    </row>
    <row r="101" spans="1:18" ht="15" x14ac:dyDescent="0.25">
      <c r="A101" s="53">
        <v>96</v>
      </c>
      <c r="B101" s="1">
        <v>43829</v>
      </c>
      <c r="C101">
        <v>195.68544</v>
      </c>
      <c r="D101" s="60">
        <f t="shared" si="12"/>
        <v>-1.2521519999999953</v>
      </c>
      <c r="E101" s="60">
        <f t="shared" si="13"/>
        <v>172.55784600000001</v>
      </c>
      <c r="F101" s="61">
        <f t="shared" si="14"/>
        <v>-7.2041425373009626E-3</v>
      </c>
      <c r="G101" s="61">
        <f t="shared" si="15"/>
        <v>-6.3784146276362058E-3</v>
      </c>
      <c r="H101" s="60">
        <f t="shared" si="16"/>
        <v>172.7013657663274</v>
      </c>
      <c r="I101" s="60">
        <f t="shared" si="17"/>
        <v>1.1086322336726084</v>
      </c>
      <c r="J101" s="61">
        <f t="shared" si="18"/>
        <v>-6.3581157222639103E-3</v>
      </c>
      <c r="K101" s="60">
        <f t="shared" si="19"/>
        <v>172.70489391902956</v>
      </c>
      <c r="L101" s="60">
        <f t="shared" si="20"/>
        <v>1.1051040809704489</v>
      </c>
      <c r="R101" s="62">
        <f t="shared" si="11"/>
        <v>4.1945856935880355E-5</v>
      </c>
    </row>
    <row r="102" spans="1:18" ht="15" x14ac:dyDescent="0.25">
      <c r="A102" s="53">
        <v>97</v>
      </c>
      <c r="B102" s="1">
        <v>43826</v>
      </c>
      <c r="C102">
        <v>196.937592</v>
      </c>
      <c r="D102" s="60">
        <f t="shared" si="12"/>
        <v>1.1030889999999829</v>
      </c>
      <c r="E102" s="60">
        <f t="shared" si="13"/>
        <v>174.91308699999999</v>
      </c>
      <c r="F102" s="61">
        <f t="shared" si="14"/>
        <v>6.3465221373512869E-3</v>
      </c>
      <c r="G102" s="61">
        <f t="shared" si="15"/>
        <v>5.616956572343971E-3</v>
      </c>
      <c r="H102" s="60">
        <f t="shared" si="16"/>
        <v>174.78628121060521</v>
      </c>
      <c r="I102" s="60">
        <f t="shared" si="17"/>
        <v>-0.97628321060520307</v>
      </c>
      <c r="J102" s="61">
        <f t="shared" si="18"/>
        <v>5.63276125045229E-3</v>
      </c>
      <c r="K102" s="60">
        <f t="shared" si="19"/>
        <v>174.78902822167561</v>
      </c>
      <c r="L102" s="60">
        <f t="shared" si="20"/>
        <v>-0.97903022167560039</v>
      </c>
      <c r="R102" s="62">
        <f t="shared" si="11"/>
        <v>3.0457253625771077E-5</v>
      </c>
    </row>
    <row r="103" spans="1:18" ht="15" x14ac:dyDescent="0.25">
      <c r="A103" s="53">
        <v>98</v>
      </c>
      <c r="B103" s="1">
        <v>43825</v>
      </c>
      <c r="C103">
        <v>195.83450300000001</v>
      </c>
      <c r="D103" s="60">
        <f t="shared" si="12"/>
        <v>0.38757300000000328</v>
      </c>
      <c r="E103" s="60">
        <f t="shared" si="13"/>
        <v>174.19757100000001</v>
      </c>
      <c r="F103" s="61">
        <f t="shared" si="14"/>
        <v>2.2298659712314322E-3</v>
      </c>
      <c r="G103" s="61">
        <f t="shared" si="15"/>
        <v>1.9810453247539107E-3</v>
      </c>
      <c r="H103" s="60">
        <f t="shared" si="16"/>
        <v>174.15432348393341</v>
      </c>
      <c r="I103" s="60">
        <f t="shared" si="17"/>
        <v>-0.34432548393340312</v>
      </c>
      <c r="J103" s="61">
        <f t="shared" si="18"/>
        <v>1.9830088914673835E-3</v>
      </c>
      <c r="K103" s="60">
        <f t="shared" si="19"/>
        <v>174.15466477145995</v>
      </c>
      <c r="L103" s="60">
        <f t="shared" si="20"/>
        <v>-0.3446667714599414</v>
      </c>
      <c r="R103" s="62">
        <f t="shared" si="11"/>
        <v>3.5453042351073762E-6</v>
      </c>
    </row>
    <row r="104" spans="1:18" ht="15" x14ac:dyDescent="0.25">
      <c r="A104" s="53">
        <v>99</v>
      </c>
      <c r="B104" s="1">
        <v>43823</v>
      </c>
      <c r="C104">
        <v>195.44693000000001</v>
      </c>
      <c r="D104" s="60">
        <f t="shared" si="12"/>
        <v>0.46708700000002068</v>
      </c>
      <c r="E104" s="60">
        <f t="shared" si="13"/>
        <v>174.27708500000003</v>
      </c>
      <c r="F104" s="61">
        <f t="shared" si="14"/>
        <v>2.6873425313543855E-3</v>
      </c>
      <c r="G104" s="61">
        <f t="shared" si="15"/>
        <v>2.3927007835606359E-3</v>
      </c>
      <c r="H104" s="60">
        <f t="shared" si="16"/>
        <v>174.22587331840529</v>
      </c>
      <c r="I104" s="60">
        <f t="shared" si="17"/>
        <v>-0.41587531840528413</v>
      </c>
      <c r="J104" s="61">
        <f t="shared" si="18"/>
        <v>2.3955655764889539E-3</v>
      </c>
      <c r="K104" s="60">
        <f t="shared" si="19"/>
        <v>174.2263712480584</v>
      </c>
      <c r="L104" s="60">
        <f t="shared" si="20"/>
        <v>-0.41637324805839171</v>
      </c>
      <c r="R104" s="62">
        <f t="shared" si="11"/>
        <v>5.2649747913821992E-6</v>
      </c>
    </row>
    <row r="105" spans="1:18" ht="15" x14ac:dyDescent="0.25">
      <c r="A105" s="53">
        <v>100</v>
      </c>
      <c r="B105" s="1">
        <v>43822</v>
      </c>
      <c r="C105">
        <v>194.97984299999999</v>
      </c>
      <c r="D105" s="60">
        <f t="shared" si="12"/>
        <v>-0.93415800000002491</v>
      </c>
      <c r="E105" s="60">
        <f t="shared" si="13"/>
        <v>172.87583999999998</v>
      </c>
      <c r="F105" s="61">
        <f t="shared" si="14"/>
        <v>-5.3745930081653005E-3</v>
      </c>
      <c r="G105" s="61">
        <f t="shared" si="15"/>
        <v>-4.779608544441546E-3</v>
      </c>
      <c r="H105" s="60">
        <f t="shared" si="16"/>
        <v>172.97925424844982</v>
      </c>
      <c r="I105" s="60">
        <f t="shared" si="17"/>
        <v>0.83074375155018743</v>
      </c>
      <c r="J105" s="61">
        <f t="shared" si="18"/>
        <v>-4.7682043918853192E-3</v>
      </c>
      <c r="K105" s="60">
        <f t="shared" si="19"/>
        <v>172.98123640418282</v>
      </c>
      <c r="L105" s="60">
        <f t="shared" si="20"/>
        <v>0.82876159581718412</v>
      </c>
      <c r="R105" s="62">
        <f t="shared" si="11"/>
        <v>2.3792503985967836E-5</v>
      </c>
    </row>
    <row r="106" spans="1:18" ht="15" x14ac:dyDescent="0.25">
      <c r="A106" s="53">
        <v>101</v>
      </c>
      <c r="B106" s="1">
        <v>43819</v>
      </c>
      <c r="C106">
        <v>195.91400100000001</v>
      </c>
      <c r="D106" s="60">
        <f t="shared" si="12"/>
        <v>7.9498000000000957E-2</v>
      </c>
      <c r="E106" s="60">
        <f t="shared" si="13"/>
        <v>173.88949600000001</v>
      </c>
      <c r="F106" s="61">
        <f t="shared" si="14"/>
        <v>4.5738450557948314E-4</v>
      </c>
      <c r="G106" s="61">
        <f t="shared" si="15"/>
        <v>4.058624361268974E-4</v>
      </c>
      <c r="H106" s="60">
        <f t="shared" si="16"/>
        <v>173.88054094921151</v>
      </c>
      <c r="I106" s="60">
        <f t="shared" si="17"/>
        <v>-7.0542949211500172E-2</v>
      </c>
      <c r="J106" s="61">
        <f t="shared" si="18"/>
        <v>4.0594480942921971E-4</v>
      </c>
      <c r="K106" s="60">
        <f t="shared" si="19"/>
        <v>173.88055526651499</v>
      </c>
      <c r="L106" s="60">
        <f t="shared" si="20"/>
        <v>-7.055726651498162E-2</v>
      </c>
      <c r="R106" s="62">
        <f t="shared" si="11"/>
        <v>9.468848463570719E-8</v>
      </c>
    </row>
    <row r="107" spans="1:18" ht="15" x14ac:dyDescent="0.25">
      <c r="A107" s="53">
        <v>102</v>
      </c>
      <c r="B107" s="1">
        <v>43818</v>
      </c>
      <c r="C107">
        <v>195.83450300000001</v>
      </c>
      <c r="D107" s="60">
        <f t="shared" si="12"/>
        <v>1.4210970000000032</v>
      </c>
      <c r="E107" s="60">
        <f t="shared" si="13"/>
        <v>175.23109500000001</v>
      </c>
      <c r="F107" s="61">
        <f t="shared" si="14"/>
        <v>8.17615221421269E-3</v>
      </c>
      <c r="G107" s="61">
        <f t="shared" si="15"/>
        <v>7.2830795443302489E-3</v>
      </c>
      <c r="H107" s="60">
        <f t="shared" si="16"/>
        <v>175.07587004103388</v>
      </c>
      <c r="I107" s="60">
        <f t="shared" si="17"/>
        <v>-1.2658720410338731</v>
      </c>
      <c r="J107" s="61">
        <f t="shared" si="18"/>
        <v>7.3096656719238958E-3</v>
      </c>
      <c r="K107" s="60">
        <f t="shared" si="19"/>
        <v>175.08049097581775</v>
      </c>
      <c r="L107" s="60">
        <f t="shared" si="20"/>
        <v>-1.2704929758177457</v>
      </c>
      <c r="R107" s="62">
        <f t="shared" si="11"/>
        <v>5.1623248545156736E-5</v>
      </c>
    </row>
    <row r="108" spans="1:18" ht="15" x14ac:dyDescent="0.25">
      <c r="A108" s="53">
        <v>103</v>
      </c>
      <c r="B108" s="1">
        <v>43817</v>
      </c>
      <c r="C108">
        <v>194.41340600000001</v>
      </c>
      <c r="D108" s="60">
        <f t="shared" si="12"/>
        <v>-0.88446099999998751</v>
      </c>
      <c r="E108" s="60">
        <f t="shared" si="13"/>
        <v>172.92553700000002</v>
      </c>
      <c r="F108" s="61">
        <f t="shared" si="14"/>
        <v>-5.0886658430315812E-3</v>
      </c>
      <c r="G108" s="61">
        <f t="shared" si="15"/>
        <v>-4.5390656100107391E-3</v>
      </c>
      <c r="H108" s="60">
        <f t="shared" si="16"/>
        <v>173.02106301540218</v>
      </c>
      <c r="I108" s="60">
        <f t="shared" si="17"/>
        <v>0.78893498459783018</v>
      </c>
      <c r="J108" s="61">
        <f t="shared" si="18"/>
        <v>-4.5287796205167336E-3</v>
      </c>
      <c r="K108" s="60">
        <f t="shared" si="19"/>
        <v>173.02285082321555</v>
      </c>
      <c r="L108" s="60">
        <f t="shared" si="20"/>
        <v>0.78714717678445822</v>
      </c>
      <c r="R108" s="62">
        <f t="shared" si="11"/>
        <v>2.1503745386663614E-5</v>
      </c>
    </row>
    <row r="109" spans="1:18" ht="15" x14ac:dyDescent="0.25">
      <c r="A109" s="53">
        <v>104</v>
      </c>
      <c r="B109" s="1">
        <v>43816</v>
      </c>
      <c r="C109">
        <v>195.297867</v>
      </c>
      <c r="D109" s="60">
        <f t="shared" si="12"/>
        <v>-1.3515470000000107</v>
      </c>
      <c r="E109" s="60">
        <f t="shared" si="13"/>
        <v>172.458451</v>
      </c>
      <c r="F109" s="61">
        <f t="shared" si="14"/>
        <v>-7.7760026209770204E-3</v>
      </c>
      <c r="G109" s="61">
        <f t="shared" si="15"/>
        <v>-6.8966027958213584E-3</v>
      </c>
      <c r="H109" s="60">
        <f t="shared" si="16"/>
        <v>172.61129948185149</v>
      </c>
      <c r="I109" s="60">
        <f t="shared" si="17"/>
        <v>1.1986985181485181</v>
      </c>
      <c r="J109" s="61">
        <f t="shared" si="18"/>
        <v>-6.872875807298417E-3</v>
      </c>
      <c r="K109" s="60">
        <f t="shared" si="19"/>
        <v>172.61542346967923</v>
      </c>
      <c r="L109" s="60">
        <f t="shared" si="20"/>
        <v>1.1945745303207786</v>
      </c>
      <c r="R109" s="62">
        <f t="shared" si="11"/>
        <v>4.8926531639061054E-5</v>
      </c>
    </row>
    <row r="110" spans="1:18" ht="15" x14ac:dyDescent="0.25">
      <c r="A110" s="53">
        <v>105</v>
      </c>
      <c r="B110" s="1">
        <v>43815</v>
      </c>
      <c r="C110">
        <v>196.64941400000001</v>
      </c>
      <c r="D110" s="60">
        <f t="shared" si="12"/>
        <v>0.75529500000001804</v>
      </c>
      <c r="E110" s="60">
        <f t="shared" si="13"/>
        <v>174.56529300000003</v>
      </c>
      <c r="F110" s="61">
        <f t="shared" si="14"/>
        <v>4.3455210211786437E-3</v>
      </c>
      <c r="G110" s="61">
        <f t="shared" si="15"/>
        <v>3.8482148785343906E-3</v>
      </c>
      <c r="H110" s="60">
        <f t="shared" si="16"/>
        <v>174.47885622034164</v>
      </c>
      <c r="I110" s="60">
        <f t="shared" si="17"/>
        <v>-0.66885822034163311</v>
      </c>
      <c r="J110" s="61">
        <f t="shared" si="18"/>
        <v>3.8556287644348226E-3</v>
      </c>
      <c r="K110" s="60">
        <f t="shared" si="19"/>
        <v>174.48014482783518</v>
      </c>
      <c r="L110" s="60">
        <f t="shared" si="20"/>
        <v>-0.67014682783516832</v>
      </c>
      <c r="R110" s="62">
        <f t="shared" si="11"/>
        <v>1.4063005376697498E-5</v>
      </c>
    </row>
    <row r="111" spans="1:18" ht="15" x14ac:dyDescent="0.25">
      <c r="A111" s="53">
        <v>106</v>
      </c>
      <c r="B111" s="1">
        <v>43812</v>
      </c>
      <c r="C111">
        <v>195.89411899999999</v>
      </c>
      <c r="D111" s="60">
        <f t="shared" si="12"/>
        <v>0.80496199999998908</v>
      </c>
      <c r="E111" s="60">
        <f t="shared" si="13"/>
        <v>174.61496</v>
      </c>
      <c r="F111" s="61">
        <f t="shared" si="14"/>
        <v>4.6312755840431522E-3</v>
      </c>
      <c r="G111" s="61">
        <f t="shared" si="15"/>
        <v>4.1176346240352733E-3</v>
      </c>
      <c r="H111" s="60">
        <f t="shared" si="16"/>
        <v>174.5256840657683</v>
      </c>
      <c r="I111" s="60">
        <f t="shared" si="17"/>
        <v>-0.71568606576829552</v>
      </c>
      <c r="J111" s="61">
        <f t="shared" si="18"/>
        <v>4.1261237291624004E-3</v>
      </c>
      <c r="K111" s="60">
        <f t="shared" si="19"/>
        <v>174.52715955711346</v>
      </c>
      <c r="L111" s="60">
        <f t="shared" si="20"/>
        <v>-0.71716155711345664</v>
      </c>
      <c r="R111" s="62">
        <f t="shared" si="11"/>
        <v>1.6156276775816661E-5</v>
      </c>
    </row>
    <row r="112" spans="1:18" ht="15" x14ac:dyDescent="0.25">
      <c r="A112" s="53">
        <v>107</v>
      </c>
      <c r="B112" s="1">
        <v>43811</v>
      </c>
      <c r="C112">
        <v>195.089157</v>
      </c>
      <c r="D112" s="60">
        <f t="shared" si="12"/>
        <v>1.5801089999999931</v>
      </c>
      <c r="E112" s="60">
        <f t="shared" si="13"/>
        <v>175.390107</v>
      </c>
      <c r="F112" s="61">
        <f t="shared" si="14"/>
        <v>9.091013279914963E-3</v>
      </c>
      <c r="G112" s="61">
        <f t="shared" si="15"/>
        <v>8.1323983906981968E-3</v>
      </c>
      <c r="H112" s="60">
        <f t="shared" si="16"/>
        <v>175.22349014802248</v>
      </c>
      <c r="I112" s="60">
        <f t="shared" si="17"/>
        <v>-1.4134921480224705</v>
      </c>
      <c r="J112" s="61">
        <f t="shared" si="18"/>
        <v>8.1655561656217394E-3</v>
      </c>
      <c r="K112" s="60">
        <f t="shared" si="19"/>
        <v>175.2292533008156</v>
      </c>
      <c r="L112" s="60">
        <f t="shared" si="20"/>
        <v>-1.4192553008155926</v>
      </c>
      <c r="R112" s="62">
        <f t="shared" si="11"/>
        <v>6.4549187445705613E-5</v>
      </c>
    </row>
    <row r="113" spans="1:18" ht="15" x14ac:dyDescent="0.25">
      <c r="A113" s="53">
        <v>108</v>
      </c>
      <c r="B113" s="1">
        <v>43810</v>
      </c>
      <c r="C113">
        <v>193.50904800000001</v>
      </c>
      <c r="D113" s="60">
        <f t="shared" si="12"/>
        <v>-0.22857700000000136</v>
      </c>
      <c r="E113" s="60">
        <f t="shared" si="13"/>
        <v>173.58142100000001</v>
      </c>
      <c r="F113" s="61">
        <f t="shared" si="14"/>
        <v>-1.3150969600724657E-3</v>
      </c>
      <c r="G113" s="61">
        <f t="shared" si="15"/>
        <v>-1.1805241593185955E-3</v>
      </c>
      <c r="H113" s="60">
        <f t="shared" si="16"/>
        <v>173.6048110982299</v>
      </c>
      <c r="I113" s="60">
        <f t="shared" si="17"/>
        <v>0.20518690177010512</v>
      </c>
      <c r="J113" s="61">
        <f t="shared" si="18"/>
        <v>-1.1798276147960488E-3</v>
      </c>
      <c r="K113" s="60">
        <f t="shared" si="19"/>
        <v>173.60493216463195</v>
      </c>
      <c r="L113" s="60">
        <f t="shared" si="20"/>
        <v>0.20506583536806033</v>
      </c>
      <c r="R113" s="62">
        <f t="shared" si="11"/>
        <v>1.635001201041418E-6</v>
      </c>
    </row>
    <row r="114" spans="1:18" ht="15" x14ac:dyDescent="0.25">
      <c r="A114" s="53">
        <v>109</v>
      </c>
      <c r="B114" s="1">
        <v>43809</v>
      </c>
      <c r="C114">
        <v>193.73762500000001</v>
      </c>
      <c r="D114" s="60">
        <f t="shared" si="12"/>
        <v>0.26832600000000184</v>
      </c>
      <c r="E114" s="60">
        <f t="shared" si="13"/>
        <v>174.07832400000001</v>
      </c>
      <c r="F114" s="61">
        <f t="shared" si="14"/>
        <v>1.5437892128622073E-3</v>
      </c>
      <c r="G114" s="61">
        <f t="shared" si="15"/>
        <v>1.3859568428158417E-3</v>
      </c>
      <c r="H114" s="60">
        <f t="shared" si="16"/>
        <v>174.05089115607791</v>
      </c>
      <c r="I114" s="60">
        <f t="shared" si="17"/>
        <v>-0.2408931560779024</v>
      </c>
      <c r="J114" s="61">
        <f t="shared" si="18"/>
        <v>1.3869177248634257E-3</v>
      </c>
      <c r="K114" s="60">
        <f t="shared" si="19"/>
        <v>174.05105816698466</v>
      </c>
      <c r="L114" s="60">
        <f t="shared" si="20"/>
        <v>-0.24106016698465282</v>
      </c>
      <c r="R114" s="62">
        <f t="shared" si="11"/>
        <v>1.6584529148276975E-6</v>
      </c>
    </row>
    <row r="115" spans="1:18" ht="15" x14ac:dyDescent="0.25">
      <c r="A115" s="53">
        <v>110</v>
      </c>
      <c r="B115" s="1">
        <v>43808</v>
      </c>
      <c r="C115">
        <v>193.46929900000001</v>
      </c>
      <c r="D115" s="60">
        <f t="shared" si="12"/>
        <v>-0.66584799999998268</v>
      </c>
      <c r="E115" s="60">
        <f t="shared" si="13"/>
        <v>173.14415000000002</v>
      </c>
      <c r="F115" s="61">
        <f t="shared" si="14"/>
        <v>-3.8308958498462363E-3</v>
      </c>
      <c r="G115" s="61">
        <f t="shared" si="15"/>
        <v>-3.4357121640388949E-3</v>
      </c>
      <c r="H115" s="60">
        <f t="shared" si="16"/>
        <v>173.21283687563982</v>
      </c>
      <c r="I115" s="60">
        <f t="shared" si="17"/>
        <v>0.5971611243601842</v>
      </c>
      <c r="J115" s="61">
        <f t="shared" si="18"/>
        <v>-3.4298168584588279E-3</v>
      </c>
      <c r="K115" s="60">
        <f t="shared" si="19"/>
        <v>173.21386153869091</v>
      </c>
      <c r="L115" s="60">
        <f t="shared" si="20"/>
        <v>0.5961364613091007</v>
      </c>
      <c r="R115" s="62">
        <f t="shared" si="11"/>
        <v>1.2488164093882614E-5</v>
      </c>
    </row>
    <row r="116" spans="1:18" ht="15" x14ac:dyDescent="0.25">
      <c r="A116" s="53">
        <v>111</v>
      </c>
      <c r="B116" s="1">
        <v>43805</v>
      </c>
      <c r="C116">
        <v>194.13514699999999</v>
      </c>
      <c r="D116" s="60">
        <f t="shared" si="12"/>
        <v>1.1329189999999869</v>
      </c>
      <c r="E116" s="60">
        <f t="shared" si="13"/>
        <v>174.94291699999999</v>
      </c>
      <c r="F116" s="61">
        <f t="shared" si="14"/>
        <v>6.5181463266571517E-3</v>
      </c>
      <c r="G116" s="61">
        <f t="shared" si="15"/>
        <v>5.8528176673960453E-3</v>
      </c>
      <c r="H116" s="60">
        <f t="shared" si="16"/>
        <v>174.82727622706446</v>
      </c>
      <c r="I116" s="60">
        <f t="shared" si="17"/>
        <v>-1.0172782270644518</v>
      </c>
      <c r="J116" s="61">
        <f t="shared" si="18"/>
        <v>5.8699788688449071E-3</v>
      </c>
      <c r="K116" s="60">
        <f t="shared" si="19"/>
        <v>174.830259015454</v>
      </c>
      <c r="L116" s="60">
        <f t="shared" si="20"/>
        <v>-1.0202610154539968</v>
      </c>
      <c r="R116" s="62">
        <f t="shared" si="11"/>
        <v>3.3116228786387939E-5</v>
      </c>
    </row>
    <row r="117" spans="1:18" ht="15" x14ac:dyDescent="0.25">
      <c r="A117" s="53">
        <v>112</v>
      </c>
      <c r="B117" s="1">
        <v>43804</v>
      </c>
      <c r="C117">
        <v>193.002228</v>
      </c>
      <c r="D117" s="60">
        <f t="shared" si="12"/>
        <v>-9.9379999999996471E-2</v>
      </c>
      <c r="E117" s="60">
        <f t="shared" si="13"/>
        <v>173.71061800000001</v>
      </c>
      <c r="F117" s="61">
        <f t="shared" si="14"/>
        <v>-5.7177378254153399E-4</v>
      </c>
      <c r="G117" s="61">
        <f t="shared" si="15"/>
        <v>-5.1478381165141881E-4</v>
      </c>
      <c r="H117" s="60">
        <f t="shared" si="16"/>
        <v>173.72052342672646</v>
      </c>
      <c r="I117" s="60">
        <f t="shared" si="17"/>
        <v>8.9474573273548685E-2</v>
      </c>
      <c r="J117" s="61">
        <f t="shared" si="18"/>
        <v>-5.146513331986157E-4</v>
      </c>
      <c r="K117" s="60">
        <f t="shared" si="19"/>
        <v>173.72054645280605</v>
      </c>
      <c r="L117" s="60">
        <f t="shared" si="20"/>
        <v>8.9451547193959868E-2</v>
      </c>
      <c r="R117" s="62">
        <f t="shared" si="11"/>
        <v>3.7568478738456216E-7</v>
      </c>
    </row>
    <row r="118" spans="1:18" ht="15" x14ac:dyDescent="0.25">
      <c r="A118" s="53">
        <v>113</v>
      </c>
      <c r="B118" s="1">
        <v>43803</v>
      </c>
      <c r="C118">
        <v>193.101608</v>
      </c>
      <c r="D118" s="60">
        <f t="shared" si="12"/>
        <v>1.1826020000000028</v>
      </c>
      <c r="E118" s="60">
        <f t="shared" si="13"/>
        <v>174.99260000000001</v>
      </c>
      <c r="F118" s="61">
        <f t="shared" si="14"/>
        <v>6.8039929440652938E-3</v>
      </c>
      <c r="G118" s="61">
        <f t="shared" si="15"/>
        <v>6.1430774146795306E-3</v>
      </c>
      <c r="H118" s="60">
        <f t="shared" si="16"/>
        <v>174.87772627315931</v>
      </c>
      <c r="I118" s="60">
        <f t="shared" si="17"/>
        <v>-1.0677282731593039</v>
      </c>
      <c r="J118" s="61">
        <f t="shared" si="18"/>
        <v>6.1619848114469857E-3</v>
      </c>
      <c r="K118" s="60">
        <f t="shared" si="19"/>
        <v>174.88101256775363</v>
      </c>
      <c r="L118" s="60">
        <f t="shared" si="20"/>
        <v>-1.0710145677536218</v>
      </c>
      <c r="R118" s="62">
        <f t="shared" si="11"/>
        <v>3.6541177726823216E-5</v>
      </c>
    </row>
    <row r="119" spans="1:18" ht="15" x14ac:dyDescent="0.25">
      <c r="A119" s="53">
        <v>114</v>
      </c>
      <c r="B119" s="1">
        <v>43802</v>
      </c>
      <c r="C119">
        <v>191.919006</v>
      </c>
      <c r="D119" s="60">
        <f t="shared" si="12"/>
        <v>-2.0471809999999948</v>
      </c>
      <c r="E119" s="60">
        <f t="shared" si="13"/>
        <v>171.76281700000001</v>
      </c>
      <c r="F119" s="61">
        <f t="shared" si="14"/>
        <v>-1.1778269510134824E-2</v>
      </c>
      <c r="G119" s="61">
        <f t="shared" si="15"/>
        <v>-1.0610410781286805E-2</v>
      </c>
      <c r="H119" s="60">
        <f t="shared" si="16"/>
        <v>171.96580252332538</v>
      </c>
      <c r="I119" s="60">
        <f t="shared" si="17"/>
        <v>1.8441954766746278</v>
      </c>
      <c r="J119" s="61">
        <f t="shared" si="18"/>
        <v>-1.0554318933949014E-2</v>
      </c>
      <c r="K119" s="60">
        <f t="shared" si="19"/>
        <v>171.97555184719897</v>
      </c>
      <c r="L119" s="60">
        <f t="shared" si="20"/>
        <v>1.8344461528010356</v>
      </c>
      <c r="R119" s="62">
        <f t="shared" si="11"/>
        <v>1.1467322036905513E-4</v>
      </c>
    </row>
    <row r="120" spans="1:18" ht="15" x14ac:dyDescent="0.25">
      <c r="A120" s="53">
        <v>115</v>
      </c>
      <c r="B120" s="1">
        <v>43801</v>
      </c>
      <c r="C120">
        <v>193.96618699999999</v>
      </c>
      <c r="D120" s="60">
        <f t="shared" si="12"/>
        <v>0.69564900000000307</v>
      </c>
      <c r="E120" s="60">
        <f t="shared" si="13"/>
        <v>174.50564700000001</v>
      </c>
      <c r="F120" s="61">
        <f t="shared" si="14"/>
        <v>4.0023531902923272E-3</v>
      </c>
      <c r="G120" s="61">
        <f t="shared" si="15"/>
        <v>3.5928913939483656E-3</v>
      </c>
      <c r="H120" s="60">
        <f t="shared" si="16"/>
        <v>174.4344784459964</v>
      </c>
      <c r="I120" s="60">
        <f t="shared" si="17"/>
        <v>-0.62448044599639729</v>
      </c>
      <c r="J120" s="61">
        <f t="shared" si="18"/>
        <v>3.5993535652081806E-3</v>
      </c>
      <c r="K120" s="60">
        <f t="shared" si="19"/>
        <v>174.43560163597013</v>
      </c>
      <c r="L120" s="60">
        <f t="shared" si="20"/>
        <v>-0.6256036359701227</v>
      </c>
      <c r="R120" s="62">
        <f t="shared" si="11"/>
        <v>1.2213234915182087E-5</v>
      </c>
    </row>
    <row r="121" spans="1:18" ht="15" x14ac:dyDescent="0.25">
      <c r="A121" s="53">
        <v>116</v>
      </c>
      <c r="B121" s="1">
        <v>43798</v>
      </c>
      <c r="C121">
        <v>193.27053799999999</v>
      </c>
      <c r="D121" s="60">
        <f t="shared" si="12"/>
        <v>-0.56646800000001463</v>
      </c>
      <c r="E121" s="60">
        <f t="shared" si="13"/>
        <v>173.24352999999999</v>
      </c>
      <c r="F121" s="61">
        <f t="shared" si="14"/>
        <v>-3.2591220673048658E-3</v>
      </c>
      <c r="G121" s="61">
        <f t="shared" si="15"/>
        <v>-2.926671996533303E-3</v>
      </c>
      <c r="H121" s="60">
        <f t="shared" si="16"/>
        <v>173.3013131461359</v>
      </c>
      <c r="I121" s="60">
        <f t="shared" si="17"/>
        <v>0.50868485386411066</v>
      </c>
      <c r="J121" s="61">
        <f t="shared" si="18"/>
        <v>-2.9223934670143154E-3</v>
      </c>
      <c r="K121" s="60">
        <f t="shared" si="19"/>
        <v>173.30205679734303</v>
      </c>
      <c r="L121" s="60">
        <f t="shared" si="20"/>
        <v>0.50794120265697984</v>
      </c>
      <c r="R121" s="62">
        <f t="shared" si="11"/>
        <v>9.1495329598693015E-6</v>
      </c>
    </row>
    <row r="122" spans="1:18" ht="15" x14ac:dyDescent="0.25">
      <c r="A122" s="53">
        <v>117</v>
      </c>
      <c r="B122" s="1">
        <v>43796</v>
      </c>
      <c r="C122">
        <v>193.837006</v>
      </c>
      <c r="D122" s="60">
        <f t="shared" si="12"/>
        <v>2.2612770000000069</v>
      </c>
      <c r="E122" s="60">
        <f t="shared" si="13"/>
        <v>176.07127500000001</v>
      </c>
      <c r="F122" s="61">
        <f t="shared" si="14"/>
        <v>1.3010051355043493E-2</v>
      </c>
      <c r="G122" s="61">
        <f t="shared" si="15"/>
        <v>1.1734448513134063E-2</v>
      </c>
      <c r="H122" s="60">
        <f t="shared" si="16"/>
        <v>175.84956247259896</v>
      </c>
      <c r="I122" s="60">
        <f t="shared" si="17"/>
        <v>-2.0395644725989541</v>
      </c>
      <c r="J122" s="61">
        <f t="shared" si="18"/>
        <v>1.1803567246245514E-2</v>
      </c>
      <c r="K122" s="60">
        <f t="shared" si="19"/>
        <v>175.86157599946281</v>
      </c>
      <c r="L122" s="60">
        <f t="shared" si="20"/>
        <v>-2.0515779994628076</v>
      </c>
      <c r="R122" s="62">
        <f t="shared" si="11"/>
        <v>1.3540350137112691E-4</v>
      </c>
    </row>
    <row r="123" spans="1:18" ht="15" x14ac:dyDescent="0.25">
      <c r="A123" s="53">
        <v>118</v>
      </c>
      <c r="B123" s="1">
        <v>43795</v>
      </c>
      <c r="C123">
        <v>191.575729</v>
      </c>
      <c r="D123" s="60">
        <f t="shared" si="12"/>
        <v>2.0933990000000051</v>
      </c>
      <c r="E123" s="60">
        <f t="shared" si="13"/>
        <v>175.90339700000001</v>
      </c>
      <c r="F123" s="61">
        <f t="shared" si="14"/>
        <v>1.2044180565493161E-2</v>
      </c>
      <c r="G123" s="61">
        <f t="shared" si="15"/>
        <v>1.0987407355139582E-2</v>
      </c>
      <c r="H123" s="60">
        <f t="shared" si="16"/>
        <v>175.71971925042197</v>
      </c>
      <c r="I123" s="60">
        <f t="shared" si="17"/>
        <v>-1.9097212504219669</v>
      </c>
      <c r="J123" s="61">
        <f t="shared" si="18"/>
        <v>1.1047990596273569E-2</v>
      </c>
      <c r="K123" s="60">
        <f t="shared" si="19"/>
        <v>175.73024922344231</v>
      </c>
      <c r="L123" s="60">
        <f t="shared" si="20"/>
        <v>-1.9202512234423068</v>
      </c>
      <c r="R123" s="62">
        <f t="shared" si="11"/>
        <v>1.1857598028901299E-4</v>
      </c>
    </row>
    <row r="124" spans="1:18" ht="15" x14ac:dyDescent="0.25">
      <c r="A124" s="53">
        <v>119</v>
      </c>
      <c r="B124" s="1">
        <v>43794</v>
      </c>
      <c r="C124">
        <v>189.48232999999999</v>
      </c>
      <c r="D124" s="60">
        <f t="shared" si="12"/>
        <v>-1.2343299999999999</v>
      </c>
      <c r="E124" s="60">
        <f t="shared" si="13"/>
        <v>172.57566800000001</v>
      </c>
      <c r="F124" s="61">
        <f t="shared" si="14"/>
        <v>-7.1016052827985185E-3</v>
      </c>
      <c r="G124" s="61">
        <f t="shared" si="15"/>
        <v>-6.4930963474709299E-3</v>
      </c>
      <c r="H124" s="60">
        <f t="shared" si="16"/>
        <v>172.68143293683227</v>
      </c>
      <c r="I124" s="60">
        <f t="shared" si="17"/>
        <v>1.1285650631677413</v>
      </c>
      <c r="J124" s="61">
        <f t="shared" si="18"/>
        <v>-6.4720617485645986E-3</v>
      </c>
      <c r="K124" s="60">
        <f t="shared" si="19"/>
        <v>172.6850889604261</v>
      </c>
      <c r="L124" s="60">
        <f t="shared" si="20"/>
        <v>1.1249090395739074</v>
      </c>
      <c r="R124" s="62">
        <f t="shared" si="11"/>
        <v>4.3444495398558363E-5</v>
      </c>
    </row>
    <row r="125" spans="1:18" ht="15" x14ac:dyDescent="0.25">
      <c r="A125" s="53">
        <v>120</v>
      </c>
      <c r="B125" s="1">
        <v>43791</v>
      </c>
      <c r="C125">
        <v>190.71665999999999</v>
      </c>
      <c r="D125" s="60">
        <f t="shared" si="12"/>
        <v>0.78009099999999876</v>
      </c>
      <c r="E125" s="60">
        <f t="shared" si="13"/>
        <v>174.59008900000001</v>
      </c>
      <c r="F125" s="61">
        <f t="shared" si="14"/>
        <v>4.4881825497748336E-3</v>
      </c>
      <c r="G125" s="61">
        <f t="shared" si="15"/>
        <v>4.0987020871189241E-3</v>
      </c>
      <c r="H125" s="60">
        <f t="shared" si="16"/>
        <v>174.52239340156473</v>
      </c>
      <c r="I125" s="60">
        <f t="shared" si="17"/>
        <v>-0.71239540156472003</v>
      </c>
      <c r="J125" s="61">
        <f t="shared" si="18"/>
        <v>4.1071132542148782E-3</v>
      </c>
      <c r="K125" s="60">
        <f t="shared" si="19"/>
        <v>174.52385534650088</v>
      </c>
      <c r="L125" s="60">
        <f t="shared" si="20"/>
        <v>-0.71385734650087329</v>
      </c>
      <c r="R125" s="62">
        <f t="shared" si="11"/>
        <v>1.6004437039882214E-5</v>
      </c>
    </row>
    <row r="126" spans="1:18" ht="15" x14ac:dyDescent="0.25">
      <c r="A126" s="53">
        <v>121</v>
      </c>
      <c r="B126" s="1">
        <v>43790</v>
      </c>
      <c r="C126">
        <v>189.93656899999999</v>
      </c>
      <c r="D126" s="60">
        <f t="shared" si="12"/>
        <v>-1.7576750000000061</v>
      </c>
      <c r="E126" s="60">
        <f t="shared" si="13"/>
        <v>172.052323</v>
      </c>
      <c r="F126" s="61">
        <f t="shared" si="14"/>
        <v>-1.0112623095479271E-2</v>
      </c>
      <c r="G126" s="61">
        <f t="shared" si="15"/>
        <v>-9.211454465760183E-3</v>
      </c>
      <c r="H126" s="60">
        <f t="shared" si="16"/>
        <v>172.20895511772915</v>
      </c>
      <c r="I126" s="60">
        <f t="shared" si="17"/>
        <v>1.6010428822708604</v>
      </c>
      <c r="J126" s="61">
        <f t="shared" si="18"/>
        <v>-9.1691589863282814E-3</v>
      </c>
      <c r="K126" s="60">
        <f t="shared" si="19"/>
        <v>172.21630649492459</v>
      </c>
      <c r="L126" s="60">
        <f t="shared" si="20"/>
        <v>1.5936915050754124</v>
      </c>
      <c r="R126" s="62">
        <f t="shared" si="11"/>
        <v>8.6668688678591223E-5</v>
      </c>
    </row>
    <row r="127" spans="1:18" ht="15" x14ac:dyDescent="0.25">
      <c r="A127" s="53">
        <v>122</v>
      </c>
      <c r="B127" s="1">
        <v>43789</v>
      </c>
      <c r="C127">
        <v>191.694244</v>
      </c>
      <c r="D127" s="60">
        <f t="shared" si="12"/>
        <v>0.681350000000009</v>
      </c>
      <c r="E127" s="60">
        <f t="shared" si="13"/>
        <v>174.49134800000002</v>
      </c>
      <c r="F127" s="61">
        <f t="shared" si="14"/>
        <v>3.9200851955594005E-3</v>
      </c>
      <c r="G127" s="61">
        <f t="shared" si="15"/>
        <v>3.5606898969062022E-3</v>
      </c>
      <c r="H127" s="60">
        <f t="shared" si="16"/>
        <v>174.42888150385991</v>
      </c>
      <c r="I127" s="60">
        <f t="shared" si="17"/>
        <v>-0.6188835038599052</v>
      </c>
      <c r="J127" s="61">
        <f t="shared" si="18"/>
        <v>3.5670366839215002E-3</v>
      </c>
      <c r="K127" s="60">
        <f t="shared" si="19"/>
        <v>174.42998463889833</v>
      </c>
      <c r="L127" s="60">
        <f t="shared" si="20"/>
        <v>-0.61998663889832528</v>
      </c>
      <c r="R127" s="62">
        <f t="shared" si="11"/>
        <v>1.1989199880980997E-5</v>
      </c>
    </row>
    <row r="128" spans="1:18" ht="15" x14ac:dyDescent="0.25">
      <c r="A128" s="53">
        <v>123</v>
      </c>
      <c r="B128" s="1">
        <v>43788</v>
      </c>
      <c r="C128">
        <v>191.01289399999999</v>
      </c>
      <c r="D128" s="60">
        <f t="shared" si="12"/>
        <v>-0.82945200000000341</v>
      </c>
      <c r="E128" s="60">
        <f t="shared" si="13"/>
        <v>172.980546</v>
      </c>
      <c r="F128" s="61">
        <f t="shared" si="14"/>
        <v>-4.7721765694974773E-3</v>
      </c>
      <c r="G128" s="61">
        <f t="shared" si="15"/>
        <v>-4.3329865237348346E-3</v>
      </c>
      <c r="H128" s="60">
        <f t="shared" si="16"/>
        <v>173.05688162097564</v>
      </c>
      <c r="I128" s="60">
        <f t="shared" si="17"/>
        <v>0.75311637902436246</v>
      </c>
      <c r="J128" s="61">
        <f t="shared" si="18"/>
        <v>-4.3236126814254214E-3</v>
      </c>
      <c r="K128" s="60">
        <f t="shared" si="19"/>
        <v>173.05851088848868</v>
      </c>
      <c r="L128" s="60">
        <f t="shared" si="20"/>
        <v>0.75148711151132375</v>
      </c>
      <c r="R128" s="62">
        <f t="shared" si="11"/>
        <v>1.96349486971303E-5</v>
      </c>
    </row>
    <row r="129" spans="1:18" ht="15" x14ac:dyDescent="0.25">
      <c r="A129" s="53">
        <v>124</v>
      </c>
      <c r="B129" s="1">
        <v>43787</v>
      </c>
      <c r="C129">
        <v>191.84234599999999</v>
      </c>
      <c r="D129" s="60">
        <f t="shared" si="12"/>
        <v>0.30610599999999977</v>
      </c>
      <c r="E129" s="60">
        <f t="shared" si="13"/>
        <v>174.11610400000001</v>
      </c>
      <c r="F129" s="61">
        <f t="shared" si="14"/>
        <v>1.7611530034077772E-3</v>
      </c>
      <c r="G129" s="61">
        <f t="shared" si="15"/>
        <v>1.596886608834742E-3</v>
      </c>
      <c r="H129" s="60">
        <f t="shared" si="16"/>
        <v>174.08755285828781</v>
      </c>
      <c r="I129" s="60">
        <f t="shared" si="17"/>
        <v>-0.27755485828780024</v>
      </c>
      <c r="J129" s="61">
        <f t="shared" si="18"/>
        <v>1.5981623112158816E-3</v>
      </c>
      <c r="K129" s="60">
        <f t="shared" si="19"/>
        <v>174.0877745881161</v>
      </c>
      <c r="L129" s="60">
        <f t="shared" si="20"/>
        <v>-0.2777765881160974</v>
      </c>
      <c r="R129" s="62">
        <f t="shared" si="11"/>
        <v>2.2462189295992527E-6</v>
      </c>
    </row>
    <row r="130" spans="1:18" ht="15" x14ac:dyDescent="0.25">
      <c r="A130" s="53">
        <v>125</v>
      </c>
      <c r="B130" s="1">
        <v>43784</v>
      </c>
      <c r="C130">
        <v>191.53623999999999</v>
      </c>
      <c r="D130" s="60">
        <f t="shared" si="12"/>
        <v>-2.9617000000001781E-2</v>
      </c>
      <c r="E130" s="60">
        <f t="shared" si="13"/>
        <v>173.78038100000001</v>
      </c>
      <c r="F130" s="61">
        <f t="shared" si="14"/>
        <v>-1.7039871319716475E-4</v>
      </c>
      <c r="G130" s="61">
        <f t="shared" si="15"/>
        <v>-1.5461674728974313E-4</v>
      </c>
      <c r="H130" s="60">
        <f t="shared" si="16"/>
        <v>173.78312406346279</v>
      </c>
      <c r="I130" s="60">
        <f t="shared" si="17"/>
        <v>2.6873936537214149E-2</v>
      </c>
      <c r="J130" s="61">
        <f t="shared" si="18"/>
        <v>-1.5460479473647427E-4</v>
      </c>
      <c r="K130" s="60">
        <f t="shared" si="19"/>
        <v>173.78312614093608</v>
      </c>
      <c r="L130" s="60">
        <f t="shared" si="20"/>
        <v>2.687185906393097E-2</v>
      </c>
      <c r="R130" s="62">
        <f t="shared" si="11"/>
        <v>6.3889762473574779E-8</v>
      </c>
    </row>
    <row r="131" spans="1:18" ht="15" x14ac:dyDescent="0.25">
      <c r="A131" s="53">
        <v>126</v>
      </c>
      <c r="B131" s="1">
        <v>43783</v>
      </c>
      <c r="C131">
        <v>191.56585699999999</v>
      </c>
      <c r="D131" s="60">
        <f t="shared" si="12"/>
        <v>-0.98745700000000625</v>
      </c>
      <c r="E131" s="60">
        <f t="shared" si="13"/>
        <v>172.822541</v>
      </c>
      <c r="F131" s="61">
        <f t="shared" si="14"/>
        <v>-5.681243952376124E-3</v>
      </c>
      <c r="G131" s="61">
        <f t="shared" si="15"/>
        <v>-5.1414209431346466E-3</v>
      </c>
      <c r="H131" s="60">
        <f t="shared" si="16"/>
        <v>172.91636763615662</v>
      </c>
      <c r="I131" s="60">
        <f t="shared" si="17"/>
        <v>0.89363036384338557</v>
      </c>
      <c r="J131" s="61">
        <f t="shared" si="18"/>
        <v>-5.1282264609582686E-3</v>
      </c>
      <c r="K131" s="60">
        <f t="shared" si="19"/>
        <v>172.91866096907731</v>
      </c>
      <c r="L131" s="60">
        <f t="shared" si="20"/>
        <v>0.89133703092269911</v>
      </c>
      <c r="R131" s="62">
        <f t="shared" si="11"/>
        <v>2.7453077423975891E-5</v>
      </c>
    </row>
    <row r="132" spans="1:18" ht="15" x14ac:dyDescent="0.25">
      <c r="A132" s="53">
        <v>127</v>
      </c>
      <c r="B132" s="1">
        <v>43782</v>
      </c>
      <c r="C132">
        <v>192.553314</v>
      </c>
      <c r="D132" s="60">
        <f t="shared" si="12"/>
        <v>1.6984249999999861</v>
      </c>
      <c r="E132" s="60">
        <f t="shared" si="13"/>
        <v>175.50842299999999</v>
      </c>
      <c r="F132" s="61">
        <f t="shared" si="14"/>
        <v>9.7717336145414727E-3</v>
      </c>
      <c r="G132" s="61">
        <f t="shared" si="15"/>
        <v>8.8596753869917902E-3</v>
      </c>
      <c r="H132" s="60">
        <f t="shared" si="16"/>
        <v>175.34989816129371</v>
      </c>
      <c r="I132" s="60">
        <f t="shared" si="17"/>
        <v>-1.5399001612937013</v>
      </c>
      <c r="J132" s="61">
        <f t="shared" si="18"/>
        <v>8.899038473151117E-3</v>
      </c>
      <c r="K132" s="60">
        <f t="shared" si="19"/>
        <v>175.35673985922031</v>
      </c>
      <c r="L132" s="60">
        <f t="shared" si="20"/>
        <v>-1.5467418592203046</v>
      </c>
      <c r="R132" s="62">
        <f t="shared" si="11"/>
        <v>7.676437099198465E-5</v>
      </c>
    </row>
    <row r="133" spans="1:18" ht="15" x14ac:dyDescent="0.25">
      <c r="A133" s="53">
        <v>128</v>
      </c>
      <c r="B133" s="1">
        <v>43781</v>
      </c>
      <c r="C133">
        <v>190.85488900000001</v>
      </c>
      <c r="D133" s="60">
        <f t="shared" si="12"/>
        <v>0.63197300000001633</v>
      </c>
      <c r="E133" s="60">
        <f t="shared" si="13"/>
        <v>174.44197100000002</v>
      </c>
      <c r="F133" s="61">
        <f t="shared" si="14"/>
        <v>3.6359991212934501E-3</v>
      </c>
      <c r="G133" s="61">
        <f t="shared" si="15"/>
        <v>3.3167692847342559E-3</v>
      </c>
      <c r="H133" s="60">
        <f t="shared" si="16"/>
        <v>174.38648566274614</v>
      </c>
      <c r="I133" s="60">
        <f t="shared" si="17"/>
        <v>-0.57648766274613195</v>
      </c>
      <c r="J133" s="61">
        <f t="shared" si="18"/>
        <v>3.3222758502977441E-3</v>
      </c>
      <c r="K133" s="60">
        <f t="shared" si="19"/>
        <v>174.3874427588957</v>
      </c>
      <c r="L133" s="60">
        <f t="shared" si="20"/>
        <v>-0.57744475889569458</v>
      </c>
      <c r="R133" s="62">
        <f t="shared" si="11"/>
        <v>1.0359526221617776E-5</v>
      </c>
    </row>
    <row r="134" spans="1:18" ht="15" x14ac:dyDescent="0.25">
      <c r="A134" s="53">
        <v>129</v>
      </c>
      <c r="B134" s="1">
        <v>43780</v>
      </c>
      <c r="C134">
        <v>190.222916</v>
      </c>
      <c r="D134" s="60">
        <f t="shared" si="12"/>
        <v>-0.95784000000000447</v>
      </c>
      <c r="E134" s="60">
        <f t="shared" si="13"/>
        <v>172.852158</v>
      </c>
      <c r="F134" s="61">
        <f t="shared" si="14"/>
        <v>-5.5108452391789591E-3</v>
      </c>
      <c r="G134" s="61">
        <f t="shared" si="15"/>
        <v>-5.0227204612536816E-3</v>
      </c>
      <c r="H134" s="60">
        <f t="shared" si="16"/>
        <v>172.93699896667496</v>
      </c>
      <c r="I134" s="60">
        <f t="shared" si="17"/>
        <v>0.87299903332504414</v>
      </c>
      <c r="J134" s="61">
        <f t="shared" si="18"/>
        <v>-5.0101276929776575E-3</v>
      </c>
      <c r="K134" s="60">
        <f t="shared" si="19"/>
        <v>172.93918771570381</v>
      </c>
      <c r="L134" s="60">
        <f t="shared" si="20"/>
        <v>0.87081028429619778</v>
      </c>
      <c r="R134" s="62">
        <f t="shared" ref="R134:R197" si="21">+(G134-$R$2)^2</f>
        <v>2.6223288631327185E-5</v>
      </c>
    </row>
    <row r="135" spans="1:18" ht="15" x14ac:dyDescent="0.25">
      <c r="A135" s="53">
        <v>130</v>
      </c>
      <c r="B135" s="1">
        <v>43777</v>
      </c>
      <c r="C135">
        <v>191.180756</v>
      </c>
      <c r="D135" s="60">
        <f t="shared" ref="D135:D198" si="22">+C135-C136</f>
        <v>0.52334600000000364</v>
      </c>
      <c r="E135" s="60">
        <f t="shared" ref="E135:E198" si="23">+$C$6+D135</f>
        <v>174.33334400000001</v>
      </c>
      <c r="F135" s="61">
        <f t="shared" ref="F135:F198" si="24">+(E135-$C$6)/$C$6</f>
        <v>3.0110235660897001E-3</v>
      </c>
      <c r="G135" s="61">
        <f t="shared" ref="G135:G198" si="25">+LN(C135/C136)</f>
        <v>2.7411944342314414E-3</v>
      </c>
      <c r="H135" s="60">
        <f t="shared" ref="H135:H198" si="26">+$C$6*(1+G135)</f>
        <v>174.28644499913139</v>
      </c>
      <c r="I135" s="60">
        <f t="shared" ref="I135:I198" si="27">+$C$6-H135</f>
        <v>-0.47644699913138311</v>
      </c>
      <c r="J135" s="61">
        <f t="shared" ref="J135:J198" si="28">+(C135-C136)/C136</f>
        <v>2.7449549430048569E-3</v>
      </c>
      <c r="K135" s="60">
        <f t="shared" ref="K135:K198" si="29">+$C$6*(1+J135)</f>
        <v>174.28709861315374</v>
      </c>
      <c r="L135" s="60">
        <f t="shared" ref="L135:L198" si="30">+$C$6-K135</f>
        <v>-0.47710061315373764</v>
      </c>
      <c r="R135" s="62">
        <f t="shared" si="21"/>
        <v>6.9856971199141257E-6</v>
      </c>
    </row>
    <row r="136" spans="1:18" ht="15" x14ac:dyDescent="0.25">
      <c r="A136" s="53">
        <v>131</v>
      </c>
      <c r="B136" s="1">
        <v>43776</v>
      </c>
      <c r="C136">
        <v>190.65741</v>
      </c>
      <c r="D136" s="60">
        <f t="shared" si="22"/>
        <v>-1.0861810000000105</v>
      </c>
      <c r="E136" s="60">
        <f t="shared" si="23"/>
        <v>172.723817</v>
      </c>
      <c r="F136" s="61">
        <f t="shared" si="24"/>
        <v>-6.2492434986393041E-3</v>
      </c>
      <c r="G136" s="61">
        <f t="shared" si="25"/>
        <v>-5.6808633778660262E-3</v>
      </c>
      <c r="H136" s="60">
        <f t="shared" si="26"/>
        <v>172.82260714765485</v>
      </c>
      <c r="I136" s="60">
        <f t="shared" si="27"/>
        <v>0.98739085234515755</v>
      </c>
      <c r="J136" s="61">
        <f t="shared" si="28"/>
        <v>-5.664757785828734E-3</v>
      </c>
      <c r="K136" s="60">
        <f t="shared" si="29"/>
        <v>172.82540646057464</v>
      </c>
      <c r="L136" s="60">
        <f t="shared" si="30"/>
        <v>0.98459153942536659</v>
      </c>
      <c r="R136" s="62">
        <f t="shared" si="21"/>
        <v>3.3396966675408784E-5</v>
      </c>
    </row>
    <row r="137" spans="1:18" ht="15" x14ac:dyDescent="0.25">
      <c r="A137" s="53">
        <v>132</v>
      </c>
      <c r="B137" s="1">
        <v>43775</v>
      </c>
      <c r="C137">
        <v>191.74359100000001</v>
      </c>
      <c r="D137" s="60">
        <f t="shared" si="22"/>
        <v>1.9749140000000125</v>
      </c>
      <c r="E137" s="60">
        <f t="shared" si="23"/>
        <v>175.78491200000002</v>
      </c>
      <c r="F137" s="61">
        <f t="shared" si="24"/>
        <v>1.1362487904752248E-2</v>
      </c>
      <c r="G137" s="61">
        <f t="shared" si="25"/>
        <v>1.0353175015577615E-2</v>
      </c>
      <c r="H137" s="60">
        <f t="shared" si="26"/>
        <v>175.6094833287512</v>
      </c>
      <c r="I137" s="60">
        <f t="shared" si="27"/>
        <v>-1.7994853287511887</v>
      </c>
      <c r="J137" s="61">
        <f t="shared" si="28"/>
        <v>1.0406954568166234E-2</v>
      </c>
      <c r="K137" s="60">
        <f t="shared" si="29"/>
        <v>175.61883075267906</v>
      </c>
      <c r="L137" s="60">
        <f t="shared" si="30"/>
        <v>-1.8088327526790522</v>
      </c>
      <c r="R137" s="62">
        <f t="shared" si="21"/>
        <v>1.05165589435906E-4</v>
      </c>
    </row>
    <row r="138" spans="1:18" ht="15" x14ac:dyDescent="0.25">
      <c r="A138" s="53">
        <v>133</v>
      </c>
      <c r="B138" s="1">
        <v>43774</v>
      </c>
      <c r="C138">
        <v>189.768677</v>
      </c>
      <c r="D138" s="60">
        <f t="shared" si="22"/>
        <v>3.475814999999983</v>
      </c>
      <c r="E138" s="60">
        <f t="shared" si="23"/>
        <v>177.28581299999999</v>
      </c>
      <c r="F138" s="61">
        <f t="shared" si="24"/>
        <v>1.9997785167686286E-2</v>
      </c>
      <c r="G138" s="61">
        <f t="shared" si="25"/>
        <v>1.8485878617297793E-2</v>
      </c>
      <c r="H138" s="60">
        <f t="shared" si="26"/>
        <v>177.02302852550079</v>
      </c>
      <c r="I138" s="60">
        <f t="shared" si="27"/>
        <v>-3.2130305255007841</v>
      </c>
      <c r="J138" s="61">
        <f t="shared" si="28"/>
        <v>1.8657800211368179E-2</v>
      </c>
      <c r="K138" s="60">
        <f t="shared" si="29"/>
        <v>177.05291021742232</v>
      </c>
      <c r="L138" s="60">
        <f t="shared" si="30"/>
        <v>-3.2429122174223153</v>
      </c>
      <c r="R138" s="62">
        <f t="shared" si="21"/>
        <v>3.3810865580458473E-4</v>
      </c>
    </row>
    <row r="139" spans="1:18" ht="15" x14ac:dyDescent="0.25">
      <c r="A139" s="53">
        <v>134</v>
      </c>
      <c r="B139" s="1">
        <v>43773</v>
      </c>
      <c r="C139">
        <v>186.29286200000001</v>
      </c>
      <c r="D139" s="60">
        <f t="shared" si="22"/>
        <v>-5.2137599999999793</v>
      </c>
      <c r="E139" s="60">
        <f t="shared" si="23"/>
        <v>168.59623800000003</v>
      </c>
      <c r="F139" s="61">
        <f t="shared" si="24"/>
        <v>-2.9996893504365491E-2</v>
      </c>
      <c r="G139" s="61">
        <f t="shared" si="25"/>
        <v>-2.7602425330212246E-2</v>
      </c>
      <c r="H139" s="60">
        <f t="shared" si="26"/>
        <v>169.01242050856067</v>
      </c>
      <c r="I139" s="60">
        <f t="shared" si="27"/>
        <v>4.7975774914393412</v>
      </c>
      <c r="J139" s="61">
        <f t="shared" si="28"/>
        <v>-2.7224959354146927E-2</v>
      </c>
      <c r="K139" s="60">
        <f t="shared" si="29"/>
        <v>169.07802786910565</v>
      </c>
      <c r="L139" s="60">
        <f t="shared" si="30"/>
        <v>4.7319701308943536</v>
      </c>
      <c r="R139" s="62">
        <f t="shared" si="21"/>
        <v>7.6732173487702637E-4</v>
      </c>
    </row>
    <row r="140" spans="1:18" ht="15" x14ac:dyDescent="0.25">
      <c r="A140" s="53">
        <v>135</v>
      </c>
      <c r="B140" s="1">
        <v>43770</v>
      </c>
      <c r="C140">
        <v>191.50662199999999</v>
      </c>
      <c r="D140" s="60">
        <f t="shared" si="22"/>
        <v>-2.7253570000000025</v>
      </c>
      <c r="E140" s="60">
        <f t="shared" si="23"/>
        <v>171.084641</v>
      </c>
      <c r="F140" s="61">
        <f t="shared" si="24"/>
        <v>-1.5680093385652086E-2</v>
      </c>
      <c r="G140" s="61">
        <f t="shared" si="25"/>
        <v>-1.4130825086074194E-2</v>
      </c>
      <c r="H140" s="60">
        <f t="shared" si="26"/>
        <v>171.35391932005109</v>
      </c>
      <c r="I140" s="60">
        <f t="shared" si="27"/>
        <v>2.4560786799489165</v>
      </c>
      <c r="J140" s="61">
        <f t="shared" si="28"/>
        <v>-1.4031453594981919E-2</v>
      </c>
      <c r="K140" s="60">
        <f t="shared" si="29"/>
        <v>171.37119107871911</v>
      </c>
      <c r="L140" s="60">
        <f t="shared" si="30"/>
        <v>2.4388069212809</v>
      </c>
      <c r="R140" s="62">
        <f t="shared" si="21"/>
        <v>2.0246366072947024E-4</v>
      </c>
    </row>
    <row r="141" spans="1:18" ht="15" x14ac:dyDescent="0.25">
      <c r="A141" s="53">
        <v>136</v>
      </c>
      <c r="B141" s="1">
        <v>43769</v>
      </c>
      <c r="C141">
        <v>194.231979</v>
      </c>
      <c r="D141" s="60">
        <f t="shared" si="22"/>
        <v>-0.18762200000000462</v>
      </c>
      <c r="E141" s="60">
        <f t="shared" si="23"/>
        <v>173.622376</v>
      </c>
      <c r="F141" s="61">
        <f t="shared" si="24"/>
        <v>-1.0794660960758114E-3</v>
      </c>
      <c r="G141" s="61">
        <f t="shared" si="25"/>
        <v>-9.6550238944113128E-4</v>
      </c>
      <c r="H141" s="60">
        <f t="shared" si="26"/>
        <v>173.64218403162224</v>
      </c>
      <c r="I141" s="60">
        <f t="shared" si="27"/>
        <v>0.16781396837777152</v>
      </c>
      <c r="J141" s="61">
        <f t="shared" si="28"/>
        <v>-9.6503644197893724E-4</v>
      </c>
      <c r="K141" s="60">
        <f t="shared" si="29"/>
        <v>173.64226501794971</v>
      </c>
      <c r="L141" s="60">
        <f t="shared" si="30"/>
        <v>0.16773298205029619</v>
      </c>
      <c r="R141" s="62">
        <f t="shared" si="21"/>
        <v>1.1313510779057196E-6</v>
      </c>
    </row>
    <row r="142" spans="1:18" ht="15" x14ac:dyDescent="0.25">
      <c r="A142" s="53">
        <v>137</v>
      </c>
      <c r="B142" s="1">
        <v>43768</v>
      </c>
      <c r="C142">
        <v>194.419601</v>
      </c>
      <c r="D142" s="60">
        <f t="shared" si="22"/>
        <v>4.2164300000000026</v>
      </c>
      <c r="E142" s="60">
        <f t="shared" si="23"/>
        <v>178.02642800000001</v>
      </c>
      <c r="F142" s="61">
        <f t="shared" si="24"/>
        <v>2.4258846145317845E-2</v>
      </c>
      <c r="G142" s="61">
        <f t="shared" si="25"/>
        <v>2.1925893236213783E-2</v>
      </c>
      <c r="H142" s="60">
        <f t="shared" si="26"/>
        <v>177.62093745953456</v>
      </c>
      <c r="I142" s="60">
        <f t="shared" si="27"/>
        <v>-3.810939459534552</v>
      </c>
      <c r="J142" s="61">
        <f t="shared" si="28"/>
        <v>2.216803209868674E-2</v>
      </c>
      <c r="K142" s="60">
        <f t="shared" si="29"/>
        <v>177.66302361473669</v>
      </c>
      <c r="L142" s="60">
        <f t="shared" si="30"/>
        <v>-3.8530256147366799</v>
      </c>
      <c r="R142" s="62">
        <f t="shared" si="21"/>
        <v>4.764504841177511E-4</v>
      </c>
    </row>
    <row r="143" spans="1:18" ht="15" x14ac:dyDescent="0.25">
      <c r="A143" s="53">
        <v>138</v>
      </c>
      <c r="B143" s="1">
        <v>43767</v>
      </c>
      <c r="C143">
        <v>190.203171</v>
      </c>
      <c r="D143" s="60">
        <f t="shared" si="22"/>
        <v>0.82946799999999143</v>
      </c>
      <c r="E143" s="60">
        <f t="shared" si="23"/>
        <v>174.639466</v>
      </c>
      <c r="F143" s="61">
        <f t="shared" si="24"/>
        <v>4.772268624040784E-3</v>
      </c>
      <c r="G143" s="61">
        <f t="shared" si="25"/>
        <v>4.3704945013095364E-3</v>
      </c>
      <c r="H143" s="60">
        <f t="shared" si="26"/>
        <v>174.56963364053161</v>
      </c>
      <c r="I143" s="60">
        <f t="shared" si="27"/>
        <v>-0.75963564053159871</v>
      </c>
      <c r="J143" s="61">
        <f t="shared" si="28"/>
        <v>4.3800590412492032E-3</v>
      </c>
      <c r="K143" s="60">
        <f t="shared" si="29"/>
        <v>174.57129605319943</v>
      </c>
      <c r="L143" s="60">
        <f t="shared" si="30"/>
        <v>-0.76129805319942534</v>
      </c>
      <c r="R143" s="62">
        <f t="shared" si="21"/>
        <v>1.8252948937365115E-5</v>
      </c>
    </row>
    <row r="144" spans="1:18" ht="15" x14ac:dyDescent="0.25">
      <c r="A144" s="53">
        <v>139</v>
      </c>
      <c r="B144" s="1">
        <v>43766</v>
      </c>
      <c r="C144">
        <v>189.37370300000001</v>
      </c>
      <c r="D144" s="60">
        <f t="shared" si="22"/>
        <v>-2.7944949999999835</v>
      </c>
      <c r="E144" s="60">
        <f t="shared" si="23"/>
        <v>171.01550300000002</v>
      </c>
      <c r="F144" s="61">
        <f t="shared" si="24"/>
        <v>-1.6077872574395767E-2</v>
      </c>
      <c r="G144" s="61">
        <f t="shared" si="25"/>
        <v>-1.4648692391061013E-2</v>
      </c>
      <c r="H144" s="60">
        <f t="shared" si="26"/>
        <v>171.26390880480707</v>
      </c>
      <c r="I144" s="60">
        <f t="shared" si="27"/>
        <v>2.5460891951929341</v>
      </c>
      <c r="J144" s="61">
        <f t="shared" si="28"/>
        <v>-1.4541922279980914E-2</v>
      </c>
      <c r="K144" s="60">
        <f t="shared" si="29"/>
        <v>171.28246651760037</v>
      </c>
      <c r="L144" s="60">
        <f t="shared" si="30"/>
        <v>2.5275314823996382</v>
      </c>
      <c r="R144" s="62">
        <f t="shared" si="21"/>
        <v>2.1746928664222986E-4</v>
      </c>
    </row>
    <row r="145" spans="1:18" ht="15" x14ac:dyDescent="0.25">
      <c r="A145" s="53">
        <v>140</v>
      </c>
      <c r="B145" s="1">
        <v>43763</v>
      </c>
      <c r="C145">
        <v>192.16819799999999</v>
      </c>
      <c r="D145" s="60">
        <f t="shared" si="22"/>
        <v>-1.3923180000000173</v>
      </c>
      <c r="E145" s="60">
        <f t="shared" si="23"/>
        <v>172.41767999999999</v>
      </c>
      <c r="F145" s="61">
        <f t="shared" si="24"/>
        <v>-8.0105748577249114E-3</v>
      </c>
      <c r="G145" s="61">
        <f t="shared" si="25"/>
        <v>-7.2191879752574106E-3</v>
      </c>
      <c r="H145" s="60">
        <f t="shared" si="26"/>
        <v>172.55523095245888</v>
      </c>
      <c r="I145" s="60">
        <f t="shared" si="27"/>
        <v>1.2547670475411223</v>
      </c>
      <c r="J145" s="61">
        <f t="shared" si="28"/>
        <v>-7.1931922314157149E-3</v>
      </c>
      <c r="K145" s="60">
        <f t="shared" si="29"/>
        <v>172.55974927264404</v>
      </c>
      <c r="L145" s="60">
        <f t="shared" si="30"/>
        <v>1.2502487273559666</v>
      </c>
      <c r="R145" s="62">
        <f t="shared" si="21"/>
        <v>5.3543398392777093E-5</v>
      </c>
    </row>
    <row r="146" spans="1:18" ht="15" x14ac:dyDescent="0.25">
      <c r="A146" s="53">
        <v>141</v>
      </c>
      <c r="B146" s="1">
        <v>43762</v>
      </c>
      <c r="C146">
        <v>193.56051600000001</v>
      </c>
      <c r="D146" s="60">
        <f t="shared" si="22"/>
        <v>-3.1499790000000019</v>
      </c>
      <c r="E146" s="60">
        <f t="shared" si="23"/>
        <v>170.66001900000001</v>
      </c>
      <c r="F146" s="61">
        <f t="shared" si="24"/>
        <v>-1.8123117405478607E-2</v>
      </c>
      <c r="G146" s="61">
        <f t="shared" si="25"/>
        <v>-1.6142871573550221E-2</v>
      </c>
      <c r="H146" s="60">
        <f t="shared" si="26"/>
        <v>171.00420552408698</v>
      </c>
      <c r="I146" s="60">
        <f t="shared" si="27"/>
        <v>2.8057924759130231</v>
      </c>
      <c r="J146" s="61">
        <f t="shared" si="28"/>
        <v>-1.6013273719838902E-2</v>
      </c>
      <c r="K146" s="60">
        <f t="shared" si="29"/>
        <v>171.02673092678137</v>
      </c>
      <c r="L146" s="60">
        <f t="shared" si="30"/>
        <v>2.7832670732186386</v>
      </c>
      <c r="R146" s="62">
        <f t="shared" si="21"/>
        <v>2.6377070040385533E-4</v>
      </c>
    </row>
    <row r="147" spans="1:18" ht="15" x14ac:dyDescent="0.25">
      <c r="A147" s="53">
        <v>142</v>
      </c>
      <c r="B147" s="1">
        <v>43761</v>
      </c>
      <c r="C147">
        <v>196.71049500000001</v>
      </c>
      <c r="D147" s="60">
        <f t="shared" si="22"/>
        <v>-5.9249999999991587E-2</v>
      </c>
      <c r="E147" s="60">
        <f t="shared" si="23"/>
        <v>173.75074800000002</v>
      </c>
      <c r="F147" s="61">
        <f t="shared" si="24"/>
        <v>-3.4088948093763621E-4</v>
      </c>
      <c r="G147" s="61">
        <f t="shared" si="25"/>
        <v>-3.0115870849220207E-4</v>
      </c>
      <c r="H147" s="60">
        <f t="shared" si="26"/>
        <v>173.75765360547928</v>
      </c>
      <c r="I147" s="60">
        <f t="shared" si="27"/>
        <v>5.2344394520730475E-2</v>
      </c>
      <c r="J147" s="61">
        <f t="shared" si="28"/>
        <v>-3.0111336476037809E-4</v>
      </c>
      <c r="K147" s="60">
        <f t="shared" si="29"/>
        <v>173.75766148667324</v>
      </c>
      <c r="L147" s="60">
        <f t="shared" si="30"/>
        <v>5.2336513326764589E-2</v>
      </c>
      <c r="R147" s="62">
        <f t="shared" si="21"/>
        <v>1.5944544461064636E-7</v>
      </c>
    </row>
    <row r="148" spans="1:18" ht="15" x14ac:dyDescent="0.25">
      <c r="A148" s="53">
        <v>143</v>
      </c>
      <c r="B148" s="1">
        <v>43760</v>
      </c>
      <c r="C148">
        <v>196.769745</v>
      </c>
      <c r="D148" s="60">
        <f t="shared" si="22"/>
        <v>-10.447249999999997</v>
      </c>
      <c r="E148" s="60">
        <f t="shared" si="23"/>
        <v>163.36274800000001</v>
      </c>
      <c r="F148" s="61">
        <f t="shared" si="24"/>
        <v>-6.0107301767531214E-2</v>
      </c>
      <c r="G148" s="61">
        <f t="shared" si="25"/>
        <v>-5.173229117880683E-2</v>
      </c>
      <c r="H148" s="60">
        <f t="shared" si="26"/>
        <v>164.81840857367618</v>
      </c>
      <c r="I148" s="60">
        <f t="shared" si="27"/>
        <v>8.9915894263238272</v>
      </c>
      <c r="J148" s="61">
        <f t="shared" si="28"/>
        <v>-5.041695542395061E-2</v>
      </c>
      <c r="K148" s="60">
        <f t="shared" si="29"/>
        <v>165.04702707859707</v>
      </c>
      <c r="L148" s="60">
        <f t="shared" si="30"/>
        <v>8.762970921402939</v>
      </c>
      <c r="R148" s="62">
        <f t="shared" si="21"/>
        <v>2.6863943731793862E-3</v>
      </c>
    </row>
    <row r="149" spans="1:18" ht="15" x14ac:dyDescent="0.25">
      <c r="A149" s="53">
        <v>144</v>
      </c>
      <c r="B149" s="1">
        <v>43759</v>
      </c>
      <c r="C149">
        <v>207.216995</v>
      </c>
      <c r="D149" s="60">
        <f t="shared" si="22"/>
        <v>1.3330689999999947</v>
      </c>
      <c r="E149" s="60">
        <f t="shared" si="23"/>
        <v>175.143067</v>
      </c>
      <c r="F149" s="61">
        <f t="shared" si="24"/>
        <v>7.6696911301960581E-3</v>
      </c>
      <c r="G149" s="61">
        <f t="shared" si="25"/>
        <v>6.4539852589347996E-3</v>
      </c>
      <c r="H149" s="60">
        <f t="shared" si="26"/>
        <v>174.93176516494748</v>
      </c>
      <c r="I149" s="60">
        <f t="shared" si="27"/>
        <v>-1.121767164947471</v>
      </c>
      <c r="J149" s="61">
        <f t="shared" si="28"/>
        <v>6.4748570998203851E-3</v>
      </c>
      <c r="K149" s="60">
        <f t="shared" si="29"/>
        <v>174.93539289957008</v>
      </c>
      <c r="L149" s="60">
        <f t="shared" si="30"/>
        <v>-1.1253948995700682</v>
      </c>
      <c r="R149" s="62">
        <f t="shared" si="21"/>
        <v>4.0396673674085426E-5</v>
      </c>
    </row>
    <row r="150" spans="1:18" ht="15" x14ac:dyDescent="0.25">
      <c r="A150" s="53">
        <v>145</v>
      </c>
      <c r="B150" s="1">
        <v>43756</v>
      </c>
      <c r="C150">
        <v>205.883926</v>
      </c>
      <c r="D150" s="60">
        <f t="shared" si="22"/>
        <v>1.629287000000005</v>
      </c>
      <c r="E150" s="60">
        <f t="shared" si="23"/>
        <v>175.43928500000001</v>
      </c>
      <c r="F150" s="61">
        <f t="shared" si="24"/>
        <v>9.3739544257977897E-3</v>
      </c>
      <c r="G150" s="61">
        <f t="shared" si="25"/>
        <v>7.9450981190369013E-3</v>
      </c>
      <c r="H150" s="60">
        <f t="shared" si="26"/>
        <v>175.19093548817963</v>
      </c>
      <c r="I150" s="60">
        <f t="shared" si="27"/>
        <v>-1.3809374881796259</v>
      </c>
      <c r="J150" s="61">
        <f t="shared" si="28"/>
        <v>7.9767441658938534E-3</v>
      </c>
      <c r="K150" s="60">
        <f t="shared" si="29"/>
        <v>175.19643588752052</v>
      </c>
      <c r="L150" s="60">
        <f t="shared" si="30"/>
        <v>-1.3864378875205148</v>
      </c>
      <c r="R150" s="62">
        <f t="shared" si="21"/>
        <v>6.1574634086968767E-5</v>
      </c>
    </row>
    <row r="151" spans="1:18" ht="15" x14ac:dyDescent="0.25">
      <c r="A151" s="53">
        <v>146</v>
      </c>
      <c r="B151" s="1">
        <v>43755</v>
      </c>
      <c r="C151">
        <v>204.254639</v>
      </c>
      <c r="D151" s="60">
        <f t="shared" si="22"/>
        <v>-1.431792999999999</v>
      </c>
      <c r="E151" s="60">
        <f t="shared" si="23"/>
        <v>172.37820500000001</v>
      </c>
      <c r="F151" s="61">
        <f t="shared" si="24"/>
        <v>-8.2376906764592382E-3</v>
      </c>
      <c r="G151" s="61">
        <f t="shared" si="25"/>
        <v>-6.9853885028338721E-3</v>
      </c>
      <c r="H151" s="60">
        <f t="shared" si="26"/>
        <v>172.59586763829321</v>
      </c>
      <c r="I151" s="60">
        <f t="shared" si="27"/>
        <v>1.2141303617067933</v>
      </c>
      <c r="J151" s="61">
        <f t="shared" si="28"/>
        <v>-6.9610473869272963E-3</v>
      </c>
      <c r="K151" s="60">
        <f t="shared" si="29"/>
        <v>172.60009836760028</v>
      </c>
      <c r="L151" s="60">
        <f t="shared" si="30"/>
        <v>1.2098996323997255</v>
      </c>
      <c r="R151" s="62">
        <f t="shared" si="21"/>
        <v>5.0176482240826904E-5</v>
      </c>
    </row>
    <row r="152" spans="1:18" ht="15" x14ac:dyDescent="0.25">
      <c r="A152" s="53">
        <v>147</v>
      </c>
      <c r="B152" s="1">
        <v>43754</v>
      </c>
      <c r="C152">
        <v>205.686432</v>
      </c>
      <c r="D152" s="60">
        <f t="shared" si="22"/>
        <v>1.0664370000000076</v>
      </c>
      <c r="E152" s="60">
        <f t="shared" si="23"/>
        <v>174.87643500000001</v>
      </c>
      <c r="F152" s="61">
        <f t="shared" si="24"/>
        <v>6.1356481921138253E-3</v>
      </c>
      <c r="G152" s="61">
        <f t="shared" si="25"/>
        <v>5.1982583320709826E-3</v>
      </c>
      <c r="H152" s="60">
        <f t="shared" si="26"/>
        <v>174.71350727030074</v>
      </c>
      <c r="I152" s="60">
        <f t="shared" si="27"/>
        <v>-0.9035092703007308</v>
      </c>
      <c r="J152" s="61">
        <f t="shared" si="28"/>
        <v>5.2117927184975625E-3</v>
      </c>
      <c r="K152" s="60">
        <f t="shared" si="29"/>
        <v>174.71585968197849</v>
      </c>
      <c r="L152" s="60">
        <f t="shared" si="30"/>
        <v>-0.90586168197847883</v>
      </c>
      <c r="R152" s="62">
        <f t="shared" si="21"/>
        <v>2.6011130544491533E-5</v>
      </c>
    </row>
    <row r="153" spans="1:18" ht="15" x14ac:dyDescent="0.25">
      <c r="A153" s="53">
        <v>148</v>
      </c>
      <c r="B153" s="1">
        <v>43753</v>
      </c>
      <c r="C153">
        <v>204.61999499999999</v>
      </c>
      <c r="D153" s="60">
        <f t="shared" si="22"/>
        <v>-1.1454470000000185</v>
      </c>
      <c r="E153" s="60">
        <f t="shared" si="23"/>
        <v>172.66455099999999</v>
      </c>
      <c r="F153" s="61">
        <f t="shared" si="24"/>
        <v>-6.5902250341204104E-3</v>
      </c>
      <c r="G153" s="61">
        <f t="shared" si="25"/>
        <v>-5.5823129735193024E-3</v>
      </c>
      <c r="H153" s="60">
        <f t="shared" si="26"/>
        <v>172.83973619323726</v>
      </c>
      <c r="I153" s="60">
        <f t="shared" si="27"/>
        <v>0.97026180676274976</v>
      </c>
      <c r="J153" s="61">
        <f t="shared" si="28"/>
        <v>-5.5667608169112214E-3</v>
      </c>
      <c r="K153" s="60">
        <f t="shared" si="29"/>
        <v>172.84243931354618</v>
      </c>
      <c r="L153" s="60">
        <f t="shared" si="30"/>
        <v>0.96755868645382748</v>
      </c>
      <c r="R153" s="62">
        <f t="shared" si="21"/>
        <v>3.2267631141001218E-5</v>
      </c>
    </row>
    <row r="154" spans="1:18" ht="15" x14ac:dyDescent="0.25">
      <c r="A154" s="53">
        <v>149</v>
      </c>
      <c r="B154" s="1">
        <v>43752</v>
      </c>
      <c r="C154">
        <v>205.76544200000001</v>
      </c>
      <c r="D154" s="60">
        <f t="shared" si="22"/>
        <v>-0.63197299999998791</v>
      </c>
      <c r="E154" s="60">
        <f t="shared" si="23"/>
        <v>173.17802500000002</v>
      </c>
      <c r="F154" s="61">
        <f t="shared" si="24"/>
        <v>-3.6359991212932866E-3</v>
      </c>
      <c r="G154" s="61">
        <f t="shared" si="25"/>
        <v>-3.0666203153988832E-3</v>
      </c>
      <c r="H154" s="60">
        <f t="shared" si="26"/>
        <v>173.27698872911378</v>
      </c>
      <c r="I154" s="60">
        <f t="shared" si="27"/>
        <v>0.53300927088622529</v>
      </c>
      <c r="J154" s="61">
        <f t="shared" si="28"/>
        <v>-3.0619230381348909E-3</v>
      </c>
      <c r="K154" s="60">
        <f t="shared" si="29"/>
        <v>173.27780516286563</v>
      </c>
      <c r="L154" s="60">
        <f t="shared" si="30"/>
        <v>0.53219283713437449</v>
      </c>
      <c r="R154" s="62">
        <f t="shared" si="21"/>
        <v>1.0015755297408826E-5</v>
      </c>
    </row>
    <row r="155" spans="1:18" ht="15" x14ac:dyDescent="0.25">
      <c r="A155" s="53">
        <v>150</v>
      </c>
      <c r="B155" s="1">
        <v>43749</v>
      </c>
      <c r="C155">
        <v>206.397415</v>
      </c>
      <c r="D155" s="60">
        <f t="shared" si="22"/>
        <v>-2.7055970000000116</v>
      </c>
      <c r="E155" s="60">
        <f t="shared" si="23"/>
        <v>171.104401</v>
      </c>
      <c r="F155" s="61">
        <f t="shared" si="24"/>
        <v>-1.55664060245833E-2</v>
      </c>
      <c r="G155" s="61">
        <f t="shared" si="25"/>
        <v>-1.3023501617774862E-2</v>
      </c>
      <c r="H155" s="60">
        <f t="shared" si="26"/>
        <v>171.54638320986155</v>
      </c>
      <c r="I155" s="60">
        <f t="shared" si="27"/>
        <v>2.2636147901384618</v>
      </c>
      <c r="J155" s="61">
        <f t="shared" si="28"/>
        <v>-1.293906278117128E-2</v>
      </c>
      <c r="K155" s="60">
        <f t="shared" si="29"/>
        <v>171.56105952388276</v>
      </c>
      <c r="L155" s="60">
        <f t="shared" si="30"/>
        <v>2.248938476117246</v>
      </c>
      <c r="R155" s="62">
        <f t="shared" si="21"/>
        <v>1.7217767545400957E-4</v>
      </c>
    </row>
    <row r="156" spans="1:18" ht="15" x14ac:dyDescent="0.25">
      <c r="A156" s="53">
        <v>151</v>
      </c>
      <c r="B156" s="1">
        <v>43748</v>
      </c>
      <c r="C156">
        <v>209.10301200000001</v>
      </c>
      <c r="D156" s="60">
        <f t="shared" si="22"/>
        <v>-1.0565949999999873</v>
      </c>
      <c r="E156" s="60">
        <f t="shared" si="23"/>
        <v>172.75340300000002</v>
      </c>
      <c r="F156" s="61">
        <f t="shared" si="24"/>
        <v>-6.0790231411198062E-3</v>
      </c>
      <c r="G156" s="61">
        <f t="shared" si="25"/>
        <v>-5.0402644497817483E-3</v>
      </c>
      <c r="H156" s="60">
        <f t="shared" si="26"/>
        <v>172.93394964606395</v>
      </c>
      <c r="I156" s="60">
        <f t="shared" si="27"/>
        <v>0.8760483539360564</v>
      </c>
      <c r="J156" s="61">
        <f t="shared" si="28"/>
        <v>-5.0275836307592039E-3</v>
      </c>
      <c r="K156" s="60">
        <f t="shared" si="29"/>
        <v>172.93615369919291</v>
      </c>
      <c r="L156" s="60">
        <f t="shared" si="30"/>
        <v>0.87384430080709308</v>
      </c>
      <c r="R156" s="62">
        <f t="shared" si="21"/>
        <v>2.6403277320237532E-5</v>
      </c>
    </row>
    <row r="157" spans="1:18" ht="15" x14ac:dyDescent="0.25">
      <c r="A157" s="53">
        <v>152</v>
      </c>
      <c r="B157" s="1">
        <v>43747</v>
      </c>
      <c r="C157">
        <v>210.15960699999999</v>
      </c>
      <c r="D157" s="60">
        <f t="shared" si="22"/>
        <v>1.6984249999999861</v>
      </c>
      <c r="E157" s="60">
        <f t="shared" si="23"/>
        <v>175.50842299999999</v>
      </c>
      <c r="F157" s="61">
        <f t="shared" si="24"/>
        <v>9.7717336145414727E-3</v>
      </c>
      <c r="G157" s="61">
        <f t="shared" si="25"/>
        <v>8.1144289240810685E-3</v>
      </c>
      <c r="H157" s="60">
        <f t="shared" si="26"/>
        <v>175.22036687506568</v>
      </c>
      <c r="I157" s="60">
        <f t="shared" si="27"/>
        <v>-1.4103688750656715</v>
      </c>
      <c r="J157" s="61">
        <f t="shared" si="28"/>
        <v>8.1474401310839065E-3</v>
      </c>
      <c r="K157" s="60">
        <f t="shared" si="29"/>
        <v>175.22610455288881</v>
      </c>
      <c r="L157" s="60">
        <f t="shared" si="30"/>
        <v>-1.4161065528888059</v>
      </c>
      <c r="R157" s="62">
        <f t="shared" si="21"/>
        <v>6.4260767940929229E-5</v>
      </c>
    </row>
    <row r="158" spans="1:18" ht="15" x14ac:dyDescent="0.25">
      <c r="A158" s="53">
        <v>153</v>
      </c>
      <c r="B158" s="1">
        <v>43746</v>
      </c>
      <c r="C158">
        <v>208.46118200000001</v>
      </c>
      <c r="D158" s="60">
        <f t="shared" si="22"/>
        <v>-0.79981999999998266</v>
      </c>
      <c r="E158" s="60">
        <f t="shared" si="23"/>
        <v>173.01017800000002</v>
      </c>
      <c r="F158" s="61">
        <f t="shared" si="24"/>
        <v>-4.601691555165789E-3</v>
      </c>
      <c r="G158" s="61">
        <f t="shared" si="25"/>
        <v>-3.8294397954234086E-3</v>
      </c>
      <c r="H158" s="60">
        <f t="shared" si="26"/>
        <v>173.14440307681636</v>
      </c>
      <c r="I158" s="60">
        <f t="shared" si="27"/>
        <v>0.66559492318364732</v>
      </c>
      <c r="J158" s="61">
        <f t="shared" si="28"/>
        <v>-3.8221168414360488E-3</v>
      </c>
      <c r="K158" s="60">
        <f t="shared" si="29"/>
        <v>173.14567587943424</v>
      </c>
      <c r="L158" s="60">
        <f t="shared" si="30"/>
        <v>0.664322120565771</v>
      </c>
      <c r="R158" s="62">
        <f t="shared" si="21"/>
        <v>1.5425941928452434E-5</v>
      </c>
    </row>
    <row r="159" spans="1:18" ht="15" x14ac:dyDescent="0.25">
      <c r="A159" s="53">
        <v>154</v>
      </c>
      <c r="B159" s="1">
        <v>43745</v>
      </c>
      <c r="C159">
        <v>209.26100199999999</v>
      </c>
      <c r="D159" s="60">
        <f t="shared" si="22"/>
        <v>0.22711199999997689</v>
      </c>
      <c r="E159" s="60">
        <f t="shared" si="23"/>
        <v>174.03710999999998</v>
      </c>
      <c r="F159" s="61">
        <f t="shared" si="24"/>
        <v>1.3066682159444986E-3</v>
      </c>
      <c r="G159" s="61">
        <f t="shared" si="25"/>
        <v>1.0858943136072962E-3</v>
      </c>
      <c r="H159" s="60">
        <f t="shared" si="26"/>
        <v>173.99873728847632</v>
      </c>
      <c r="I159" s="60">
        <f t="shared" si="27"/>
        <v>-0.18873928847631305</v>
      </c>
      <c r="J159" s="61">
        <f t="shared" si="28"/>
        <v>1.0864841103037258E-3</v>
      </c>
      <c r="K159" s="60">
        <f t="shared" si="29"/>
        <v>173.99883980103894</v>
      </c>
      <c r="L159" s="60">
        <f t="shared" si="30"/>
        <v>-0.188841801038933</v>
      </c>
      <c r="R159" s="62">
        <f t="shared" si="21"/>
        <v>9.7564377652281288E-7</v>
      </c>
    </row>
    <row r="160" spans="1:18" ht="15" x14ac:dyDescent="0.25">
      <c r="A160" s="53">
        <v>155</v>
      </c>
      <c r="B160" s="1">
        <v>43742</v>
      </c>
      <c r="C160">
        <v>209.03389000000001</v>
      </c>
      <c r="D160" s="60">
        <f t="shared" si="22"/>
        <v>1.6391600000000039</v>
      </c>
      <c r="E160" s="60">
        <f t="shared" si="23"/>
        <v>175.44915800000001</v>
      </c>
      <c r="F160" s="61">
        <f t="shared" si="24"/>
        <v>9.430757832469475E-3</v>
      </c>
      <c r="G160" s="61">
        <f t="shared" si="25"/>
        <v>7.8725062929383676E-3</v>
      </c>
      <c r="H160" s="60">
        <f t="shared" si="26"/>
        <v>175.17831830303061</v>
      </c>
      <c r="I160" s="60">
        <f t="shared" si="27"/>
        <v>-1.3683203030306004</v>
      </c>
      <c r="J160" s="61">
        <f t="shared" si="28"/>
        <v>7.9035759491092369E-3</v>
      </c>
      <c r="K160" s="60">
        <f t="shared" si="29"/>
        <v>175.18371851990753</v>
      </c>
      <c r="L160" s="60">
        <f t="shared" si="30"/>
        <v>-1.373720519907522</v>
      </c>
      <c r="R160" s="62">
        <f t="shared" si="21"/>
        <v>6.0440654710061587E-5</v>
      </c>
    </row>
    <row r="161" spans="1:18" ht="15" x14ac:dyDescent="0.25">
      <c r="A161" s="53">
        <v>156</v>
      </c>
      <c r="B161" s="1">
        <v>43741</v>
      </c>
      <c r="C161">
        <v>207.39473000000001</v>
      </c>
      <c r="D161" s="60">
        <f t="shared" si="22"/>
        <v>3.7128299999999967</v>
      </c>
      <c r="E161" s="60">
        <f t="shared" si="23"/>
        <v>177.522828</v>
      </c>
      <c r="F161" s="61">
        <f t="shared" si="24"/>
        <v>2.1361429392571518E-2</v>
      </c>
      <c r="G161" s="61">
        <f t="shared" si="25"/>
        <v>1.8064422512729585E-2</v>
      </c>
      <c r="H161" s="60">
        <f t="shared" si="26"/>
        <v>176.94977524080869</v>
      </c>
      <c r="I161" s="60">
        <f t="shared" si="27"/>
        <v>-3.1397772408086837</v>
      </c>
      <c r="J161" s="61">
        <f t="shared" si="28"/>
        <v>1.8228571119966952E-2</v>
      </c>
      <c r="K161" s="60">
        <f t="shared" si="29"/>
        <v>176.97830590990432</v>
      </c>
      <c r="L161" s="60">
        <f t="shared" si="30"/>
        <v>-3.1683079099043141</v>
      </c>
      <c r="R161" s="62">
        <f t="shared" si="21"/>
        <v>3.2278703799184903E-4</v>
      </c>
    </row>
    <row r="162" spans="1:18" ht="15" x14ac:dyDescent="0.25">
      <c r="A162" s="53">
        <v>157</v>
      </c>
      <c r="B162" s="1">
        <v>43740</v>
      </c>
      <c r="C162">
        <v>203.68190000000001</v>
      </c>
      <c r="D162" s="60">
        <f t="shared" si="22"/>
        <v>-2.7155149999999821</v>
      </c>
      <c r="E162" s="60">
        <f t="shared" si="23"/>
        <v>171.09448300000003</v>
      </c>
      <c r="F162" s="61">
        <f t="shared" si="24"/>
        <v>-1.5623468334658067E-2</v>
      </c>
      <c r="G162" s="61">
        <f t="shared" si="25"/>
        <v>-1.3244046180376126E-2</v>
      </c>
      <c r="H162" s="60">
        <f t="shared" si="26"/>
        <v>171.50805035987693</v>
      </c>
      <c r="I162" s="60">
        <f t="shared" si="27"/>
        <v>2.3019476401230747</v>
      </c>
      <c r="J162" s="61">
        <f t="shared" si="28"/>
        <v>-1.3156729700321015E-2</v>
      </c>
      <c r="K162" s="60">
        <f t="shared" si="29"/>
        <v>171.52322683710068</v>
      </c>
      <c r="L162" s="60">
        <f t="shared" si="30"/>
        <v>2.2867711628993277</v>
      </c>
      <c r="R162" s="62">
        <f t="shared" si="21"/>
        <v>1.780141320867268E-4</v>
      </c>
    </row>
    <row r="163" spans="1:18" ht="15" x14ac:dyDescent="0.25">
      <c r="A163" s="53">
        <v>158</v>
      </c>
      <c r="B163" s="1">
        <v>43739</v>
      </c>
      <c r="C163">
        <v>206.397415</v>
      </c>
      <c r="D163" s="60">
        <f t="shared" si="22"/>
        <v>-5.6185910000000092</v>
      </c>
      <c r="E163" s="60">
        <f t="shared" si="23"/>
        <v>168.191407</v>
      </c>
      <c r="F163" s="61">
        <f t="shared" si="24"/>
        <v>-3.2326051807445556E-2</v>
      </c>
      <c r="G163" s="61">
        <f t="shared" si="25"/>
        <v>-2.6858262517858288E-2</v>
      </c>
      <c r="H163" s="60">
        <f t="shared" si="26"/>
        <v>169.14176344548758</v>
      </c>
      <c r="I163" s="60">
        <f t="shared" si="27"/>
        <v>4.6682345545124235</v>
      </c>
      <c r="J163" s="61">
        <f t="shared" si="28"/>
        <v>-2.6500786926436152E-2</v>
      </c>
      <c r="K163" s="60">
        <f t="shared" si="29"/>
        <v>169.20389627731771</v>
      </c>
      <c r="L163" s="60">
        <f t="shared" si="30"/>
        <v>4.6061017226822969</v>
      </c>
      <c r="R163" s="62">
        <f t="shared" si="21"/>
        <v>7.2664804081260242E-4</v>
      </c>
    </row>
    <row r="164" spans="1:18" ht="15" x14ac:dyDescent="0.25">
      <c r="A164" s="53">
        <v>159</v>
      </c>
      <c r="B164" s="1">
        <v>43738</v>
      </c>
      <c r="C164">
        <v>212.016006</v>
      </c>
      <c r="D164" s="60">
        <f t="shared" si="22"/>
        <v>1.5305480000000102</v>
      </c>
      <c r="E164" s="60">
        <f t="shared" si="23"/>
        <v>175.34054600000002</v>
      </c>
      <c r="F164" s="61">
        <f t="shared" si="24"/>
        <v>8.8058685784002493E-3</v>
      </c>
      <c r="G164" s="61">
        <f t="shared" si="25"/>
        <v>7.2452042213363597E-3</v>
      </c>
      <c r="H164" s="60">
        <f t="shared" si="26"/>
        <v>175.06928693122009</v>
      </c>
      <c r="I164" s="60">
        <f t="shared" si="27"/>
        <v>-1.2592889312200839</v>
      </c>
      <c r="J164" s="61">
        <f t="shared" si="28"/>
        <v>7.2715142154856621E-3</v>
      </c>
      <c r="K164" s="60">
        <f t="shared" si="29"/>
        <v>175.07385987125053</v>
      </c>
      <c r="L164" s="60">
        <f t="shared" si="30"/>
        <v>-1.2638618712505263</v>
      </c>
      <c r="R164" s="62">
        <f t="shared" si="21"/>
        <v>5.1080419841177515E-5</v>
      </c>
    </row>
    <row r="165" spans="1:18" ht="15" x14ac:dyDescent="0.25">
      <c r="A165" s="53">
        <v>160</v>
      </c>
      <c r="B165" s="1">
        <v>43735</v>
      </c>
      <c r="C165">
        <v>210.48545799999999</v>
      </c>
      <c r="D165" s="60">
        <f t="shared" si="22"/>
        <v>0.55296300000000542</v>
      </c>
      <c r="E165" s="60">
        <f t="shared" si="23"/>
        <v>174.36296100000001</v>
      </c>
      <c r="F165" s="61">
        <f t="shared" si="24"/>
        <v>3.1814222792868646E-3</v>
      </c>
      <c r="G165" s="61">
        <f t="shared" si="25"/>
        <v>2.6305409410696391E-3</v>
      </c>
      <c r="H165" s="60">
        <f t="shared" si="26"/>
        <v>174.26721231570625</v>
      </c>
      <c r="I165" s="60">
        <f t="shared" si="27"/>
        <v>-0.45721431570623849</v>
      </c>
      <c r="J165" s="61">
        <f t="shared" si="28"/>
        <v>2.6340038496660816E-3</v>
      </c>
      <c r="K165" s="60">
        <f t="shared" si="29"/>
        <v>174.26781420384248</v>
      </c>
      <c r="L165" s="60">
        <f t="shared" si="30"/>
        <v>-0.45781620384246935</v>
      </c>
      <c r="R165" s="62">
        <f t="shared" si="21"/>
        <v>6.4130165627582817E-6</v>
      </c>
    </row>
    <row r="166" spans="1:18" ht="15" x14ac:dyDescent="0.25">
      <c r="A166" s="53">
        <v>161</v>
      </c>
      <c r="B166" s="1">
        <v>43734</v>
      </c>
      <c r="C166">
        <v>209.93249499999999</v>
      </c>
      <c r="D166" s="60">
        <f t="shared" si="22"/>
        <v>-2.9617000000001781E-2</v>
      </c>
      <c r="E166" s="60">
        <f t="shared" si="23"/>
        <v>173.78038100000001</v>
      </c>
      <c r="F166" s="61">
        <f t="shared" si="24"/>
        <v>-1.7039871319716475E-4</v>
      </c>
      <c r="G166" s="61">
        <f t="shared" si="25"/>
        <v>-1.4106873275042617E-4</v>
      </c>
      <c r="H166" s="60">
        <f t="shared" si="26"/>
        <v>173.78547884384278</v>
      </c>
      <c r="I166" s="60">
        <f t="shared" si="27"/>
        <v>2.4519156157225552E-2</v>
      </c>
      <c r="J166" s="61">
        <f t="shared" si="28"/>
        <v>-1.4105878302463342E-4</v>
      </c>
      <c r="K166" s="60">
        <f t="shared" si="29"/>
        <v>173.78548057320461</v>
      </c>
      <c r="L166" s="60">
        <f t="shared" si="30"/>
        <v>2.4517426795398478E-2</v>
      </c>
      <c r="R166" s="62">
        <f t="shared" si="21"/>
        <v>5.722440389669166E-8</v>
      </c>
    </row>
    <row r="167" spans="1:18" ht="15" x14ac:dyDescent="0.25">
      <c r="A167" s="53">
        <v>162</v>
      </c>
      <c r="B167" s="1">
        <v>43733</v>
      </c>
      <c r="C167">
        <v>209.96211199999999</v>
      </c>
      <c r="D167" s="60">
        <f t="shared" si="22"/>
        <v>0.6023399999999981</v>
      </c>
      <c r="E167" s="60">
        <f t="shared" si="23"/>
        <v>174.41233800000001</v>
      </c>
      <c r="F167" s="61">
        <f t="shared" si="24"/>
        <v>3.465508353552815E-3</v>
      </c>
      <c r="G167" s="61">
        <f t="shared" si="25"/>
        <v>2.8729262043221951E-3</v>
      </c>
      <c r="H167" s="60">
        <f t="shared" si="26"/>
        <v>174.30934129782739</v>
      </c>
      <c r="I167" s="60">
        <f t="shared" si="27"/>
        <v>-0.49934329782738018</v>
      </c>
      <c r="J167" s="61">
        <f t="shared" si="28"/>
        <v>2.8770570116975389E-3</v>
      </c>
      <c r="K167" s="60">
        <f t="shared" si="29"/>
        <v>174.31005927344904</v>
      </c>
      <c r="L167" s="60">
        <f t="shared" si="30"/>
        <v>-0.50006127344903462</v>
      </c>
      <c r="R167" s="62">
        <f t="shared" si="21"/>
        <v>7.6993968824883406E-6</v>
      </c>
    </row>
    <row r="168" spans="1:18" ht="15" x14ac:dyDescent="0.25">
      <c r="A168" s="53">
        <v>163</v>
      </c>
      <c r="B168" s="1">
        <v>43732</v>
      </c>
      <c r="C168">
        <v>209.35977199999999</v>
      </c>
      <c r="D168" s="60">
        <f t="shared" si="22"/>
        <v>0.47399899999999207</v>
      </c>
      <c r="E168" s="60">
        <f t="shared" si="23"/>
        <v>174.283997</v>
      </c>
      <c r="F168" s="61">
        <f t="shared" si="24"/>
        <v>2.72711009409247E-3</v>
      </c>
      <c r="G168" s="61">
        <f t="shared" si="25"/>
        <v>2.2666073008913287E-3</v>
      </c>
      <c r="H168" s="60">
        <f t="shared" si="26"/>
        <v>174.20395701043469</v>
      </c>
      <c r="I168" s="60">
        <f t="shared" si="27"/>
        <v>-0.39395901043468484</v>
      </c>
      <c r="J168" s="61">
        <f t="shared" si="28"/>
        <v>2.2691779971055859E-3</v>
      </c>
      <c r="K168" s="60">
        <f t="shared" si="29"/>
        <v>174.20440382313856</v>
      </c>
      <c r="L168" s="60">
        <f t="shared" si="30"/>
        <v>-0.39440582313855543</v>
      </c>
      <c r="R168" s="62">
        <f t="shared" si="21"/>
        <v>4.7022179272503279E-6</v>
      </c>
    </row>
    <row r="169" spans="1:18" ht="15" x14ac:dyDescent="0.25">
      <c r="A169" s="53">
        <v>164</v>
      </c>
      <c r="B169" s="1">
        <v>43731</v>
      </c>
      <c r="C169">
        <v>208.885773</v>
      </c>
      <c r="D169" s="60">
        <f t="shared" si="22"/>
        <v>2.1230170000000044</v>
      </c>
      <c r="E169" s="60">
        <f t="shared" si="23"/>
        <v>175.93301500000001</v>
      </c>
      <c r="F169" s="61">
        <f t="shared" si="24"/>
        <v>1.2214585032099271E-2</v>
      </c>
      <c r="G169" s="61">
        <f t="shared" si="25"/>
        <v>1.0215532184046939E-2</v>
      </c>
      <c r="H169" s="60">
        <f t="shared" si="26"/>
        <v>175.58555962847814</v>
      </c>
      <c r="I169" s="60">
        <f t="shared" si="27"/>
        <v>-1.7755616284781297</v>
      </c>
      <c r="J169" s="61">
        <f t="shared" si="28"/>
        <v>1.0267888864859222E-2</v>
      </c>
      <c r="K169" s="60">
        <f t="shared" si="29"/>
        <v>175.59465974306542</v>
      </c>
      <c r="L169" s="60">
        <f t="shared" si="30"/>
        <v>-1.7846617430654135</v>
      </c>
      <c r="R169" s="62">
        <f t="shared" si="21"/>
        <v>1.0236147293442282E-4</v>
      </c>
    </row>
    <row r="170" spans="1:18" ht="15" x14ac:dyDescent="0.25">
      <c r="A170" s="53">
        <v>165</v>
      </c>
      <c r="B170" s="1">
        <v>43728</v>
      </c>
      <c r="C170">
        <v>206.762756</v>
      </c>
      <c r="D170" s="60">
        <f t="shared" si="22"/>
        <v>-1.1158300000000168</v>
      </c>
      <c r="E170" s="60">
        <f t="shared" si="23"/>
        <v>172.69416799999999</v>
      </c>
      <c r="F170" s="61">
        <f t="shared" si="24"/>
        <v>-6.4198263209232454E-3</v>
      </c>
      <c r="G170" s="61">
        <f t="shared" si="25"/>
        <v>-5.3821584128379407E-3</v>
      </c>
      <c r="H170" s="60">
        <f t="shared" si="26"/>
        <v>172.87452505702896</v>
      </c>
      <c r="I170" s="60">
        <f t="shared" si="27"/>
        <v>0.935472942971046</v>
      </c>
      <c r="J170" s="61">
        <f t="shared" si="28"/>
        <v>-5.3677005480497961E-3</v>
      </c>
      <c r="K170" s="60">
        <f t="shared" si="29"/>
        <v>172.87703797847888</v>
      </c>
      <c r="L170" s="60">
        <f t="shared" si="30"/>
        <v>0.93296002152112578</v>
      </c>
      <c r="R170" s="62">
        <f t="shared" si="21"/>
        <v>3.0033752849841897E-5</v>
      </c>
    </row>
    <row r="171" spans="1:18" ht="15" x14ac:dyDescent="0.25">
      <c r="A171" s="53">
        <v>166</v>
      </c>
      <c r="B171" s="1">
        <v>43727</v>
      </c>
      <c r="C171">
        <v>207.87858600000001</v>
      </c>
      <c r="D171" s="60">
        <f t="shared" si="22"/>
        <v>8.8883000000009815E-2</v>
      </c>
      <c r="E171" s="60">
        <f t="shared" si="23"/>
        <v>173.89888100000002</v>
      </c>
      <c r="F171" s="61">
        <f t="shared" si="24"/>
        <v>5.113802486782712E-4</v>
      </c>
      <c r="G171" s="61">
        <f t="shared" si="25"/>
        <v>4.2766313287233434E-4</v>
      </c>
      <c r="H171" s="60">
        <f t="shared" si="26"/>
        <v>173.88433012826923</v>
      </c>
      <c r="I171" s="60">
        <f t="shared" si="27"/>
        <v>-7.4332128269219311E-2</v>
      </c>
      <c r="J171" s="61">
        <f t="shared" si="28"/>
        <v>4.2775459378759404E-4</v>
      </c>
      <c r="K171" s="60">
        <f t="shared" si="29"/>
        <v>173.88434602509074</v>
      </c>
      <c r="L171" s="60">
        <f t="shared" si="30"/>
        <v>-7.4348025090728243E-2</v>
      </c>
      <c r="R171" s="62">
        <f t="shared" si="21"/>
        <v>1.0858055522009463E-7</v>
      </c>
    </row>
    <row r="172" spans="1:18" ht="15" x14ac:dyDescent="0.25">
      <c r="A172" s="53">
        <v>167</v>
      </c>
      <c r="B172" s="1">
        <v>43726</v>
      </c>
      <c r="C172">
        <v>207.789703</v>
      </c>
      <c r="D172" s="60">
        <f t="shared" si="22"/>
        <v>0.57270800000000577</v>
      </c>
      <c r="E172" s="60">
        <f t="shared" si="23"/>
        <v>174.38270600000001</v>
      </c>
      <c r="F172" s="61">
        <f t="shared" si="24"/>
        <v>3.2950233392212902E-3</v>
      </c>
      <c r="G172" s="61">
        <f t="shared" si="25"/>
        <v>2.7599957606172275E-3</v>
      </c>
      <c r="H172" s="60">
        <f t="shared" si="26"/>
        <v>174.28971285763291</v>
      </c>
      <c r="I172" s="60">
        <f t="shared" si="27"/>
        <v>-0.47971485763289934</v>
      </c>
      <c r="J172" s="61">
        <f t="shared" si="28"/>
        <v>2.7638080554155597E-3</v>
      </c>
      <c r="K172" s="60">
        <f t="shared" si="29"/>
        <v>174.29037547258417</v>
      </c>
      <c r="L172" s="60">
        <f t="shared" si="30"/>
        <v>-0.4803774725841663</v>
      </c>
      <c r="R172" s="62">
        <f t="shared" si="21"/>
        <v>7.0854361860810633E-6</v>
      </c>
    </row>
    <row r="173" spans="1:18" ht="15" x14ac:dyDescent="0.25">
      <c r="A173" s="53">
        <v>168</v>
      </c>
      <c r="B173" s="1">
        <v>43725</v>
      </c>
      <c r="C173">
        <v>207.216995</v>
      </c>
      <c r="D173" s="60">
        <f t="shared" si="22"/>
        <v>2.4192659999999933</v>
      </c>
      <c r="E173" s="60">
        <f t="shared" si="23"/>
        <v>176.229264</v>
      </c>
      <c r="F173" s="61">
        <f t="shared" si="24"/>
        <v>1.3919026683378669E-2</v>
      </c>
      <c r="G173" s="61">
        <f t="shared" si="25"/>
        <v>1.1743724985780142E-2</v>
      </c>
      <c r="H173" s="60">
        <f t="shared" si="26"/>
        <v>175.85117481629101</v>
      </c>
      <c r="I173" s="60">
        <f t="shared" si="27"/>
        <v>-2.0411768162909993</v>
      </c>
      <c r="J173" s="61">
        <f t="shared" si="28"/>
        <v>1.1812953257894736E-2</v>
      </c>
      <c r="K173" s="60">
        <f t="shared" si="29"/>
        <v>175.86320738212879</v>
      </c>
      <c r="L173" s="60">
        <f t="shared" si="30"/>
        <v>-2.0532093821287845</v>
      </c>
      <c r="R173" s="62">
        <f t="shared" si="21"/>
        <v>1.3561947508025347E-4</v>
      </c>
    </row>
    <row r="174" spans="1:18" ht="15" x14ac:dyDescent="0.25">
      <c r="A174" s="53">
        <v>169</v>
      </c>
      <c r="B174" s="1">
        <v>43724</v>
      </c>
      <c r="C174">
        <v>204.797729</v>
      </c>
      <c r="D174" s="60">
        <f t="shared" si="22"/>
        <v>-2.379761000000002</v>
      </c>
      <c r="E174" s="60">
        <f t="shared" si="23"/>
        <v>171.43023700000001</v>
      </c>
      <c r="F174" s="61">
        <f t="shared" si="24"/>
        <v>-1.3691738262375458E-2</v>
      </c>
      <c r="G174" s="61">
        <f t="shared" si="25"/>
        <v>-1.1553061250862586E-2</v>
      </c>
      <c r="H174" s="60">
        <f t="shared" si="26"/>
        <v>171.80196044709371</v>
      </c>
      <c r="I174" s="60">
        <f t="shared" si="27"/>
        <v>2.0080375529063019</v>
      </c>
      <c r="J174" s="61">
        <f t="shared" si="28"/>
        <v>-1.1486580902201305E-2</v>
      </c>
      <c r="K174" s="60">
        <f t="shared" si="29"/>
        <v>171.81351539636157</v>
      </c>
      <c r="L174" s="60">
        <f t="shared" si="30"/>
        <v>1.9964826036384409</v>
      </c>
      <c r="R174" s="62">
        <f t="shared" si="21"/>
        <v>1.3575066525318302E-4</v>
      </c>
    </row>
    <row r="175" spans="1:18" ht="15" x14ac:dyDescent="0.25">
      <c r="A175" s="53">
        <v>170</v>
      </c>
      <c r="B175" s="1">
        <v>43721</v>
      </c>
      <c r="C175">
        <v>207.17749000000001</v>
      </c>
      <c r="D175" s="60">
        <f t="shared" si="22"/>
        <v>-2.3106229999999925</v>
      </c>
      <c r="E175" s="60">
        <f t="shared" si="23"/>
        <v>171.49937500000001</v>
      </c>
      <c r="F175" s="61">
        <f t="shared" si="24"/>
        <v>-1.3293959073631612E-2</v>
      </c>
      <c r="G175" s="61">
        <f t="shared" si="25"/>
        <v>-1.1091132408078084E-2</v>
      </c>
      <c r="H175" s="60">
        <f t="shared" si="26"/>
        <v>171.88224829833422</v>
      </c>
      <c r="I175" s="60">
        <f t="shared" si="27"/>
        <v>1.927749701665789</v>
      </c>
      <c r="J175" s="61">
        <f t="shared" si="28"/>
        <v>-1.1029852562565173E-2</v>
      </c>
      <c r="K175" s="60">
        <f t="shared" si="29"/>
        <v>171.89289934816026</v>
      </c>
      <c r="L175" s="60">
        <f t="shared" si="30"/>
        <v>1.9170986518397513</v>
      </c>
      <c r="R175" s="62">
        <f t="shared" si="21"/>
        <v>1.2519998476240933E-4</v>
      </c>
    </row>
    <row r="176" spans="1:18" ht="15" x14ac:dyDescent="0.25">
      <c r="A176" s="53">
        <v>171</v>
      </c>
      <c r="B176" s="1">
        <v>43720</v>
      </c>
      <c r="C176">
        <v>209.488113</v>
      </c>
      <c r="D176" s="60">
        <f t="shared" si="22"/>
        <v>1.9255210000000034</v>
      </c>
      <c r="E176" s="60">
        <f t="shared" si="23"/>
        <v>175.73551900000001</v>
      </c>
      <c r="F176" s="61">
        <f t="shared" si="24"/>
        <v>1.1078309775942827E-2</v>
      </c>
      <c r="G176" s="61">
        <f t="shared" si="25"/>
        <v>9.234055518768847E-3</v>
      </c>
      <c r="H176" s="60">
        <f t="shared" si="26"/>
        <v>175.41496917124911</v>
      </c>
      <c r="I176" s="60">
        <f t="shared" si="27"/>
        <v>-1.6049711712491046</v>
      </c>
      <c r="J176" s="61">
        <f t="shared" si="28"/>
        <v>9.2768209408369863E-3</v>
      </c>
      <c r="K176" s="60">
        <f t="shared" si="29"/>
        <v>175.42240222917323</v>
      </c>
      <c r="L176" s="60">
        <f t="shared" si="30"/>
        <v>-1.6124042291732223</v>
      </c>
      <c r="R176" s="62">
        <f t="shared" si="21"/>
        <v>8.3464815408164152E-5</v>
      </c>
    </row>
    <row r="177" spans="1:18" ht="15" x14ac:dyDescent="0.25">
      <c r="A177" s="53">
        <v>172</v>
      </c>
      <c r="B177" s="1">
        <v>43719</v>
      </c>
      <c r="C177">
        <v>207.562592</v>
      </c>
      <c r="D177" s="60">
        <f t="shared" si="22"/>
        <v>0.51348899999999276</v>
      </c>
      <c r="E177" s="60">
        <f t="shared" si="23"/>
        <v>174.323487</v>
      </c>
      <c r="F177" s="61">
        <f t="shared" si="24"/>
        <v>2.9543122139613206E-3</v>
      </c>
      <c r="G177" s="61">
        <f t="shared" si="25"/>
        <v>2.476964681550405E-3</v>
      </c>
      <c r="H177" s="60">
        <f t="shared" si="26"/>
        <v>174.24051922634635</v>
      </c>
      <c r="I177" s="60">
        <f t="shared" si="27"/>
        <v>-0.43052122634634316</v>
      </c>
      <c r="J177" s="61">
        <f t="shared" si="28"/>
        <v>2.4800348929789507E-3</v>
      </c>
      <c r="K177" s="60">
        <f t="shared" si="29"/>
        <v>174.24105285978862</v>
      </c>
      <c r="L177" s="60">
        <f t="shared" si="30"/>
        <v>-0.4310548597886168</v>
      </c>
      <c r="R177" s="62">
        <f t="shared" si="21"/>
        <v>5.6587712042675888E-6</v>
      </c>
    </row>
    <row r="178" spans="1:18" ht="15" x14ac:dyDescent="0.25">
      <c r="A178" s="53">
        <v>173</v>
      </c>
      <c r="B178" s="1">
        <v>43718</v>
      </c>
      <c r="C178">
        <v>207.049103</v>
      </c>
      <c r="D178" s="60">
        <f t="shared" si="22"/>
        <v>-7.4849089999999876</v>
      </c>
      <c r="E178" s="60">
        <f t="shared" si="23"/>
        <v>166.32508900000002</v>
      </c>
      <c r="F178" s="61">
        <f t="shared" si="24"/>
        <v>-4.3063742512671727E-2</v>
      </c>
      <c r="G178" s="61">
        <f t="shared" si="25"/>
        <v>-3.5512312205372473E-2</v>
      </c>
      <c r="H178" s="60">
        <f t="shared" si="26"/>
        <v>167.63760308660886</v>
      </c>
      <c r="I178" s="60">
        <f t="shared" si="27"/>
        <v>6.1723949133911447</v>
      </c>
      <c r="J178" s="61">
        <f t="shared" si="28"/>
        <v>-3.4889148486161661E-2</v>
      </c>
      <c r="K178" s="60">
        <f t="shared" si="29"/>
        <v>167.74591517139854</v>
      </c>
      <c r="L178" s="60">
        <f t="shared" si="30"/>
        <v>6.064082828601471</v>
      </c>
      <c r="R178" s="62">
        <f t="shared" si="21"/>
        <v>1.2681048401131686E-3</v>
      </c>
    </row>
    <row r="179" spans="1:18" ht="15" x14ac:dyDescent="0.25">
      <c r="A179" s="53">
        <v>174</v>
      </c>
      <c r="B179" s="1">
        <v>43717</v>
      </c>
      <c r="C179">
        <v>214.53401199999999</v>
      </c>
      <c r="D179" s="60">
        <f t="shared" si="22"/>
        <v>-2.7352450000000204</v>
      </c>
      <c r="E179" s="60">
        <f t="shared" si="23"/>
        <v>171.07475299999999</v>
      </c>
      <c r="F179" s="61">
        <f t="shared" si="24"/>
        <v>-1.5736983093458296E-2</v>
      </c>
      <c r="G179" s="61">
        <f t="shared" si="25"/>
        <v>-1.2669110132428338E-2</v>
      </c>
      <c r="H179" s="60">
        <f t="shared" si="26"/>
        <v>171.60797999322085</v>
      </c>
      <c r="I179" s="60">
        <f t="shared" si="27"/>
        <v>2.2020180067791557</v>
      </c>
      <c r="J179" s="61">
        <f t="shared" si="28"/>
        <v>-1.2589194798047385E-2</v>
      </c>
      <c r="K179" s="60">
        <f t="shared" si="29"/>
        <v>171.62187007732976</v>
      </c>
      <c r="L179" s="60">
        <f t="shared" si="30"/>
        <v>2.1881279226702475</v>
      </c>
      <c r="R179" s="62">
        <f t="shared" si="21"/>
        <v>1.6300286733994017E-4</v>
      </c>
    </row>
    <row r="180" spans="1:18" ht="15" x14ac:dyDescent="0.25">
      <c r="A180" s="53">
        <v>175</v>
      </c>
      <c r="B180" s="1">
        <v>43714</v>
      </c>
      <c r="C180">
        <v>217.26925700000001</v>
      </c>
      <c r="D180" s="60">
        <f t="shared" si="22"/>
        <v>0.53321900000000255</v>
      </c>
      <c r="E180" s="60">
        <f t="shared" si="23"/>
        <v>174.34321700000001</v>
      </c>
      <c r="F180" s="61">
        <f t="shared" si="24"/>
        <v>3.0678269727613858E-3</v>
      </c>
      <c r="G180" s="61">
        <f t="shared" si="25"/>
        <v>2.4572016721172737E-3</v>
      </c>
      <c r="H180" s="60">
        <f t="shared" si="26"/>
        <v>174.23708421771633</v>
      </c>
      <c r="I180" s="60">
        <f t="shared" si="27"/>
        <v>-0.42708621771632238</v>
      </c>
      <c r="J180" s="61">
        <f t="shared" si="28"/>
        <v>2.4602230663642679E-3</v>
      </c>
      <c r="K180" s="60">
        <f t="shared" si="29"/>
        <v>174.23760936624433</v>
      </c>
      <c r="L180" s="60">
        <f t="shared" si="30"/>
        <v>-0.42761136624432083</v>
      </c>
      <c r="R180" s="62">
        <f t="shared" si="21"/>
        <v>5.5651366078373918E-6</v>
      </c>
    </row>
    <row r="181" spans="1:18" ht="15" x14ac:dyDescent="0.25">
      <c r="A181" s="53">
        <v>176</v>
      </c>
      <c r="B181" s="1">
        <v>43713</v>
      </c>
      <c r="C181">
        <v>216.73603800000001</v>
      </c>
      <c r="D181" s="60">
        <f t="shared" si="22"/>
        <v>0.97756900000001679</v>
      </c>
      <c r="E181" s="60">
        <f t="shared" si="23"/>
        <v>174.78756700000002</v>
      </c>
      <c r="F181" s="61">
        <f t="shared" si="24"/>
        <v>5.6243542445700775E-3</v>
      </c>
      <c r="G181" s="61">
        <f t="shared" si="25"/>
        <v>4.5206154019269999E-3</v>
      </c>
      <c r="H181" s="60">
        <f t="shared" si="26"/>
        <v>174.59572615396772</v>
      </c>
      <c r="I181" s="60">
        <f t="shared" si="27"/>
        <v>-0.78572815396771034</v>
      </c>
      <c r="J181" s="61">
        <f t="shared" si="28"/>
        <v>4.5308487983385572E-3</v>
      </c>
      <c r="K181" s="60">
        <f t="shared" si="29"/>
        <v>174.59750482057754</v>
      </c>
      <c r="L181" s="60">
        <f t="shared" si="30"/>
        <v>-0.78750682057753352</v>
      </c>
      <c r="R181" s="62">
        <f t="shared" si="21"/>
        <v>1.9558222382668163E-5</v>
      </c>
    </row>
    <row r="182" spans="1:18" ht="15" x14ac:dyDescent="0.25">
      <c r="A182" s="53">
        <v>177</v>
      </c>
      <c r="B182" s="1">
        <v>43712</v>
      </c>
      <c r="C182">
        <v>215.75846899999999</v>
      </c>
      <c r="D182" s="60">
        <f t="shared" si="22"/>
        <v>1.3528289999999856</v>
      </c>
      <c r="E182" s="60">
        <f t="shared" si="23"/>
        <v>175.16282699999999</v>
      </c>
      <c r="F182" s="61">
        <f t="shared" si="24"/>
        <v>7.7833784912648444E-3</v>
      </c>
      <c r="G182" s="61">
        <f t="shared" si="25"/>
        <v>6.2898481382609164E-3</v>
      </c>
      <c r="H182" s="60">
        <f t="shared" si="26"/>
        <v>174.90323649233144</v>
      </c>
      <c r="I182" s="60">
        <f t="shared" si="27"/>
        <v>-1.0932384923314373</v>
      </c>
      <c r="J182" s="61">
        <f t="shared" si="28"/>
        <v>6.3096707717203038E-3</v>
      </c>
      <c r="K182" s="60">
        <f t="shared" si="29"/>
        <v>174.90668186421337</v>
      </c>
      <c r="L182" s="60">
        <f t="shared" si="30"/>
        <v>-1.0966838642133609</v>
      </c>
      <c r="R182" s="62">
        <f t="shared" si="21"/>
        <v>3.8337156848573798E-5</v>
      </c>
    </row>
    <row r="183" spans="1:18" ht="15" x14ac:dyDescent="0.25">
      <c r="A183" s="53">
        <v>178</v>
      </c>
      <c r="B183" s="1">
        <v>43711</v>
      </c>
      <c r="C183">
        <v>214.40564000000001</v>
      </c>
      <c r="D183" s="60">
        <f t="shared" si="22"/>
        <v>-0.82946699999999396</v>
      </c>
      <c r="E183" s="60">
        <f t="shared" si="23"/>
        <v>172.98053100000001</v>
      </c>
      <c r="F183" s="61">
        <f t="shared" si="24"/>
        <v>-4.7722628706318377E-3</v>
      </c>
      <c r="G183" s="61">
        <f t="shared" si="25"/>
        <v>-3.8612167785985725E-3</v>
      </c>
      <c r="H183" s="60">
        <f t="shared" si="26"/>
        <v>173.13887991943423</v>
      </c>
      <c r="I183" s="60">
        <f t="shared" si="27"/>
        <v>0.67111808056577615</v>
      </c>
      <c r="J183" s="61">
        <f t="shared" si="28"/>
        <v>-3.8537718663154423E-3</v>
      </c>
      <c r="K183" s="60">
        <f t="shared" si="29"/>
        <v>173.14017391962327</v>
      </c>
      <c r="L183" s="60">
        <f t="shared" si="30"/>
        <v>0.6698240803767419</v>
      </c>
      <c r="R183" s="62">
        <f t="shared" si="21"/>
        <v>1.5676565455642559E-5</v>
      </c>
    </row>
    <row r="184" spans="1:18" ht="15" x14ac:dyDescent="0.25">
      <c r="A184" s="53">
        <v>179</v>
      </c>
      <c r="B184" s="1">
        <v>43707</v>
      </c>
      <c r="C184">
        <v>215.235107</v>
      </c>
      <c r="D184" s="60">
        <f t="shared" si="22"/>
        <v>-1.3923039999999958</v>
      </c>
      <c r="E184" s="60">
        <f t="shared" si="23"/>
        <v>172.41769400000001</v>
      </c>
      <c r="F184" s="61">
        <f t="shared" si="24"/>
        <v>-8.0104943099993352E-3</v>
      </c>
      <c r="G184" s="61">
        <f t="shared" si="25"/>
        <v>-6.4479262070953171E-3</v>
      </c>
      <c r="H184" s="60">
        <f t="shared" si="26"/>
        <v>172.68928395884063</v>
      </c>
      <c r="I184" s="60">
        <f t="shared" si="27"/>
        <v>1.1207140411593741</v>
      </c>
      <c r="J184" s="61">
        <f t="shared" si="28"/>
        <v>-6.4271829385432475E-3</v>
      </c>
      <c r="K184" s="60">
        <f t="shared" si="29"/>
        <v>172.69288934630617</v>
      </c>
      <c r="L184" s="60">
        <f t="shared" si="30"/>
        <v>1.1171086536938333</v>
      </c>
      <c r="R184" s="62">
        <f t="shared" si="21"/>
        <v>4.2851080920858895E-5</v>
      </c>
    </row>
    <row r="185" spans="1:18" ht="15" x14ac:dyDescent="0.25">
      <c r="A185" s="53">
        <v>180</v>
      </c>
      <c r="B185" s="1">
        <v>43706</v>
      </c>
      <c r="C185">
        <v>216.627411</v>
      </c>
      <c r="D185" s="60">
        <f t="shared" si="22"/>
        <v>2.4261630000000025</v>
      </c>
      <c r="E185" s="60">
        <f t="shared" si="23"/>
        <v>176.23616100000001</v>
      </c>
      <c r="F185" s="61">
        <f t="shared" si="24"/>
        <v>1.3958707944982558E-2</v>
      </c>
      <c r="G185" s="61">
        <f t="shared" si="25"/>
        <v>1.1262893479286601E-2</v>
      </c>
      <c r="H185" s="60">
        <f t="shared" si="26"/>
        <v>175.76760149310903</v>
      </c>
      <c r="I185" s="60">
        <f t="shared" si="27"/>
        <v>-1.9576034931090192</v>
      </c>
      <c r="J185" s="61">
        <f t="shared" si="28"/>
        <v>1.1326558657585424E-2</v>
      </c>
      <c r="K185" s="60">
        <f t="shared" si="29"/>
        <v>175.77866713762182</v>
      </c>
      <c r="L185" s="60">
        <f t="shared" si="30"/>
        <v>-1.9686691376218164</v>
      </c>
      <c r="R185" s="62">
        <f t="shared" si="21"/>
        <v>1.2465155288069E-4</v>
      </c>
    </row>
    <row r="186" spans="1:18" ht="15" x14ac:dyDescent="0.25">
      <c r="A186" s="53">
        <v>181</v>
      </c>
      <c r="B186" s="1">
        <v>43705</v>
      </c>
      <c r="C186">
        <v>214.20124799999999</v>
      </c>
      <c r="D186" s="60">
        <f t="shared" si="22"/>
        <v>1.9841759999999908</v>
      </c>
      <c r="E186" s="60">
        <f t="shared" si="23"/>
        <v>175.794174</v>
      </c>
      <c r="F186" s="61">
        <f t="shared" si="24"/>
        <v>1.141577597854866E-2</v>
      </c>
      <c r="G186" s="61">
        <f t="shared" si="25"/>
        <v>9.3063089800528749E-3</v>
      </c>
      <c r="H186" s="60">
        <f t="shared" si="26"/>
        <v>175.42752754521038</v>
      </c>
      <c r="I186" s="60">
        <f t="shared" si="27"/>
        <v>-1.617529545210374</v>
      </c>
      <c r="J186" s="61">
        <f t="shared" si="28"/>
        <v>9.3497473191034835E-3</v>
      </c>
      <c r="K186" s="60">
        <f t="shared" si="29"/>
        <v>175.4350775628339</v>
      </c>
      <c r="L186" s="60">
        <f t="shared" si="30"/>
        <v>-1.6250795628338892</v>
      </c>
      <c r="R186" s="62">
        <f t="shared" si="21"/>
        <v>8.4790237924127523E-5</v>
      </c>
    </row>
    <row r="187" spans="1:18" ht="15" x14ac:dyDescent="0.25">
      <c r="A187" s="53">
        <v>182</v>
      </c>
      <c r="B187" s="1">
        <v>43704</v>
      </c>
      <c r="C187">
        <v>212.217072</v>
      </c>
      <c r="D187" s="60">
        <f t="shared" si="22"/>
        <v>-0.8447569999999871</v>
      </c>
      <c r="E187" s="60">
        <f t="shared" si="23"/>
        <v>172.96524100000002</v>
      </c>
      <c r="F187" s="61">
        <f t="shared" si="24"/>
        <v>-4.8602324936450839E-3</v>
      </c>
      <c r="G187" s="61">
        <f t="shared" si="25"/>
        <v>-3.9727252353596604E-3</v>
      </c>
      <c r="H187" s="60">
        <f t="shared" si="26"/>
        <v>173.11949863478759</v>
      </c>
      <c r="I187" s="60">
        <f t="shared" si="27"/>
        <v>0.69049936521241762</v>
      </c>
      <c r="J187" s="61">
        <f t="shared" si="28"/>
        <v>-3.9648444020443808E-3</v>
      </c>
      <c r="K187" s="60">
        <f t="shared" si="29"/>
        <v>173.12086840241037</v>
      </c>
      <c r="L187" s="60">
        <f t="shared" si="30"/>
        <v>0.68912959758964121</v>
      </c>
      <c r="R187" s="62">
        <f t="shared" si="21"/>
        <v>1.6572004791509102E-5</v>
      </c>
    </row>
    <row r="188" spans="1:18" ht="15" x14ac:dyDescent="0.25">
      <c r="A188" s="53">
        <v>183</v>
      </c>
      <c r="B188" s="1">
        <v>43703</v>
      </c>
      <c r="C188">
        <v>213.06182899999999</v>
      </c>
      <c r="D188" s="60">
        <f t="shared" si="22"/>
        <v>2.2100829999999974</v>
      </c>
      <c r="E188" s="60">
        <f t="shared" si="23"/>
        <v>176.020081</v>
      </c>
      <c r="F188" s="61">
        <f t="shared" si="24"/>
        <v>1.2715511336695356E-2</v>
      </c>
      <c r="G188" s="61">
        <f t="shared" si="25"/>
        <v>1.0427139655912167E-2</v>
      </c>
      <c r="H188" s="60">
        <f t="shared" si="26"/>
        <v>175.62233912273982</v>
      </c>
      <c r="I188" s="60">
        <f t="shared" si="27"/>
        <v>-1.8123411227398094</v>
      </c>
      <c r="J188" s="61">
        <f t="shared" si="28"/>
        <v>1.0481691719071644E-2</v>
      </c>
      <c r="K188" s="60">
        <f t="shared" si="29"/>
        <v>175.63182081672844</v>
      </c>
      <c r="L188" s="60">
        <f t="shared" si="30"/>
        <v>-1.8218228167284281</v>
      </c>
      <c r="R188" s="62">
        <f t="shared" si="21"/>
        <v>1.0668807904820092E-4</v>
      </c>
    </row>
    <row r="189" spans="1:18" ht="15" x14ac:dyDescent="0.25">
      <c r="A189" s="53">
        <v>184</v>
      </c>
      <c r="B189" s="1">
        <v>43700</v>
      </c>
      <c r="C189">
        <v>210.85174599999999</v>
      </c>
      <c r="D189" s="60">
        <f t="shared" si="22"/>
        <v>-4.744308000000018</v>
      </c>
      <c r="E189" s="60">
        <f t="shared" si="23"/>
        <v>169.06568999999999</v>
      </c>
      <c r="F189" s="61">
        <f t="shared" si="24"/>
        <v>-2.7295944160818746E-2</v>
      </c>
      <c r="G189" s="61">
        <f t="shared" si="25"/>
        <v>-2.2251275528874952E-2</v>
      </c>
      <c r="H189" s="60">
        <f t="shared" si="26"/>
        <v>169.94250384482879</v>
      </c>
      <c r="I189" s="60">
        <f t="shared" si="27"/>
        <v>3.8674941551712152</v>
      </c>
      <c r="J189" s="61">
        <f t="shared" si="28"/>
        <v>-2.2005541901059182E-2</v>
      </c>
      <c r="K189" s="60">
        <f t="shared" si="29"/>
        <v>169.985214806188</v>
      </c>
      <c r="L189" s="60">
        <f t="shared" si="30"/>
        <v>3.82478319381201</v>
      </c>
      <c r="R189" s="62">
        <f t="shared" si="21"/>
        <v>4.994967095260424E-4</v>
      </c>
    </row>
    <row r="190" spans="1:18" ht="15" x14ac:dyDescent="0.25">
      <c r="A190" s="53">
        <v>185</v>
      </c>
      <c r="B190" s="1">
        <v>43699</v>
      </c>
      <c r="C190">
        <v>215.59605400000001</v>
      </c>
      <c r="D190" s="60">
        <f t="shared" si="22"/>
        <v>-1.198348999999979</v>
      </c>
      <c r="E190" s="60">
        <f t="shared" si="23"/>
        <v>172.61164900000003</v>
      </c>
      <c r="F190" s="61">
        <f t="shared" si="24"/>
        <v>-6.8945918749736077E-3</v>
      </c>
      <c r="G190" s="61">
        <f t="shared" si="25"/>
        <v>-5.5429163561002658E-3</v>
      </c>
      <c r="H190" s="60">
        <f t="shared" si="26"/>
        <v>172.84658371923206</v>
      </c>
      <c r="I190" s="60">
        <f t="shared" si="27"/>
        <v>0.96341428076794955</v>
      </c>
      <c r="J190" s="61">
        <f t="shared" si="28"/>
        <v>-5.5275827393015267E-3</v>
      </c>
      <c r="K190" s="60">
        <f t="shared" si="29"/>
        <v>172.84924885513718</v>
      </c>
      <c r="L190" s="60">
        <f t="shared" si="30"/>
        <v>0.96074914486283092</v>
      </c>
      <c r="R190" s="62">
        <f t="shared" si="21"/>
        <v>3.1821601378735139E-5</v>
      </c>
    </row>
    <row r="191" spans="1:18" ht="15" x14ac:dyDescent="0.25">
      <c r="A191" s="53">
        <v>186</v>
      </c>
      <c r="B191" s="1">
        <v>43698</v>
      </c>
      <c r="C191">
        <v>216.79440299999999</v>
      </c>
      <c r="D191" s="60">
        <f t="shared" si="22"/>
        <v>2.200255999999996</v>
      </c>
      <c r="E191" s="60">
        <f t="shared" si="23"/>
        <v>176.010254</v>
      </c>
      <c r="F191" s="61">
        <f t="shared" si="24"/>
        <v>1.2658972586835862E-2</v>
      </c>
      <c r="G191" s="61">
        <f t="shared" si="25"/>
        <v>1.0200896985057545E-2</v>
      </c>
      <c r="H191" s="60">
        <f t="shared" si="26"/>
        <v>175.58301588457107</v>
      </c>
      <c r="I191" s="60">
        <f t="shared" si="27"/>
        <v>-1.7730178845710611</v>
      </c>
      <c r="J191" s="61">
        <f t="shared" si="28"/>
        <v>1.0253103501466869E-2</v>
      </c>
      <c r="K191" s="60">
        <f t="shared" si="29"/>
        <v>175.59208989908373</v>
      </c>
      <c r="L191" s="60">
        <f t="shared" si="30"/>
        <v>-1.7820918990837242</v>
      </c>
      <c r="R191" s="62">
        <f t="shared" si="21"/>
        <v>1.0206554724713637E-4</v>
      </c>
    </row>
    <row r="192" spans="1:18" ht="15" x14ac:dyDescent="0.25">
      <c r="A192" s="53">
        <v>187</v>
      </c>
      <c r="B192" s="1">
        <v>43697</v>
      </c>
      <c r="C192">
        <v>214.59414699999999</v>
      </c>
      <c r="D192" s="60">
        <f t="shared" si="22"/>
        <v>-0.304489000000018</v>
      </c>
      <c r="E192" s="60">
        <f t="shared" si="23"/>
        <v>173.50550899999999</v>
      </c>
      <c r="F192" s="61">
        <f t="shared" si="24"/>
        <v>-1.7518497411179879E-3</v>
      </c>
      <c r="G192" s="61">
        <f t="shared" si="25"/>
        <v>-1.4179006635980668E-3</v>
      </c>
      <c r="H192" s="60">
        <f t="shared" si="26"/>
        <v>173.56355268849583</v>
      </c>
      <c r="I192" s="60">
        <f t="shared" si="27"/>
        <v>0.24644531150417492</v>
      </c>
      <c r="J192" s="61">
        <f t="shared" si="28"/>
        <v>-1.4168959173850595E-3</v>
      </c>
      <c r="K192" s="60">
        <f t="shared" si="29"/>
        <v>173.56372732343311</v>
      </c>
      <c r="L192" s="60">
        <f t="shared" si="30"/>
        <v>0.24627067656689405</v>
      </c>
      <c r="R192" s="62">
        <f t="shared" si="21"/>
        <v>2.2984020209475669E-6</v>
      </c>
    </row>
    <row r="193" spans="1:18" ht="15" x14ac:dyDescent="0.25">
      <c r="A193" s="53">
        <v>188</v>
      </c>
      <c r="B193" s="1">
        <v>43696</v>
      </c>
      <c r="C193">
        <v>214.89863600000001</v>
      </c>
      <c r="D193" s="60">
        <f t="shared" si="22"/>
        <v>0.304489000000018</v>
      </c>
      <c r="E193" s="60">
        <f t="shared" si="23"/>
        <v>174.11448700000003</v>
      </c>
      <c r="F193" s="61">
        <f t="shared" si="24"/>
        <v>1.7518497411179879E-3</v>
      </c>
      <c r="G193" s="61">
        <f t="shared" si="25"/>
        <v>1.4179006635980092E-3</v>
      </c>
      <c r="H193" s="60">
        <f t="shared" si="26"/>
        <v>174.05644331150415</v>
      </c>
      <c r="I193" s="60">
        <f t="shared" si="27"/>
        <v>-0.2464453115041465</v>
      </c>
      <c r="J193" s="61">
        <f t="shared" si="28"/>
        <v>1.4189063600137147E-3</v>
      </c>
      <c r="K193" s="60">
        <f t="shared" si="29"/>
        <v>174.05661811159615</v>
      </c>
      <c r="L193" s="60">
        <f t="shared" si="30"/>
        <v>-0.24662011159614394</v>
      </c>
      <c r="R193" s="62">
        <f t="shared" si="21"/>
        <v>1.7417484244932566E-6</v>
      </c>
    </row>
    <row r="194" spans="1:18" ht="15" x14ac:dyDescent="0.25">
      <c r="A194" s="53">
        <v>189</v>
      </c>
      <c r="B194" s="1">
        <v>43693</v>
      </c>
      <c r="C194">
        <v>214.59414699999999</v>
      </c>
      <c r="D194" s="60">
        <f t="shared" si="22"/>
        <v>0.19645699999998101</v>
      </c>
      <c r="E194" s="60">
        <f t="shared" si="23"/>
        <v>174.00645499999999</v>
      </c>
      <c r="F194" s="61">
        <f t="shared" si="24"/>
        <v>1.1302974642458774E-3</v>
      </c>
      <c r="G194" s="61">
        <f t="shared" si="25"/>
        <v>9.1590094164685878E-4</v>
      </c>
      <c r="H194" s="60">
        <f t="shared" si="26"/>
        <v>173.96919074083584</v>
      </c>
      <c r="I194" s="60">
        <f t="shared" si="27"/>
        <v>-0.15919274083583446</v>
      </c>
      <c r="J194" s="61">
        <f t="shared" si="28"/>
        <v>9.1632050699791119E-4</v>
      </c>
      <c r="K194" s="60">
        <f t="shared" si="29"/>
        <v>173.96926366548868</v>
      </c>
      <c r="L194" s="60">
        <f t="shared" si="30"/>
        <v>-0.15926566548867527</v>
      </c>
      <c r="R194" s="62">
        <f t="shared" si="21"/>
        <v>6.687206985540278E-7</v>
      </c>
    </row>
    <row r="195" spans="1:18" ht="15" x14ac:dyDescent="0.25">
      <c r="A195" s="53">
        <v>190</v>
      </c>
      <c r="B195" s="1">
        <v>43692</v>
      </c>
      <c r="C195">
        <v>214.39769000000001</v>
      </c>
      <c r="D195" s="60">
        <f t="shared" si="22"/>
        <v>1.7582400000000007</v>
      </c>
      <c r="E195" s="60">
        <f t="shared" si="23"/>
        <v>175.56823800000001</v>
      </c>
      <c r="F195" s="61">
        <f t="shared" si="24"/>
        <v>1.011587377154219E-2</v>
      </c>
      <c r="G195" s="61">
        <f t="shared" si="25"/>
        <v>8.2346464545093364E-3</v>
      </c>
      <c r="H195" s="60">
        <f t="shared" si="26"/>
        <v>175.24126188378898</v>
      </c>
      <c r="I195" s="60">
        <f t="shared" si="27"/>
        <v>-1.4312638837889722</v>
      </c>
      <c r="J195" s="61">
        <f t="shared" si="28"/>
        <v>8.2686444119376753E-3</v>
      </c>
      <c r="K195" s="60">
        <f t="shared" si="29"/>
        <v>175.24717106870162</v>
      </c>
      <c r="L195" s="60">
        <f t="shared" si="30"/>
        <v>-1.4371730687016111</v>
      </c>
      <c r="R195" s="62">
        <f t="shared" si="21"/>
        <v>6.6202615308656214E-5</v>
      </c>
    </row>
    <row r="196" spans="1:18" ht="15" x14ac:dyDescent="0.25">
      <c r="A196" s="53">
        <v>191</v>
      </c>
      <c r="B196" s="1">
        <v>43691</v>
      </c>
      <c r="C196">
        <v>212.63945000000001</v>
      </c>
      <c r="D196" s="60">
        <f t="shared" si="22"/>
        <v>-3.1923369999999807</v>
      </c>
      <c r="E196" s="60">
        <f t="shared" si="23"/>
        <v>170.61766100000003</v>
      </c>
      <c r="F196" s="61">
        <f t="shared" si="24"/>
        <v>-1.8366820302247403E-2</v>
      </c>
      <c r="G196" s="61">
        <f t="shared" si="25"/>
        <v>-1.4901331970789891E-2</v>
      </c>
      <c r="H196" s="60">
        <f t="shared" si="26"/>
        <v>171.21999751995969</v>
      </c>
      <c r="I196" s="60">
        <f t="shared" si="27"/>
        <v>2.5900004800403167</v>
      </c>
      <c r="J196" s="61">
        <f t="shared" si="28"/>
        <v>-1.4790856547928137E-2</v>
      </c>
      <c r="K196" s="60">
        <f t="shared" si="29"/>
        <v>171.23919925298634</v>
      </c>
      <c r="L196" s="60">
        <f t="shared" si="30"/>
        <v>2.5707987470136686</v>
      </c>
      <c r="R196" s="62">
        <f t="shared" si="21"/>
        <v>2.2498438426205562E-4</v>
      </c>
    </row>
    <row r="197" spans="1:18" ht="15" x14ac:dyDescent="0.25">
      <c r="A197" s="53">
        <v>192</v>
      </c>
      <c r="B197" s="1">
        <v>43690</v>
      </c>
      <c r="C197">
        <v>215.83178699999999</v>
      </c>
      <c r="D197" s="60">
        <f t="shared" si="22"/>
        <v>2.5243989999999883</v>
      </c>
      <c r="E197" s="60">
        <f t="shared" si="23"/>
        <v>176.334397</v>
      </c>
      <c r="F197" s="61">
        <f t="shared" si="24"/>
        <v>1.4523899827672677E-2</v>
      </c>
      <c r="G197" s="61">
        <f t="shared" si="25"/>
        <v>1.1765078861705677E-2</v>
      </c>
      <c r="H197" s="60">
        <f t="shared" si="26"/>
        <v>175.85488633342291</v>
      </c>
      <c r="I197" s="60">
        <f t="shared" si="27"/>
        <v>-2.0448883334229038</v>
      </c>
      <c r="J197" s="61">
        <f t="shared" si="28"/>
        <v>1.1834559616847347E-2</v>
      </c>
      <c r="K197" s="60">
        <f t="shared" si="29"/>
        <v>175.86696278333514</v>
      </c>
      <c r="L197" s="60">
        <f t="shared" si="30"/>
        <v>-2.0569647833351326</v>
      </c>
      <c r="R197" s="62">
        <f t="shared" si="21"/>
        <v>1.3611728750188441E-4</v>
      </c>
    </row>
    <row r="198" spans="1:18" ht="15" x14ac:dyDescent="0.25">
      <c r="A198" s="53">
        <v>193</v>
      </c>
      <c r="B198" s="1">
        <v>43689</v>
      </c>
      <c r="C198">
        <v>213.307388</v>
      </c>
      <c r="D198" s="60">
        <f t="shared" si="22"/>
        <v>-3.9192050000000052</v>
      </c>
      <c r="E198" s="60">
        <f t="shared" si="23"/>
        <v>169.890793</v>
      </c>
      <c r="F198" s="61">
        <f t="shared" si="24"/>
        <v>-2.2548789166892489E-2</v>
      </c>
      <c r="G198" s="61">
        <f t="shared" si="25"/>
        <v>-1.8206754568991054E-2</v>
      </c>
      <c r="H198" s="60">
        <f t="shared" si="26"/>
        <v>170.64548202477718</v>
      </c>
      <c r="I198" s="60">
        <f t="shared" si="27"/>
        <v>3.1645159752228267</v>
      </c>
      <c r="J198" s="61">
        <f t="shared" si="28"/>
        <v>-1.8042012931630359E-2</v>
      </c>
      <c r="K198" s="60">
        <f t="shared" si="29"/>
        <v>170.67411576843736</v>
      </c>
      <c r="L198" s="60">
        <f t="shared" si="30"/>
        <v>3.1358822315626469</v>
      </c>
      <c r="R198" s="62">
        <f t="shared" ref="R198:R261" si="31">+(G198-$R$2)^2</f>
        <v>3.3506943959354197E-4</v>
      </c>
    </row>
    <row r="199" spans="1:18" ht="15" x14ac:dyDescent="0.25">
      <c r="A199" s="53">
        <v>194</v>
      </c>
      <c r="B199" s="1">
        <v>43686</v>
      </c>
      <c r="C199">
        <v>217.22659300000001</v>
      </c>
      <c r="D199" s="60">
        <f t="shared" ref="D199:D262" si="32">+C199-C200</f>
        <v>3.0843050000000005</v>
      </c>
      <c r="E199" s="60">
        <f t="shared" ref="E199:E262" si="33">+$C$6+D199</f>
        <v>176.89430300000001</v>
      </c>
      <c r="F199" s="61">
        <f t="shared" ref="F199:F262" si="34">+(E199-$C$6)/$C$6</f>
        <v>1.774526802537562E-2</v>
      </c>
      <c r="G199" s="61">
        <f t="shared" ref="G199:G262" si="35">+LN(C199/C200)</f>
        <v>1.4300324836534449E-2</v>
      </c>
      <c r="H199" s="60">
        <f t="shared" ref="H199:H262" si="36">+$C$6*(1+G199)</f>
        <v>176.29553743123742</v>
      </c>
      <c r="I199" s="60">
        <f t="shared" ref="I199:I262" si="37">+$C$6-H199</f>
        <v>-2.4855394312374131</v>
      </c>
      <c r="J199" s="61">
        <f t="shared" ref="J199:J262" si="38">+(C199-C200)/C200</f>
        <v>1.4403063630290531E-2</v>
      </c>
      <c r="K199" s="60">
        <f t="shared" ref="K199:K262" si="39">+$C$6*(1+J199)</f>
        <v>176.31339446077467</v>
      </c>
      <c r="L199" s="60">
        <f t="shared" ref="L199:L262" si="40">+$C$6-K199</f>
        <v>-2.5033964607746668</v>
      </c>
      <c r="R199" s="62">
        <f t="shared" si="31"/>
        <v>2.0170184122391663E-4</v>
      </c>
    </row>
    <row r="200" spans="1:18" ht="15" x14ac:dyDescent="0.25">
      <c r="A200" s="53">
        <v>195</v>
      </c>
      <c r="B200" s="1">
        <v>43685</v>
      </c>
      <c r="C200">
        <v>214.14228800000001</v>
      </c>
      <c r="D200" s="60">
        <f t="shared" si="32"/>
        <v>1.1590570000000184</v>
      </c>
      <c r="E200" s="60">
        <f t="shared" si="33"/>
        <v>174.96905500000003</v>
      </c>
      <c r="F200" s="61">
        <f t="shared" si="34"/>
        <v>6.6685289300792601E-3</v>
      </c>
      <c r="G200" s="61">
        <f t="shared" si="35"/>
        <v>5.4272563611980611E-3</v>
      </c>
      <c r="H200" s="60">
        <f t="shared" si="36"/>
        <v>174.75330941728535</v>
      </c>
      <c r="I200" s="60">
        <f t="shared" si="37"/>
        <v>-0.94331141728534362</v>
      </c>
      <c r="J200" s="61">
        <f t="shared" si="38"/>
        <v>5.4420105965995906E-3</v>
      </c>
      <c r="K200" s="60">
        <f t="shared" si="39"/>
        <v>174.75587385091094</v>
      </c>
      <c r="L200" s="60">
        <f t="shared" si="40"/>
        <v>-0.94587585091093729</v>
      </c>
      <c r="R200" s="62">
        <f t="shared" si="31"/>
        <v>2.8399401301607749E-5</v>
      </c>
    </row>
    <row r="201" spans="1:18" ht="15" x14ac:dyDescent="0.25">
      <c r="A201" s="53">
        <v>196</v>
      </c>
      <c r="B201" s="1">
        <v>43684</v>
      </c>
      <c r="C201">
        <v>212.98323099999999</v>
      </c>
      <c r="D201" s="60">
        <f t="shared" si="32"/>
        <v>2.7012029999999925</v>
      </c>
      <c r="E201" s="60">
        <f t="shared" si="33"/>
        <v>176.511201</v>
      </c>
      <c r="F201" s="61">
        <f t="shared" si="34"/>
        <v>1.5541125545608672E-2</v>
      </c>
      <c r="G201" s="61">
        <f t="shared" si="35"/>
        <v>1.276381472215306E-2</v>
      </c>
      <c r="H201" s="60">
        <f t="shared" si="36"/>
        <v>176.02847661132981</v>
      </c>
      <c r="I201" s="60">
        <f t="shared" si="37"/>
        <v>-2.2184786113298003</v>
      </c>
      <c r="J201" s="61">
        <f t="shared" si="38"/>
        <v>1.2845619883407215E-2</v>
      </c>
      <c r="K201" s="60">
        <f t="shared" si="39"/>
        <v>176.04269516624379</v>
      </c>
      <c r="L201" s="60">
        <f t="shared" si="40"/>
        <v>-2.2326971662437813</v>
      </c>
      <c r="R201" s="62">
        <f t="shared" si="31"/>
        <v>1.6041912629428387E-4</v>
      </c>
    </row>
    <row r="202" spans="1:18" ht="15" x14ac:dyDescent="0.25">
      <c r="A202" s="53">
        <v>197</v>
      </c>
      <c r="B202" s="1">
        <v>43683</v>
      </c>
      <c r="C202">
        <v>210.282028</v>
      </c>
      <c r="D202" s="60">
        <f t="shared" si="32"/>
        <v>3.5655969999999968</v>
      </c>
      <c r="E202" s="60">
        <f t="shared" si="33"/>
        <v>177.375595</v>
      </c>
      <c r="F202" s="61">
        <f t="shared" si="34"/>
        <v>2.0514337731020495E-2</v>
      </c>
      <c r="G202" s="61">
        <f t="shared" si="35"/>
        <v>1.7101664642737401E-2</v>
      </c>
      <c r="H202" s="60">
        <f t="shared" si="36"/>
        <v>176.78243829735086</v>
      </c>
      <c r="I202" s="60">
        <f t="shared" si="37"/>
        <v>-2.9724402973508575</v>
      </c>
      <c r="J202" s="61">
        <f t="shared" si="38"/>
        <v>1.7248735297679344E-2</v>
      </c>
      <c r="K202" s="60">
        <f t="shared" si="39"/>
        <v>176.80800064759219</v>
      </c>
      <c r="L202" s="60">
        <f t="shared" si="40"/>
        <v>-2.9980026475921875</v>
      </c>
      <c r="R202" s="62">
        <f t="shared" si="31"/>
        <v>2.891195953736717E-4</v>
      </c>
    </row>
    <row r="203" spans="1:18" ht="15" x14ac:dyDescent="0.25">
      <c r="A203" s="53">
        <v>198</v>
      </c>
      <c r="B203" s="1">
        <v>43682</v>
      </c>
      <c r="C203">
        <v>206.716431</v>
      </c>
      <c r="D203" s="60">
        <f t="shared" si="32"/>
        <v>-3.9584959999999967</v>
      </c>
      <c r="E203" s="60">
        <f t="shared" si="33"/>
        <v>169.85150200000001</v>
      </c>
      <c r="F203" s="61">
        <f t="shared" si="34"/>
        <v>-2.2774846358378051E-2</v>
      </c>
      <c r="G203" s="61">
        <f t="shared" si="35"/>
        <v>-1.896835960726025E-2</v>
      </c>
      <c r="H203" s="60">
        <f t="shared" si="36"/>
        <v>170.51310745459881</v>
      </c>
      <c r="I203" s="60">
        <f t="shared" si="37"/>
        <v>3.2968905454011974</v>
      </c>
      <c r="J203" s="61">
        <f t="shared" si="38"/>
        <v>-1.8789592365682874E-2</v>
      </c>
      <c r="K203" s="60">
        <f t="shared" si="39"/>
        <v>170.54417898849985</v>
      </c>
      <c r="L203" s="60">
        <f t="shared" si="40"/>
        <v>3.265819011500156</v>
      </c>
      <c r="R203" s="62">
        <f t="shared" si="31"/>
        <v>3.6353169310266223E-4</v>
      </c>
    </row>
    <row r="204" spans="1:18" ht="15" x14ac:dyDescent="0.25">
      <c r="A204" s="53">
        <v>199</v>
      </c>
      <c r="B204" s="1">
        <v>43679</v>
      </c>
      <c r="C204">
        <v>210.674927</v>
      </c>
      <c r="D204" s="60">
        <f t="shared" si="32"/>
        <v>3.1726989999999944</v>
      </c>
      <c r="E204" s="60">
        <f t="shared" si="33"/>
        <v>176.982697</v>
      </c>
      <c r="F204" s="61">
        <f t="shared" si="34"/>
        <v>1.8253834857071882E-2</v>
      </c>
      <c r="G204" s="61">
        <f t="shared" si="35"/>
        <v>1.5174238190570705E-2</v>
      </c>
      <c r="H204" s="60">
        <f t="shared" si="36"/>
        <v>176.44743230955461</v>
      </c>
      <c r="I204" s="60">
        <f t="shared" si="37"/>
        <v>-2.6374343095546067</v>
      </c>
      <c r="J204" s="61">
        <f t="shared" si="38"/>
        <v>1.5289951489099165E-2</v>
      </c>
      <c r="K204" s="60">
        <f t="shared" si="39"/>
        <v>176.46754443774043</v>
      </c>
      <c r="L204" s="60">
        <f t="shared" si="40"/>
        <v>-2.6575464377404217</v>
      </c>
      <c r="R204" s="62">
        <f t="shared" si="31"/>
        <v>2.2728851064358175E-4</v>
      </c>
    </row>
    <row r="205" spans="1:18" ht="15" x14ac:dyDescent="0.25">
      <c r="A205" s="53">
        <v>200</v>
      </c>
      <c r="B205" s="1">
        <v>43678</v>
      </c>
      <c r="C205">
        <v>207.502228</v>
      </c>
      <c r="D205" s="60">
        <f t="shared" si="32"/>
        <v>0.52060000000000173</v>
      </c>
      <c r="E205" s="60">
        <f t="shared" si="33"/>
        <v>174.33059800000001</v>
      </c>
      <c r="F205" s="61">
        <f t="shared" si="34"/>
        <v>2.9952247050828557E-3</v>
      </c>
      <c r="G205" s="61">
        <f t="shared" si="35"/>
        <v>2.51204125916098E-3</v>
      </c>
      <c r="H205" s="60">
        <f t="shared" si="36"/>
        <v>174.2466158862307</v>
      </c>
      <c r="I205" s="60">
        <f t="shared" si="37"/>
        <v>-0.43661788623069242</v>
      </c>
      <c r="J205" s="61">
        <f t="shared" si="38"/>
        <v>2.515199078441888E-3</v>
      </c>
      <c r="K205" s="60">
        <f t="shared" si="39"/>
        <v>174.2471647467936</v>
      </c>
      <c r="L205" s="60">
        <f t="shared" si="40"/>
        <v>-0.43716674679359357</v>
      </c>
      <c r="R205" s="62">
        <f t="shared" si="31"/>
        <v>5.826883101854572E-6</v>
      </c>
    </row>
    <row r="206" spans="1:18" ht="15" x14ac:dyDescent="0.25">
      <c r="A206" s="53">
        <v>201</v>
      </c>
      <c r="B206" s="1">
        <v>43677</v>
      </c>
      <c r="C206">
        <v>206.981628</v>
      </c>
      <c r="D206" s="60">
        <f t="shared" si="32"/>
        <v>-1.5912480000000073</v>
      </c>
      <c r="E206" s="60">
        <f t="shared" si="33"/>
        <v>172.21875</v>
      </c>
      <c r="F206" s="61">
        <f t="shared" si="34"/>
        <v>-9.1551005023313287E-3</v>
      </c>
      <c r="G206" s="61">
        <f t="shared" si="35"/>
        <v>-7.6584696456717194E-3</v>
      </c>
      <c r="H206" s="60">
        <f t="shared" si="36"/>
        <v>172.47887940620274</v>
      </c>
      <c r="I206" s="60">
        <f t="shared" si="37"/>
        <v>1.3311185937972709</v>
      </c>
      <c r="J206" s="61">
        <f t="shared" si="38"/>
        <v>-7.6292182881920242E-3</v>
      </c>
      <c r="K206" s="60">
        <f t="shared" si="39"/>
        <v>172.48396358458777</v>
      </c>
      <c r="L206" s="60">
        <f t="shared" si="40"/>
        <v>1.3260344154122379</v>
      </c>
      <c r="R206" s="62">
        <f t="shared" si="31"/>
        <v>6.0165109475961849E-5</v>
      </c>
    </row>
    <row r="207" spans="1:18" ht="15" x14ac:dyDescent="0.25">
      <c r="A207" s="53">
        <v>202</v>
      </c>
      <c r="B207" s="1">
        <v>43676</v>
      </c>
      <c r="C207">
        <v>208.57287600000001</v>
      </c>
      <c r="D207" s="60">
        <f t="shared" si="32"/>
        <v>-2.5931699999999864</v>
      </c>
      <c r="E207" s="60">
        <f t="shared" si="33"/>
        <v>171.21682800000002</v>
      </c>
      <c r="F207" s="61">
        <f t="shared" si="34"/>
        <v>-1.491956751532778E-2</v>
      </c>
      <c r="G207" s="61">
        <f t="shared" si="35"/>
        <v>-1.2356266513228671E-2</v>
      </c>
      <c r="H207" s="60">
        <f t="shared" si="36"/>
        <v>171.66235534204827</v>
      </c>
      <c r="I207" s="60">
        <f t="shared" si="37"/>
        <v>2.1476426579517351</v>
      </c>
      <c r="J207" s="61">
        <f t="shared" si="38"/>
        <v>-1.2280241303566326E-2</v>
      </c>
      <c r="K207" s="60">
        <f t="shared" si="39"/>
        <v>171.67556928358763</v>
      </c>
      <c r="L207" s="60">
        <f t="shared" si="40"/>
        <v>2.1344287164123728</v>
      </c>
      <c r="R207" s="62">
        <f t="shared" si="31"/>
        <v>1.5511242830281265E-4</v>
      </c>
    </row>
    <row r="208" spans="1:18" ht="15" x14ac:dyDescent="0.25">
      <c r="A208" s="53">
        <v>203</v>
      </c>
      <c r="B208" s="1">
        <v>43675</v>
      </c>
      <c r="C208">
        <v>211.16604599999999</v>
      </c>
      <c r="D208" s="60">
        <f t="shared" si="32"/>
        <v>-0.58935600000000932</v>
      </c>
      <c r="E208" s="60">
        <f t="shared" si="33"/>
        <v>173.220642</v>
      </c>
      <c r="F208" s="61">
        <f t="shared" si="34"/>
        <v>-3.3908060916035985E-3</v>
      </c>
      <c r="G208" s="61">
        <f t="shared" si="35"/>
        <v>-2.7870725605697406E-3</v>
      </c>
      <c r="H208" s="60">
        <f t="shared" si="36"/>
        <v>173.32557692382153</v>
      </c>
      <c r="I208" s="60">
        <f t="shared" si="37"/>
        <v>0.48442107617847796</v>
      </c>
      <c r="J208" s="61">
        <f t="shared" si="38"/>
        <v>-2.783192279552846E-3</v>
      </c>
      <c r="K208" s="60">
        <f t="shared" si="39"/>
        <v>173.32625135545732</v>
      </c>
      <c r="L208" s="60">
        <f t="shared" si="40"/>
        <v>0.48374664454269123</v>
      </c>
      <c r="R208" s="62">
        <f t="shared" si="31"/>
        <v>8.3244947724094004E-6</v>
      </c>
    </row>
    <row r="209" spans="1:18" ht="15" x14ac:dyDescent="0.25">
      <c r="A209" s="53">
        <v>204</v>
      </c>
      <c r="B209" s="1">
        <v>43672</v>
      </c>
      <c r="C209">
        <v>211.755402</v>
      </c>
      <c r="D209" s="60">
        <f t="shared" si="32"/>
        <v>1.119766999999996</v>
      </c>
      <c r="E209" s="60">
        <f t="shared" si="33"/>
        <v>174.929765</v>
      </c>
      <c r="F209" s="61">
        <f t="shared" si="34"/>
        <v>6.442477492002479E-3</v>
      </c>
      <c r="G209" s="61">
        <f t="shared" si="35"/>
        <v>5.3020520092939274E-3</v>
      </c>
      <c r="H209" s="60">
        <f t="shared" si="36"/>
        <v>174.73154764913127</v>
      </c>
      <c r="I209" s="60">
        <f t="shared" si="37"/>
        <v>-0.92154964913126491</v>
      </c>
      <c r="J209" s="61">
        <f t="shared" si="38"/>
        <v>5.316132761676323E-3</v>
      </c>
      <c r="K209" s="60">
        <f t="shared" si="39"/>
        <v>174.73399502467473</v>
      </c>
      <c r="L209" s="60">
        <f t="shared" si="40"/>
        <v>-0.92399702467471911</v>
      </c>
      <c r="R209" s="62">
        <f t="shared" si="31"/>
        <v>2.7080622187850945E-5</v>
      </c>
    </row>
    <row r="210" spans="1:18" ht="15" x14ac:dyDescent="0.25">
      <c r="A210" s="53">
        <v>205</v>
      </c>
      <c r="B210" s="1">
        <v>43671</v>
      </c>
      <c r="C210">
        <v>210.63563500000001</v>
      </c>
      <c r="D210" s="60">
        <f t="shared" si="32"/>
        <v>1.6305389999999989</v>
      </c>
      <c r="E210" s="60">
        <f t="shared" si="33"/>
        <v>175.44053700000001</v>
      </c>
      <c r="F210" s="61">
        <f t="shared" si="34"/>
        <v>9.3811576938168922E-3</v>
      </c>
      <c r="G210" s="61">
        <f t="shared" si="35"/>
        <v>7.7711579708454994E-3</v>
      </c>
      <c r="H210" s="60">
        <f t="shared" si="36"/>
        <v>175.16070295137035</v>
      </c>
      <c r="I210" s="60">
        <f t="shared" si="37"/>
        <v>-1.3507049513703464</v>
      </c>
      <c r="J210" s="61">
        <f t="shared" si="38"/>
        <v>7.8014317890124493E-3</v>
      </c>
      <c r="K210" s="60">
        <f t="shared" si="39"/>
        <v>175.16596484364541</v>
      </c>
      <c r="L210" s="60">
        <f t="shared" si="40"/>
        <v>-1.3559668436454047</v>
      </c>
      <c r="R210" s="62">
        <f t="shared" si="31"/>
        <v>5.8875089753532251E-5</v>
      </c>
    </row>
    <row r="211" spans="1:18" ht="15" x14ac:dyDescent="0.25">
      <c r="A211" s="53">
        <v>206</v>
      </c>
      <c r="B211" s="1">
        <v>43670</v>
      </c>
      <c r="C211">
        <v>209.00509600000001</v>
      </c>
      <c r="D211" s="60">
        <f t="shared" si="32"/>
        <v>-1.5028389999999945</v>
      </c>
      <c r="E211" s="60">
        <f t="shared" si="33"/>
        <v>172.30715900000001</v>
      </c>
      <c r="F211" s="61">
        <f t="shared" si="34"/>
        <v>-8.6464473695005411E-3</v>
      </c>
      <c r="G211" s="61">
        <f t="shared" si="35"/>
        <v>-7.1647139312807744E-3</v>
      </c>
      <c r="H211" s="60">
        <f t="shared" si="36"/>
        <v>172.56469908593351</v>
      </c>
      <c r="I211" s="60">
        <f t="shared" si="37"/>
        <v>1.2452989140664954</v>
      </c>
      <c r="J211" s="61">
        <f t="shared" si="38"/>
        <v>-7.1391085566441682E-3</v>
      </c>
      <c r="K211" s="60">
        <f t="shared" si="39"/>
        <v>172.5691495560479</v>
      </c>
      <c r="L211" s="60">
        <f t="shared" si="40"/>
        <v>1.2408484439521033</v>
      </c>
      <c r="R211" s="62">
        <f t="shared" si="31"/>
        <v>5.2749156105783857E-5</v>
      </c>
    </row>
    <row r="212" spans="1:18" ht="15" x14ac:dyDescent="0.25">
      <c r="A212" s="53">
        <v>207</v>
      </c>
      <c r="B212" s="1">
        <v>43669</v>
      </c>
      <c r="C212">
        <v>210.507935</v>
      </c>
      <c r="D212" s="60">
        <f t="shared" si="32"/>
        <v>-0.67776399999999626</v>
      </c>
      <c r="E212" s="60">
        <f t="shared" si="33"/>
        <v>173.13223400000001</v>
      </c>
      <c r="F212" s="61">
        <f t="shared" si="34"/>
        <v>-3.8994534710252758E-3</v>
      </c>
      <c r="G212" s="61">
        <f t="shared" si="35"/>
        <v>-3.2144880973347992E-3</v>
      </c>
      <c r="H212" s="60">
        <f t="shared" si="36"/>
        <v>173.25128783023121</v>
      </c>
      <c r="I212" s="60">
        <f t="shared" si="37"/>
        <v>0.55871016976880128</v>
      </c>
      <c r="J212" s="61">
        <f t="shared" si="38"/>
        <v>-3.2093271618737606E-3</v>
      </c>
      <c r="K212" s="60">
        <f t="shared" si="39"/>
        <v>173.25218485241339</v>
      </c>
      <c r="L212" s="60">
        <f t="shared" si="40"/>
        <v>0.55781314758661438</v>
      </c>
      <c r="R212" s="62">
        <f t="shared" si="31"/>
        <v>1.0973554571446773E-5</v>
      </c>
    </row>
    <row r="213" spans="1:18" ht="15" x14ac:dyDescent="0.25">
      <c r="A213" s="53">
        <v>208</v>
      </c>
      <c r="B213" s="1">
        <v>43668</v>
      </c>
      <c r="C213">
        <v>211.185699</v>
      </c>
      <c r="D213" s="60">
        <f t="shared" si="32"/>
        <v>1.1099389999999971</v>
      </c>
      <c r="E213" s="60">
        <f t="shared" si="33"/>
        <v>174.919937</v>
      </c>
      <c r="F213" s="61">
        <f t="shared" si="34"/>
        <v>6.3859329887340378E-3</v>
      </c>
      <c r="G213" s="61">
        <f t="shared" si="35"/>
        <v>5.2696089079898364E-3</v>
      </c>
      <c r="H213" s="60">
        <f t="shared" si="36"/>
        <v>174.72590871375849</v>
      </c>
      <c r="I213" s="60">
        <f t="shared" si="37"/>
        <v>-0.91591071375847832</v>
      </c>
      <c r="J213" s="61">
        <f t="shared" si="38"/>
        <v>5.283517717608148E-3</v>
      </c>
      <c r="K213" s="60">
        <f t="shared" si="39"/>
        <v>174.72832620393044</v>
      </c>
      <c r="L213" s="60">
        <f t="shared" si="40"/>
        <v>-0.9183282039304288</v>
      </c>
      <c r="R213" s="62">
        <f t="shared" si="31"/>
        <v>2.6744013140042707E-5</v>
      </c>
    </row>
    <row r="214" spans="1:18" ht="15" x14ac:dyDescent="0.25">
      <c r="A214" s="53">
        <v>209</v>
      </c>
      <c r="B214" s="1">
        <v>43665</v>
      </c>
      <c r="C214">
        <v>210.07576</v>
      </c>
      <c r="D214" s="60">
        <f t="shared" si="32"/>
        <v>-2.0037989999999866</v>
      </c>
      <c r="E214" s="60">
        <f t="shared" si="33"/>
        <v>171.80619900000002</v>
      </c>
      <c r="F214" s="61">
        <f t="shared" si="34"/>
        <v>-1.1528675122589821E-2</v>
      </c>
      <c r="G214" s="61">
        <f t="shared" si="35"/>
        <v>-9.4932550113082399E-3</v>
      </c>
      <c r="H214" s="60">
        <f t="shared" si="36"/>
        <v>172.15997536547104</v>
      </c>
      <c r="I214" s="60">
        <f t="shared" si="37"/>
        <v>1.6500226345289661</v>
      </c>
      <c r="J214" s="61">
        <f t="shared" si="38"/>
        <v>-9.4483363198618626E-3</v>
      </c>
      <c r="K214" s="60">
        <f t="shared" si="39"/>
        <v>172.1677826831415</v>
      </c>
      <c r="L214" s="60">
        <f t="shared" si="40"/>
        <v>1.6422153168585112</v>
      </c>
      <c r="R214" s="62">
        <f t="shared" si="31"/>
        <v>9.1995002049144318E-5</v>
      </c>
    </row>
    <row r="215" spans="1:18" ht="15" x14ac:dyDescent="0.25">
      <c r="A215" s="53">
        <v>210</v>
      </c>
      <c r="B215" s="1">
        <v>43664</v>
      </c>
      <c r="C215">
        <v>212.07955899999999</v>
      </c>
      <c r="D215" s="60">
        <f t="shared" si="32"/>
        <v>2.160979999999995</v>
      </c>
      <c r="E215" s="60">
        <f t="shared" si="33"/>
        <v>175.970978</v>
      </c>
      <c r="F215" s="61">
        <f t="shared" si="34"/>
        <v>1.2433001696484657E-2</v>
      </c>
      <c r="G215" s="61">
        <f t="shared" si="35"/>
        <v>1.0241746087223627E-2</v>
      </c>
      <c r="H215" s="60">
        <f t="shared" si="36"/>
        <v>175.59011586693688</v>
      </c>
      <c r="I215" s="60">
        <f t="shared" si="37"/>
        <v>-1.7801178669368767</v>
      </c>
      <c r="J215" s="61">
        <f t="shared" si="38"/>
        <v>1.0294372276595846E-2</v>
      </c>
      <c r="K215" s="60">
        <f t="shared" si="39"/>
        <v>175.59926282480637</v>
      </c>
      <c r="L215" s="60">
        <f t="shared" si="40"/>
        <v>-1.7892648248063665</v>
      </c>
      <c r="R215" s="62">
        <f t="shared" si="31"/>
        <v>1.0289259238839217E-4</v>
      </c>
    </row>
    <row r="216" spans="1:18" ht="15" x14ac:dyDescent="0.25">
      <c r="A216" s="53">
        <v>211</v>
      </c>
      <c r="B216" s="1">
        <v>43663</v>
      </c>
      <c r="C216">
        <v>209.91857899999999</v>
      </c>
      <c r="D216" s="60">
        <f t="shared" si="32"/>
        <v>-9.8270000000013624E-3</v>
      </c>
      <c r="E216" s="60">
        <f t="shared" si="33"/>
        <v>173.80017100000001</v>
      </c>
      <c r="F216" s="61">
        <f t="shared" si="34"/>
        <v>-5.6538749859495203E-5</v>
      </c>
      <c r="G216" s="61">
        <f t="shared" si="35"/>
        <v>-4.6812292825172494E-5</v>
      </c>
      <c r="H216" s="60">
        <f t="shared" si="36"/>
        <v>173.80186155547767</v>
      </c>
      <c r="I216" s="60">
        <f t="shared" si="37"/>
        <v>8.1364445223357507E-3</v>
      </c>
      <c r="J216" s="61">
        <f t="shared" si="38"/>
        <v>-4.6811197146904273E-5</v>
      </c>
      <c r="K216" s="60">
        <f t="shared" si="39"/>
        <v>173.80186174591753</v>
      </c>
      <c r="L216" s="60">
        <f t="shared" si="40"/>
        <v>8.1362540824727603E-3</v>
      </c>
      <c r="R216" s="62">
        <f t="shared" si="31"/>
        <v>2.1013340254506971E-8</v>
      </c>
    </row>
    <row r="217" spans="1:18" ht="15" x14ac:dyDescent="0.25">
      <c r="A217" s="53">
        <v>212</v>
      </c>
      <c r="B217" s="1">
        <v>43662</v>
      </c>
      <c r="C217">
        <v>209.928406</v>
      </c>
      <c r="D217" s="60">
        <f t="shared" si="32"/>
        <v>-0.48132300000000328</v>
      </c>
      <c r="E217" s="60">
        <f t="shared" si="33"/>
        <v>173.328675</v>
      </c>
      <c r="F217" s="61">
        <f t="shared" si="34"/>
        <v>-2.7692480613227049E-3</v>
      </c>
      <c r="G217" s="61">
        <f t="shared" si="35"/>
        <v>-2.2901715085815104E-3</v>
      </c>
      <c r="H217" s="60">
        <f t="shared" si="36"/>
        <v>173.41194329467382</v>
      </c>
      <c r="I217" s="60">
        <f t="shared" si="37"/>
        <v>0.3980547053261887</v>
      </c>
      <c r="J217" s="61">
        <f t="shared" si="38"/>
        <v>-2.2875510666144306E-3</v>
      </c>
      <c r="K217" s="60">
        <f t="shared" si="39"/>
        <v>173.41239875368686</v>
      </c>
      <c r="L217" s="60">
        <f t="shared" si="40"/>
        <v>0.39759924631314902</v>
      </c>
      <c r="R217" s="62">
        <f t="shared" si="31"/>
        <v>5.704067665639598E-6</v>
      </c>
    </row>
    <row r="218" spans="1:18" ht="15" x14ac:dyDescent="0.25">
      <c r="A218" s="53">
        <v>213</v>
      </c>
      <c r="B218" s="1">
        <v>43661</v>
      </c>
      <c r="C218">
        <v>210.409729</v>
      </c>
      <c r="D218" s="60">
        <f t="shared" si="32"/>
        <v>1.198363999999998</v>
      </c>
      <c r="E218" s="60">
        <f t="shared" si="33"/>
        <v>175.00836200000001</v>
      </c>
      <c r="F218" s="61">
        <f t="shared" si="34"/>
        <v>6.8946781761081311E-3</v>
      </c>
      <c r="G218" s="61">
        <f t="shared" si="35"/>
        <v>5.7116635698047256E-3</v>
      </c>
      <c r="H218" s="60">
        <f t="shared" si="36"/>
        <v>174.80274223364444</v>
      </c>
      <c r="I218" s="60">
        <f t="shared" si="37"/>
        <v>-0.9927442336444301</v>
      </c>
      <c r="J218" s="61">
        <f t="shared" si="38"/>
        <v>5.7280062199297731E-3</v>
      </c>
      <c r="K218" s="60">
        <f t="shared" si="39"/>
        <v>174.80558274962999</v>
      </c>
      <c r="L218" s="60">
        <f t="shared" si="40"/>
        <v>-0.99558474962998389</v>
      </c>
      <c r="R218" s="62">
        <f t="shared" si="31"/>
        <v>3.1511562715578036E-5</v>
      </c>
    </row>
    <row r="219" spans="1:18" ht="15" x14ac:dyDescent="0.25">
      <c r="A219" s="53">
        <v>214</v>
      </c>
      <c r="B219" s="1">
        <v>43658</v>
      </c>
      <c r="C219">
        <v>209.211365</v>
      </c>
      <c r="D219" s="60">
        <f t="shared" si="32"/>
        <v>0.29467800000000466</v>
      </c>
      <c r="E219" s="60">
        <f t="shared" si="33"/>
        <v>174.10467600000001</v>
      </c>
      <c r="F219" s="61">
        <f t="shared" si="34"/>
        <v>1.6954030458017993E-3</v>
      </c>
      <c r="G219" s="61">
        <f t="shared" si="35"/>
        <v>1.4095110212166929E-3</v>
      </c>
      <c r="H219" s="60">
        <f t="shared" si="36"/>
        <v>174.05498510777866</v>
      </c>
      <c r="I219" s="60">
        <f t="shared" si="37"/>
        <v>-0.2449871077786554</v>
      </c>
      <c r="J219" s="61">
        <f t="shared" si="38"/>
        <v>1.4105048487582262E-3</v>
      </c>
      <c r="K219" s="60">
        <f t="shared" si="39"/>
        <v>174.05515784494168</v>
      </c>
      <c r="L219" s="60">
        <f t="shared" si="40"/>
        <v>-0.24515984494166787</v>
      </c>
      <c r="R219" s="62">
        <f t="shared" si="31"/>
        <v>1.7196742963699844E-6</v>
      </c>
    </row>
    <row r="220" spans="1:18" ht="15" x14ac:dyDescent="0.25">
      <c r="A220" s="53">
        <v>215</v>
      </c>
      <c r="B220" s="1">
        <v>43657</v>
      </c>
      <c r="C220">
        <v>208.916687</v>
      </c>
      <c r="D220" s="60">
        <f t="shared" si="32"/>
        <v>-0.30450400000000855</v>
      </c>
      <c r="E220" s="60">
        <f t="shared" si="33"/>
        <v>173.505494</v>
      </c>
      <c r="F220" s="61">
        <f t="shared" si="34"/>
        <v>-1.751936042252348E-3</v>
      </c>
      <c r="G220" s="61">
        <f t="shared" si="35"/>
        <v>-1.4564767740526197E-3</v>
      </c>
      <c r="H220" s="60">
        <f t="shared" si="36"/>
        <v>173.55684777481488</v>
      </c>
      <c r="I220" s="60">
        <f t="shared" si="37"/>
        <v>0.25315022518512365</v>
      </c>
      <c r="J220" s="61">
        <f t="shared" si="38"/>
        <v>-1.4554166265118361E-3</v>
      </c>
      <c r="K220" s="60">
        <f t="shared" si="39"/>
        <v>173.55703203905682</v>
      </c>
      <c r="L220" s="60">
        <f t="shared" si="40"/>
        <v>0.25296596094318602</v>
      </c>
      <c r="R220" s="62">
        <f t="shared" si="31"/>
        <v>2.416856619731127E-6</v>
      </c>
    </row>
    <row r="221" spans="1:18" ht="15" x14ac:dyDescent="0.25">
      <c r="A221" s="53">
        <v>216</v>
      </c>
      <c r="B221" s="1">
        <v>43656</v>
      </c>
      <c r="C221">
        <v>209.221191</v>
      </c>
      <c r="D221" s="60">
        <f t="shared" si="32"/>
        <v>0.89385899999999197</v>
      </c>
      <c r="E221" s="60">
        <f t="shared" si="33"/>
        <v>174.703857</v>
      </c>
      <c r="F221" s="61">
        <f t="shared" si="34"/>
        <v>5.1427363804468365E-3</v>
      </c>
      <c r="G221" s="61">
        <f t="shared" si="35"/>
        <v>4.2814682184444371E-3</v>
      </c>
      <c r="H221" s="60">
        <f t="shared" si="36"/>
        <v>174.55415998248489</v>
      </c>
      <c r="I221" s="60">
        <f t="shared" si="37"/>
        <v>-0.74416198248488286</v>
      </c>
      <c r="J221" s="61">
        <f t="shared" si="38"/>
        <v>4.2906467980878852E-3</v>
      </c>
      <c r="K221" s="60">
        <f t="shared" si="39"/>
        <v>174.55575531139436</v>
      </c>
      <c r="L221" s="60">
        <f t="shared" si="40"/>
        <v>-0.74575731139435675</v>
      </c>
      <c r="R221" s="62">
        <f t="shared" si="31"/>
        <v>1.7500172270346038E-5</v>
      </c>
    </row>
    <row r="222" spans="1:18" ht="15" x14ac:dyDescent="0.25">
      <c r="A222" s="53">
        <v>217</v>
      </c>
      <c r="B222" s="1">
        <v>43655</v>
      </c>
      <c r="C222">
        <v>208.32733200000001</v>
      </c>
      <c r="D222" s="60">
        <f t="shared" si="32"/>
        <v>-6.8755999999979167E-2</v>
      </c>
      <c r="E222" s="60">
        <f t="shared" si="33"/>
        <v>173.74124200000003</v>
      </c>
      <c r="F222" s="61">
        <f t="shared" si="34"/>
        <v>-3.9558138652057959E-4</v>
      </c>
      <c r="G222" s="61">
        <f t="shared" si="35"/>
        <v>-3.2998385655346764E-4</v>
      </c>
      <c r="H222" s="60">
        <f t="shared" si="36"/>
        <v>173.7526435065524</v>
      </c>
      <c r="I222" s="60">
        <f t="shared" si="37"/>
        <v>5.7354493447604682E-2</v>
      </c>
      <c r="J222" s="61">
        <f t="shared" si="38"/>
        <v>-3.2992941786881899E-4</v>
      </c>
      <c r="K222" s="60">
        <f t="shared" si="39"/>
        <v>173.75265296854008</v>
      </c>
      <c r="L222" s="60">
        <f t="shared" si="40"/>
        <v>5.7345031459931306E-2</v>
      </c>
      <c r="R222" s="62">
        <f t="shared" si="31"/>
        <v>1.8329645467973341E-7</v>
      </c>
    </row>
    <row r="223" spans="1:18" ht="15" x14ac:dyDescent="0.25">
      <c r="A223" s="53">
        <v>218</v>
      </c>
      <c r="B223" s="1">
        <v>43654</v>
      </c>
      <c r="C223">
        <v>208.39608799999999</v>
      </c>
      <c r="D223" s="60">
        <f t="shared" si="32"/>
        <v>0.90367200000000025</v>
      </c>
      <c r="E223" s="60">
        <f t="shared" si="33"/>
        <v>174.71367000000001</v>
      </c>
      <c r="F223" s="61">
        <f t="shared" si="34"/>
        <v>5.1991945825809183E-3</v>
      </c>
      <c r="G223" s="61">
        <f t="shared" si="35"/>
        <v>4.3457485047159027E-3</v>
      </c>
      <c r="H223" s="60">
        <f t="shared" si="36"/>
        <v>174.56533253891317</v>
      </c>
      <c r="I223" s="60">
        <f t="shared" si="37"/>
        <v>-0.75533453891316071</v>
      </c>
      <c r="J223" s="61">
        <f t="shared" si="38"/>
        <v>4.3552049632503212E-3</v>
      </c>
      <c r="K223" s="60">
        <f t="shared" si="39"/>
        <v>174.56697616595213</v>
      </c>
      <c r="L223" s="60">
        <f t="shared" si="40"/>
        <v>-0.75697816595211975</v>
      </c>
      <c r="R223" s="62">
        <f t="shared" si="31"/>
        <v>1.8042114332811327E-5</v>
      </c>
    </row>
    <row r="224" spans="1:18" ht="15" x14ac:dyDescent="0.25">
      <c r="A224" s="53">
        <v>219</v>
      </c>
      <c r="B224" s="1">
        <v>43651</v>
      </c>
      <c r="C224">
        <v>207.49241599999999</v>
      </c>
      <c r="D224" s="60">
        <f t="shared" si="32"/>
        <v>-1.5421300000000144</v>
      </c>
      <c r="E224" s="60">
        <f t="shared" si="33"/>
        <v>172.26786799999999</v>
      </c>
      <c r="F224" s="61">
        <f t="shared" si="34"/>
        <v>-8.8725045609862694E-3</v>
      </c>
      <c r="G224" s="61">
        <f t="shared" si="35"/>
        <v>-7.4047405664273451E-3</v>
      </c>
      <c r="H224" s="60">
        <f t="shared" si="36"/>
        <v>172.52298005695874</v>
      </c>
      <c r="I224" s="60">
        <f t="shared" si="37"/>
        <v>1.2870179430412634</v>
      </c>
      <c r="J224" s="61">
        <f t="shared" si="38"/>
        <v>-7.3773930171332274E-3</v>
      </c>
      <c r="K224" s="60">
        <f t="shared" si="39"/>
        <v>172.52773333444685</v>
      </c>
      <c r="L224" s="60">
        <f t="shared" si="40"/>
        <v>1.2822646655531571</v>
      </c>
      <c r="R224" s="62">
        <f t="shared" si="31"/>
        <v>5.6293329271014125E-5</v>
      </c>
    </row>
    <row r="225" spans="1:18" ht="15" x14ac:dyDescent="0.25">
      <c r="A225" s="53">
        <v>220</v>
      </c>
      <c r="B225" s="1">
        <v>43649</v>
      </c>
      <c r="C225">
        <v>209.03454600000001</v>
      </c>
      <c r="D225" s="60">
        <f t="shared" si="32"/>
        <v>3.1726840000000038</v>
      </c>
      <c r="E225" s="60">
        <f t="shared" si="33"/>
        <v>176.98268200000001</v>
      </c>
      <c r="F225" s="61">
        <f t="shared" si="34"/>
        <v>1.8253748555937522E-2</v>
      </c>
      <c r="G225" s="61">
        <f t="shared" si="35"/>
        <v>1.5294159132109998E-2</v>
      </c>
      <c r="H225" s="60">
        <f t="shared" si="36"/>
        <v>176.46827576816375</v>
      </c>
      <c r="I225" s="60">
        <f t="shared" si="37"/>
        <v>-2.6582777681637424</v>
      </c>
      <c r="J225" s="61">
        <f t="shared" si="38"/>
        <v>1.5411713316767744E-2</v>
      </c>
      <c r="K225" s="60">
        <f t="shared" si="39"/>
        <v>176.48870786076398</v>
      </c>
      <c r="L225" s="60">
        <f t="shared" si="40"/>
        <v>-2.6787098607639734</v>
      </c>
      <c r="R225" s="62">
        <f t="shared" si="31"/>
        <v>2.3091876965755152E-4</v>
      </c>
    </row>
    <row r="226" spans="1:18" ht="15" x14ac:dyDescent="0.25">
      <c r="A226" s="53">
        <v>221</v>
      </c>
      <c r="B226" s="1">
        <v>43648</v>
      </c>
      <c r="C226">
        <v>205.861862</v>
      </c>
      <c r="D226" s="60">
        <f t="shared" si="32"/>
        <v>3.2218170000000157</v>
      </c>
      <c r="E226" s="60">
        <f t="shared" si="33"/>
        <v>177.03181500000002</v>
      </c>
      <c r="F226" s="61">
        <f t="shared" si="34"/>
        <v>1.8536430798417106E-2</v>
      </c>
      <c r="G226" s="61">
        <f t="shared" si="35"/>
        <v>1.5774143277446171E-2</v>
      </c>
      <c r="H226" s="60">
        <f t="shared" si="36"/>
        <v>176.55170181150461</v>
      </c>
      <c r="I226" s="60">
        <f t="shared" si="37"/>
        <v>-2.7417038115046068</v>
      </c>
      <c r="J226" s="61">
        <f t="shared" si="38"/>
        <v>1.5899211826566739E-2</v>
      </c>
      <c r="K226" s="60">
        <f t="shared" si="39"/>
        <v>176.57343997577718</v>
      </c>
      <c r="L226" s="60">
        <f t="shared" si="40"/>
        <v>-2.7634419757771695</v>
      </c>
      <c r="R226" s="62">
        <f t="shared" si="31"/>
        <v>2.457368437530823E-4</v>
      </c>
    </row>
    <row r="227" spans="1:18" ht="15" x14ac:dyDescent="0.25">
      <c r="A227" s="53">
        <v>222</v>
      </c>
      <c r="B227" s="1">
        <v>43647</v>
      </c>
      <c r="C227">
        <v>202.64004499999999</v>
      </c>
      <c r="D227" s="60">
        <f t="shared" si="32"/>
        <v>-1.3358770000000106</v>
      </c>
      <c r="E227" s="60">
        <f t="shared" si="33"/>
        <v>172.474121</v>
      </c>
      <c r="F227" s="61">
        <f t="shared" si="34"/>
        <v>-7.6858467025585639E-3</v>
      </c>
      <c r="G227" s="61">
        <f t="shared" si="35"/>
        <v>-6.5707297043441906E-3</v>
      </c>
      <c r="H227" s="60">
        <f t="shared" si="36"/>
        <v>172.66793948322942</v>
      </c>
      <c r="I227" s="60">
        <f t="shared" si="37"/>
        <v>1.1420585167705894</v>
      </c>
      <c r="J227" s="61">
        <f t="shared" si="38"/>
        <v>-6.5491896636702572E-3</v>
      </c>
      <c r="K227" s="60">
        <f t="shared" si="39"/>
        <v>172.67168335765587</v>
      </c>
      <c r="L227" s="60">
        <f t="shared" si="40"/>
        <v>1.1383146423441417</v>
      </c>
      <c r="R227" s="62">
        <f t="shared" si="31"/>
        <v>4.4473923107670306E-5</v>
      </c>
    </row>
    <row r="228" spans="1:18" ht="15" x14ac:dyDescent="0.25">
      <c r="A228" s="53">
        <v>223</v>
      </c>
      <c r="B228" s="1">
        <v>43644</v>
      </c>
      <c r="C228">
        <v>203.975922</v>
      </c>
      <c r="D228" s="60">
        <f t="shared" si="32"/>
        <v>1.3653569999999888</v>
      </c>
      <c r="E228" s="60">
        <f t="shared" si="33"/>
        <v>175.175355</v>
      </c>
      <c r="F228" s="61">
        <f t="shared" si="34"/>
        <v>7.8554571987279401E-3</v>
      </c>
      <c r="G228" s="61">
        <f t="shared" si="35"/>
        <v>6.7162199236037402E-3</v>
      </c>
      <c r="H228" s="60">
        <f t="shared" si="36"/>
        <v>174.97734417148914</v>
      </c>
      <c r="I228" s="60">
        <f t="shared" si="37"/>
        <v>-1.1673461714891289</v>
      </c>
      <c r="J228" s="61">
        <f t="shared" si="38"/>
        <v>6.7388243056327726E-3</v>
      </c>
      <c r="K228" s="60">
        <f t="shared" si="39"/>
        <v>174.98127303908439</v>
      </c>
      <c r="L228" s="60">
        <f t="shared" si="40"/>
        <v>-1.171275039084378</v>
      </c>
      <c r="R228" s="62">
        <f t="shared" si="31"/>
        <v>4.3798882662566467E-5</v>
      </c>
    </row>
    <row r="229" spans="1:18" ht="15" x14ac:dyDescent="0.25">
      <c r="A229" s="53">
        <v>224</v>
      </c>
      <c r="B229" s="1">
        <v>43643</v>
      </c>
      <c r="C229">
        <v>202.61056500000001</v>
      </c>
      <c r="D229" s="60">
        <f t="shared" si="32"/>
        <v>1.6894680000000051</v>
      </c>
      <c r="E229" s="60">
        <f t="shared" si="33"/>
        <v>175.49946600000001</v>
      </c>
      <c r="F229" s="61">
        <f t="shared" si="34"/>
        <v>9.7202003304781414E-3</v>
      </c>
      <c r="G229" s="61">
        <f t="shared" si="35"/>
        <v>8.3734587913588485E-3</v>
      </c>
      <c r="H229" s="60">
        <f t="shared" si="36"/>
        <v>175.26538885577918</v>
      </c>
      <c r="I229" s="60">
        <f t="shared" si="37"/>
        <v>-1.4553908557791715</v>
      </c>
      <c r="J229" s="61">
        <f t="shared" si="38"/>
        <v>8.4086142531861908E-3</v>
      </c>
      <c r="K229" s="60">
        <f t="shared" si="39"/>
        <v>175.27149922652907</v>
      </c>
      <c r="L229" s="60">
        <f t="shared" si="40"/>
        <v>-1.4615012265290659</v>
      </c>
      <c r="R229" s="62">
        <f t="shared" si="31"/>
        <v>6.8480777042043023E-5</v>
      </c>
    </row>
    <row r="230" spans="1:18" ht="15" x14ac:dyDescent="0.25">
      <c r="A230" s="53">
        <v>225</v>
      </c>
      <c r="B230" s="1">
        <v>43642</v>
      </c>
      <c r="C230">
        <v>200.921097</v>
      </c>
      <c r="D230" s="60">
        <f t="shared" si="32"/>
        <v>-1.1394190000000037</v>
      </c>
      <c r="E230" s="60">
        <f t="shared" si="33"/>
        <v>172.670579</v>
      </c>
      <c r="F230" s="61">
        <f t="shared" si="34"/>
        <v>-6.555543484903577E-3</v>
      </c>
      <c r="G230" s="61">
        <f t="shared" si="35"/>
        <v>-5.6549579417772868E-3</v>
      </c>
      <c r="H230" s="60">
        <f t="shared" si="36"/>
        <v>172.82710977144961</v>
      </c>
      <c r="I230" s="60">
        <f t="shared" si="37"/>
        <v>0.98288822855039371</v>
      </c>
      <c r="J230" s="61">
        <f t="shared" si="38"/>
        <v>-5.6389987641128451E-3</v>
      </c>
      <c r="K230" s="60">
        <f t="shared" si="39"/>
        <v>172.82988363608754</v>
      </c>
      <c r="L230" s="60">
        <f t="shared" si="40"/>
        <v>0.9801143639124632</v>
      </c>
      <c r="R230" s="62">
        <f t="shared" si="31"/>
        <v>3.3098222173351352E-5</v>
      </c>
    </row>
    <row r="231" spans="1:18" ht="15" x14ac:dyDescent="0.25">
      <c r="A231" s="53">
        <v>226</v>
      </c>
      <c r="B231" s="1">
        <v>43641</v>
      </c>
      <c r="C231">
        <v>202.06051600000001</v>
      </c>
      <c r="D231" s="60">
        <f t="shared" si="32"/>
        <v>1.7582550000000197</v>
      </c>
      <c r="E231" s="60">
        <f t="shared" si="33"/>
        <v>175.56825300000003</v>
      </c>
      <c r="F231" s="61">
        <f t="shared" si="34"/>
        <v>1.0115960072676714E-2</v>
      </c>
      <c r="G231" s="61">
        <f t="shared" si="35"/>
        <v>8.7397060172863597E-3</v>
      </c>
      <c r="H231" s="60">
        <f t="shared" si="36"/>
        <v>175.32904628538515</v>
      </c>
      <c r="I231" s="60">
        <f t="shared" si="37"/>
        <v>-1.5190482853851393</v>
      </c>
      <c r="J231" s="61">
        <f t="shared" si="38"/>
        <v>8.7780087514839379E-3</v>
      </c>
      <c r="K231" s="60">
        <f t="shared" si="39"/>
        <v>175.33570368353941</v>
      </c>
      <c r="L231" s="60">
        <f t="shared" si="40"/>
        <v>-1.5257056835393996</v>
      </c>
      <c r="R231" s="62">
        <f t="shared" si="31"/>
        <v>7.4676533684073755E-5</v>
      </c>
    </row>
    <row r="232" spans="1:18" ht="15" x14ac:dyDescent="0.25">
      <c r="A232" s="53">
        <v>227</v>
      </c>
      <c r="B232" s="1">
        <v>43640</v>
      </c>
      <c r="C232">
        <v>200.30226099999999</v>
      </c>
      <c r="D232" s="60">
        <f t="shared" si="32"/>
        <v>-0.33396900000002461</v>
      </c>
      <c r="E232" s="60">
        <f t="shared" si="33"/>
        <v>173.47602899999998</v>
      </c>
      <c r="F232" s="61">
        <f t="shared" si="34"/>
        <v>-1.9214602372875269E-3</v>
      </c>
      <c r="G232" s="61">
        <f t="shared" si="35"/>
        <v>-1.6659367196548609E-3</v>
      </c>
      <c r="H232" s="60">
        <f t="shared" si="36"/>
        <v>173.52044154208866</v>
      </c>
      <c r="I232" s="60">
        <f t="shared" si="37"/>
        <v>0.28955645791134543</v>
      </c>
      <c r="J232" s="61">
        <f t="shared" si="38"/>
        <v>-1.6645498173486642E-3</v>
      </c>
      <c r="K232" s="60">
        <f t="shared" si="39"/>
        <v>173.52068259957574</v>
      </c>
      <c r="L232" s="60">
        <f t="shared" si="40"/>
        <v>0.28931540042427173</v>
      </c>
      <c r="R232" s="62">
        <f t="shared" si="31"/>
        <v>3.1119931184412159E-6</v>
      </c>
    </row>
    <row r="233" spans="1:18" ht="15" x14ac:dyDescent="0.25">
      <c r="A233" s="53">
        <v>228</v>
      </c>
      <c r="B233" s="1">
        <v>43637</v>
      </c>
      <c r="C233">
        <v>200.63623000000001</v>
      </c>
      <c r="D233" s="60">
        <f t="shared" si="32"/>
        <v>-0.84474199999999655</v>
      </c>
      <c r="E233" s="60">
        <f t="shared" si="33"/>
        <v>172.96525600000001</v>
      </c>
      <c r="F233" s="61">
        <f t="shared" si="34"/>
        <v>-4.8601461925107236E-3</v>
      </c>
      <c r="G233" s="61">
        <f t="shared" si="35"/>
        <v>-4.2014777703757592E-3</v>
      </c>
      <c r="H233" s="60">
        <f t="shared" si="36"/>
        <v>173.07973915713396</v>
      </c>
      <c r="I233" s="60">
        <f t="shared" si="37"/>
        <v>0.73025884286604992</v>
      </c>
      <c r="J233" s="61">
        <f t="shared" si="38"/>
        <v>-4.1926639107140919E-3</v>
      </c>
      <c r="K233" s="60">
        <f t="shared" si="39"/>
        <v>173.08127109406414</v>
      </c>
      <c r="L233" s="60">
        <f t="shared" si="40"/>
        <v>0.72872690593587208</v>
      </c>
      <c r="R233" s="62">
        <f t="shared" si="31"/>
        <v>1.848677742764616E-5</v>
      </c>
    </row>
    <row r="234" spans="1:18" ht="15" x14ac:dyDescent="0.25">
      <c r="A234" s="53">
        <v>229</v>
      </c>
      <c r="B234" s="1">
        <v>43636</v>
      </c>
      <c r="C234">
        <v>201.48097200000001</v>
      </c>
      <c r="D234" s="60">
        <f t="shared" si="32"/>
        <v>0.55987500000000523</v>
      </c>
      <c r="E234" s="60">
        <f t="shared" si="33"/>
        <v>174.36987300000001</v>
      </c>
      <c r="F234" s="61">
        <f t="shared" si="34"/>
        <v>3.221189842025113E-3</v>
      </c>
      <c r="G234" s="61">
        <f t="shared" si="35"/>
        <v>2.7826664145216696E-3</v>
      </c>
      <c r="H234" s="60">
        <f t="shared" si="36"/>
        <v>174.29365324394269</v>
      </c>
      <c r="I234" s="60">
        <f t="shared" si="37"/>
        <v>-0.48365524394267823</v>
      </c>
      <c r="J234" s="61">
        <f t="shared" si="38"/>
        <v>2.7865416243472193E-3</v>
      </c>
      <c r="K234" s="60">
        <f t="shared" si="39"/>
        <v>174.29432679415473</v>
      </c>
      <c r="L234" s="60">
        <f t="shared" si="40"/>
        <v>-0.4843287941547203</v>
      </c>
      <c r="R234" s="62">
        <f t="shared" si="31"/>
        <v>7.20664182615511E-6</v>
      </c>
    </row>
    <row r="235" spans="1:18" ht="15" x14ac:dyDescent="0.25">
      <c r="A235" s="53">
        <v>230</v>
      </c>
      <c r="B235" s="1">
        <v>43635</v>
      </c>
      <c r="C235">
        <v>200.921097</v>
      </c>
      <c r="D235" s="60">
        <f t="shared" si="32"/>
        <v>3.9307000000007974E-2</v>
      </c>
      <c r="E235" s="60">
        <f t="shared" si="33"/>
        <v>173.84930500000002</v>
      </c>
      <c r="F235" s="61">
        <f t="shared" si="34"/>
        <v>2.2614924602903436E-4</v>
      </c>
      <c r="G235" s="61">
        <f t="shared" si="35"/>
        <v>1.9565314932844873E-4</v>
      </c>
      <c r="H235" s="60">
        <f t="shared" si="36"/>
        <v>173.84400447349347</v>
      </c>
      <c r="I235" s="60">
        <f t="shared" si="37"/>
        <v>-3.4006473493462863E-2</v>
      </c>
      <c r="J235" s="61">
        <f t="shared" si="38"/>
        <v>1.9567229065416022E-4</v>
      </c>
      <c r="K235" s="60">
        <f t="shared" si="39"/>
        <v>173.84400780044726</v>
      </c>
      <c r="L235" s="60">
        <f t="shared" si="40"/>
        <v>-3.4009800447250882E-2</v>
      </c>
      <c r="R235" s="62">
        <f t="shared" si="31"/>
        <v>9.5073525128891103E-9</v>
      </c>
    </row>
    <row r="236" spans="1:18" ht="15" x14ac:dyDescent="0.25">
      <c r="A236" s="53">
        <v>231</v>
      </c>
      <c r="B236" s="1">
        <v>43634</v>
      </c>
      <c r="C236">
        <v>200.88179</v>
      </c>
      <c r="D236" s="60">
        <f t="shared" si="32"/>
        <v>0.6875609999999881</v>
      </c>
      <c r="E236" s="60">
        <f t="shared" si="33"/>
        <v>174.497559</v>
      </c>
      <c r="F236" s="61">
        <f t="shared" si="34"/>
        <v>3.955819618615887E-3</v>
      </c>
      <c r="G236" s="61">
        <f t="shared" si="35"/>
        <v>3.4285853103297281E-3</v>
      </c>
      <c r="H236" s="60">
        <f t="shared" si="36"/>
        <v>174.40592040593125</v>
      </c>
      <c r="I236" s="60">
        <f t="shared" si="37"/>
        <v>-0.59592240593124757</v>
      </c>
      <c r="J236" s="61">
        <f t="shared" si="38"/>
        <v>3.4344696319891822E-3</v>
      </c>
      <c r="K236" s="60">
        <f t="shared" si="39"/>
        <v>174.40694315986713</v>
      </c>
      <c r="L236" s="60">
        <f t="shared" si="40"/>
        <v>-0.59694515986711849</v>
      </c>
      <c r="R236" s="62">
        <f t="shared" si="31"/>
        <v>1.109181603791415E-5</v>
      </c>
    </row>
    <row r="237" spans="1:18" ht="15" x14ac:dyDescent="0.25">
      <c r="A237" s="53">
        <v>232</v>
      </c>
      <c r="B237" s="1">
        <v>43633</v>
      </c>
      <c r="C237">
        <v>200.19422900000001</v>
      </c>
      <c r="D237" s="60">
        <f t="shared" si="32"/>
        <v>-1.4537200000000041</v>
      </c>
      <c r="E237" s="60">
        <f t="shared" si="33"/>
        <v>172.356278</v>
      </c>
      <c r="F237" s="61">
        <f t="shared" si="34"/>
        <v>-8.3638456747465364E-3</v>
      </c>
      <c r="G237" s="61">
        <f t="shared" si="35"/>
        <v>-7.2353098873196723E-3</v>
      </c>
      <c r="H237" s="60">
        <f t="shared" si="36"/>
        <v>172.5524288029556</v>
      </c>
      <c r="I237" s="60">
        <f t="shared" si="37"/>
        <v>1.2575691970444041</v>
      </c>
      <c r="J237" s="61">
        <f t="shared" si="38"/>
        <v>-7.2091980464428331E-3</v>
      </c>
      <c r="K237" s="60">
        <f t="shared" si="39"/>
        <v>172.55696730196618</v>
      </c>
      <c r="L237" s="60">
        <f t="shared" si="40"/>
        <v>1.2530306980338253</v>
      </c>
      <c r="R237" s="62">
        <f t="shared" si="31"/>
        <v>5.3779597186807459E-5</v>
      </c>
    </row>
    <row r="238" spans="1:18" ht="15" x14ac:dyDescent="0.25">
      <c r="A238" s="53">
        <v>233</v>
      </c>
      <c r="B238" s="1">
        <v>43630</v>
      </c>
      <c r="C238">
        <v>201.64794900000001</v>
      </c>
      <c r="D238" s="60">
        <f t="shared" si="32"/>
        <v>0.7857970000000023</v>
      </c>
      <c r="E238" s="60">
        <f t="shared" si="33"/>
        <v>174.59579500000001</v>
      </c>
      <c r="F238" s="61">
        <f t="shared" si="34"/>
        <v>4.5210115013061694E-3</v>
      </c>
      <c r="G238" s="61">
        <f t="shared" si="35"/>
        <v>3.9044883412317289E-3</v>
      </c>
      <c r="H238" s="60">
        <f t="shared" si="36"/>
        <v>174.48863711078053</v>
      </c>
      <c r="I238" s="60">
        <f t="shared" si="37"/>
        <v>-0.67863911078052297</v>
      </c>
      <c r="J238" s="61">
        <f t="shared" si="38"/>
        <v>3.9121207861996929E-3</v>
      </c>
      <c r="K238" s="60">
        <f t="shared" si="39"/>
        <v>174.48996370602512</v>
      </c>
      <c r="L238" s="60">
        <f t="shared" si="40"/>
        <v>-0.67996570602511497</v>
      </c>
      <c r="R238" s="62">
        <f t="shared" si="31"/>
        <v>1.4488230633275811E-5</v>
      </c>
    </row>
    <row r="239" spans="1:18" ht="15" x14ac:dyDescent="0.25">
      <c r="A239" s="53">
        <v>234</v>
      </c>
      <c r="B239" s="1">
        <v>43629</v>
      </c>
      <c r="C239">
        <v>200.86215200000001</v>
      </c>
      <c r="D239" s="60">
        <f t="shared" si="32"/>
        <v>-0.43220499999998196</v>
      </c>
      <c r="E239" s="60">
        <f t="shared" si="33"/>
        <v>173.37779300000003</v>
      </c>
      <c r="F239" s="61">
        <f t="shared" si="34"/>
        <v>-2.4866521199774822E-3</v>
      </c>
      <c r="G239" s="61">
        <f t="shared" si="35"/>
        <v>-2.1494376280347793E-3</v>
      </c>
      <c r="H239" s="60">
        <f t="shared" si="36"/>
        <v>173.43640425017017</v>
      </c>
      <c r="I239" s="60">
        <f t="shared" si="37"/>
        <v>0.37359374982983695</v>
      </c>
      <c r="J239" s="61">
        <f t="shared" si="38"/>
        <v>-2.1471292411837555E-3</v>
      </c>
      <c r="K239" s="60">
        <f t="shared" si="39"/>
        <v>173.43680547088411</v>
      </c>
      <c r="L239" s="60">
        <f t="shared" si="40"/>
        <v>0.37319252911589729</v>
      </c>
      <c r="R239" s="62">
        <f t="shared" si="31"/>
        <v>5.0516388878949989E-6</v>
      </c>
    </row>
    <row r="240" spans="1:18" ht="15" x14ac:dyDescent="0.25">
      <c r="A240" s="53">
        <v>235</v>
      </c>
      <c r="B240" s="1">
        <v>43628</v>
      </c>
      <c r="C240">
        <v>201.29435699999999</v>
      </c>
      <c r="D240" s="60">
        <f t="shared" si="32"/>
        <v>1.6403959999999813</v>
      </c>
      <c r="E240" s="60">
        <f t="shared" si="33"/>
        <v>175.45039399999999</v>
      </c>
      <c r="F240" s="61">
        <f t="shared" si="34"/>
        <v>9.4378690459451086E-3</v>
      </c>
      <c r="G240" s="61">
        <f t="shared" si="35"/>
        <v>8.1826264339997842E-3</v>
      </c>
      <c r="H240" s="60">
        <f t="shared" si="36"/>
        <v>175.23222028412823</v>
      </c>
      <c r="I240" s="60">
        <f t="shared" si="37"/>
        <v>-1.4222222841282246</v>
      </c>
      <c r="J240" s="61">
        <f t="shared" si="38"/>
        <v>8.216195620581658E-3</v>
      </c>
      <c r="K240" s="60">
        <f t="shared" si="39"/>
        <v>175.23805494438093</v>
      </c>
      <c r="L240" s="60">
        <f t="shared" si="40"/>
        <v>-1.428056944380927</v>
      </c>
      <c r="R240" s="62">
        <f t="shared" si="31"/>
        <v>6.5358799705751144E-5</v>
      </c>
    </row>
    <row r="241" spans="1:18" ht="15" x14ac:dyDescent="0.25">
      <c r="A241" s="53">
        <v>236</v>
      </c>
      <c r="B241" s="1">
        <v>43627</v>
      </c>
      <c r="C241">
        <v>199.65396100000001</v>
      </c>
      <c r="D241" s="60">
        <f t="shared" si="32"/>
        <v>1.925216000000006</v>
      </c>
      <c r="E241" s="60">
        <f t="shared" si="33"/>
        <v>175.73521400000001</v>
      </c>
      <c r="F241" s="61">
        <f t="shared" si="34"/>
        <v>1.1076554986209746E-2</v>
      </c>
      <c r="G241" s="61">
        <f t="shared" si="35"/>
        <v>9.6895563582306971E-3</v>
      </c>
      <c r="H241" s="60">
        <f t="shared" si="36"/>
        <v>175.49413977124496</v>
      </c>
      <c r="I241" s="60">
        <f t="shared" si="37"/>
        <v>-1.6841417712449527</v>
      </c>
      <c r="J241" s="61">
        <f t="shared" si="38"/>
        <v>9.7366520988134836E-3</v>
      </c>
      <c r="K241" s="60">
        <f t="shared" si="39"/>
        <v>175.50232548182149</v>
      </c>
      <c r="L241" s="60">
        <f t="shared" si="40"/>
        <v>-1.6923274818214793</v>
      </c>
      <c r="R241" s="62">
        <f t="shared" si="31"/>
        <v>9.1995123970532071E-5</v>
      </c>
    </row>
    <row r="242" spans="1:18" ht="15" x14ac:dyDescent="0.25">
      <c r="A242" s="53">
        <v>237</v>
      </c>
      <c r="B242" s="1">
        <v>43626</v>
      </c>
      <c r="C242">
        <v>197.728745</v>
      </c>
      <c r="D242" s="60">
        <f t="shared" si="32"/>
        <v>-4.1058339999999873</v>
      </c>
      <c r="E242" s="60">
        <f t="shared" si="33"/>
        <v>169.70416400000002</v>
      </c>
      <c r="F242" s="61">
        <f t="shared" si="34"/>
        <v>-2.3622542127869923E-2</v>
      </c>
      <c r="G242" s="61">
        <f t="shared" si="35"/>
        <v>-2.0552329391164689E-2</v>
      </c>
      <c r="H242" s="60">
        <f t="shared" si="36"/>
        <v>170.23779766962633</v>
      </c>
      <c r="I242" s="60">
        <f t="shared" si="37"/>
        <v>3.5722003303736756</v>
      </c>
      <c r="J242" s="61">
        <f t="shared" si="38"/>
        <v>-2.0342569743710702E-2</v>
      </c>
      <c r="K242" s="60">
        <f t="shared" si="39"/>
        <v>170.27425599353077</v>
      </c>
      <c r="L242" s="60">
        <f t="shared" si="40"/>
        <v>3.5357420064692349</v>
      </c>
      <c r="R242" s="62">
        <f t="shared" si="31"/>
        <v>4.2644219564998148E-4</v>
      </c>
    </row>
    <row r="243" spans="1:18" ht="15" x14ac:dyDescent="0.25">
      <c r="A243" s="53">
        <v>238</v>
      </c>
      <c r="B243" s="1">
        <v>43623</v>
      </c>
      <c r="C243">
        <v>201.83457899999999</v>
      </c>
      <c r="D243" s="60">
        <f t="shared" si="32"/>
        <v>2.3868860000000041</v>
      </c>
      <c r="E243" s="60">
        <f t="shared" si="33"/>
        <v>176.19688400000001</v>
      </c>
      <c r="F243" s="61">
        <f t="shared" si="34"/>
        <v>1.3732731301222406E-2</v>
      </c>
      <c r="G243" s="61">
        <f t="shared" si="35"/>
        <v>1.1896434589073428E-2</v>
      </c>
      <c r="H243" s="60">
        <f t="shared" si="36"/>
        <v>175.87771727213402</v>
      </c>
      <c r="I243" s="60">
        <f t="shared" si="37"/>
        <v>-2.0677192721340134</v>
      </c>
      <c r="J243" s="61">
        <f t="shared" si="38"/>
        <v>1.1967478611046177E-2</v>
      </c>
      <c r="K243" s="60">
        <f t="shared" si="39"/>
        <v>175.89006543345099</v>
      </c>
      <c r="L243" s="60">
        <f t="shared" si="40"/>
        <v>-2.0800674334509779</v>
      </c>
      <c r="R243" s="62">
        <f t="shared" si="31"/>
        <v>1.3919957834049077E-4</v>
      </c>
    </row>
    <row r="244" spans="1:18" ht="15" x14ac:dyDescent="0.25">
      <c r="A244" s="53">
        <v>239</v>
      </c>
      <c r="B244" s="1">
        <v>43622</v>
      </c>
      <c r="C244">
        <v>199.44769299999999</v>
      </c>
      <c r="D244" s="60">
        <f t="shared" si="32"/>
        <v>2.8681789999999978</v>
      </c>
      <c r="E244" s="60">
        <f t="shared" si="33"/>
        <v>176.67817700000001</v>
      </c>
      <c r="F244" s="61">
        <f t="shared" si="34"/>
        <v>1.6501806760276228E-2</v>
      </c>
      <c r="G244" s="61">
        <f t="shared" si="35"/>
        <v>1.4485010616286643E-2</v>
      </c>
      <c r="H244" s="60">
        <f t="shared" si="36"/>
        <v>176.32763766624677</v>
      </c>
      <c r="I244" s="60">
        <f t="shared" si="37"/>
        <v>-2.5176396662467653</v>
      </c>
      <c r="J244" s="61">
        <f t="shared" si="38"/>
        <v>1.4590426752199612E-2</v>
      </c>
      <c r="K244" s="60">
        <f t="shared" si="39"/>
        <v>176.34596004461898</v>
      </c>
      <c r="L244" s="60">
        <f t="shared" si="40"/>
        <v>-2.5359620446189695</v>
      </c>
      <c r="R244" s="62">
        <f t="shared" si="31"/>
        <v>2.0698183045394548E-4</v>
      </c>
    </row>
    <row r="245" spans="1:18" ht="15" x14ac:dyDescent="0.25">
      <c r="A245" s="53">
        <v>240</v>
      </c>
      <c r="B245" s="1">
        <v>43621</v>
      </c>
      <c r="C245">
        <v>196.57951399999999</v>
      </c>
      <c r="D245" s="60">
        <f t="shared" si="32"/>
        <v>0.49113499999998567</v>
      </c>
      <c r="E245" s="60">
        <f t="shared" si="33"/>
        <v>174.30113299999999</v>
      </c>
      <c r="F245" s="61">
        <f t="shared" si="34"/>
        <v>2.8257005100476764E-3</v>
      </c>
      <c r="G245" s="61">
        <f t="shared" si="35"/>
        <v>2.5015299945220634E-3</v>
      </c>
      <c r="H245" s="60">
        <f t="shared" si="36"/>
        <v>174.24478892334483</v>
      </c>
      <c r="I245" s="60">
        <f t="shared" si="37"/>
        <v>-0.43479092334482061</v>
      </c>
      <c r="J245" s="61">
        <f t="shared" si="38"/>
        <v>2.504661431262001E-3</v>
      </c>
      <c r="K245" s="60">
        <f t="shared" si="39"/>
        <v>174.24533319835834</v>
      </c>
      <c r="L245" s="60">
        <f t="shared" si="40"/>
        <v>-0.4353351983583309</v>
      </c>
      <c r="R245" s="62">
        <f t="shared" si="31"/>
        <v>5.7762474362204238E-6</v>
      </c>
    </row>
    <row r="246" spans="1:18" ht="15" x14ac:dyDescent="0.25">
      <c r="A246" s="53">
        <v>241</v>
      </c>
      <c r="B246" s="1">
        <v>43620</v>
      </c>
      <c r="C246">
        <v>196.088379</v>
      </c>
      <c r="D246" s="60">
        <f t="shared" si="32"/>
        <v>0.83491499999999519</v>
      </c>
      <c r="E246" s="60">
        <f t="shared" si="33"/>
        <v>174.644913</v>
      </c>
      <c r="F246" s="61">
        <f t="shared" si="34"/>
        <v>4.8036074426512287E-3</v>
      </c>
      <c r="G246" s="61">
        <f t="shared" si="35"/>
        <v>4.2669409453332816E-3</v>
      </c>
      <c r="H246" s="60">
        <f t="shared" si="36"/>
        <v>174.55163499717452</v>
      </c>
      <c r="I246" s="60">
        <f t="shared" si="37"/>
        <v>-0.74163699717450982</v>
      </c>
      <c r="J246" s="61">
        <f t="shared" si="38"/>
        <v>4.2760572995519056E-3</v>
      </c>
      <c r="K246" s="60">
        <f t="shared" si="39"/>
        <v>174.55321951068302</v>
      </c>
      <c r="L246" s="60">
        <f t="shared" si="40"/>
        <v>-0.74322151068301423</v>
      </c>
      <c r="R246" s="62">
        <f t="shared" si="31"/>
        <v>1.7378838826704872E-5</v>
      </c>
    </row>
    <row r="247" spans="1:18" ht="15" x14ac:dyDescent="0.25">
      <c r="A247" s="53">
        <v>242</v>
      </c>
      <c r="B247" s="1">
        <v>43619</v>
      </c>
      <c r="C247">
        <v>195.25346400000001</v>
      </c>
      <c r="D247" s="60">
        <f t="shared" si="32"/>
        <v>0.50096200000001545</v>
      </c>
      <c r="E247" s="60">
        <f t="shared" si="33"/>
        <v>174.31096000000002</v>
      </c>
      <c r="F247" s="61">
        <f t="shared" si="34"/>
        <v>2.8822392599073352E-3</v>
      </c>
      <c r="G247" s="61">
        <f t="shared" si="35"/>
        <v>2.568998011269872E-3</v>
      </c>
      <c r="H247" s="60">
        <f t="shared" si="36"/>
        <v>174.25651553920085</v>
      </c>
      <c r="I247" s="60">
        <f t="shared" si="37"/>
        <v>-0.44651753920084047</v>
      </c>
      <c r="J247" s="61">
        <f t="shared" si="38"/>
        <v>2.572300714267668E-3</v>
      </c>
      <c r="K247" s="60">
        <f t="shared" si="39"/>
        <v>174.25708958200227</v>
      </c>
      <c r="L247" s="60">
        <f t="shared" si="40"/>
        <v>-0.44709158200225829</v>
      </c>
      <c r="R247" s="62">
        <f t="shared" si="31"/>
        <v>6.105102270884317E-6</v>
      </c>
    </row>
    <row r="248" spans="1:18" ht="15" x14ac:dyDescent="0.25">
      <c r="A248" s="53">
        <v>243</v>
      </c>
      <c r="B248" s="1">
        <v>43616</v>
      </c>
      <c r="C248">
        <v>194.75250199999999</v>
      </c>
      <c r="D248" s="60">
        <f t="shared" si="32"/>
        <v>0.18662999999997965</v>
      </c>
      <c r="E248" s="60">
        <f t="shared" si="33"/>
        <v>173.99662799999999</v>
      </c>
      <c r="F248" s="61">
        <f t="shared" si="34"/>
        <v>1.073758714386382E-3</v>
      </c>
      <c r="G248" s="61">
        <f t="shared" si="35"/>
        <v>9.5875266496387281E-4</v>
      </c>
      <c r="H248" s="60">
        <f t="shared" si="36"/>
        <v>173.97663879877987</v>
      </c>
      <c r="I248" s="60">
        <f t="shared" si="37"/>
        <v>-0.16664079877986637</v>
      </c>
      <c r="J248" s="61">
        <f t="shared" si="38"/>
        <v>9.5921241521729791E-4</v>
      </c>
      <c r="K248" s="60">
        <f t="shared" si="39"/>
        <v>173.97671870797052</v>
      </c>
      <c r="L248" s="60">
        <f t="shared" si="40"/>
        <v>-0.16672070797051219</v>
      </c>
      <c r="R248" s="62">
        <f t="shared" si="31"/>
        <v>7.4064125757003909E-7</v>
      </c>
    </row>
    <row r="249" spans="1:18" ht="15" x14ac:dyDescent="0.25">
      <c r="A249" s="53">
        <v>244</v>
      </c>
      <c r="B249" s="1">
        <v>43615</v>
      </c>
      <c r="C249">
        <v>194.56587200000001</v>
      </c>
      <c r="D249" s="60">
        <f t="shared" si="32"/>
        <v>3.144455000000022</v>
      </c>
      <c r="E249" s="60">
        <f t="shared" si="33"/>
        <v>176.95445300000003</v>
      </c>
      <c r="F249" s="61">
        <f t="shared" si="34"/>
        <v>1.8091335574378305E-2</v>
      </c>
      <c r="G249" s="61">
        <f t="shared" si="35"/>
        <v>1.6293409932794198E-2</v>
      </c>
      <c r="H249" s="60">
        <f t="shared" si="36"/>
        <v>176.64195554783217</v>
      </c>
      <c r="I249" s="60">
        <f t="shared" si="37"/>
        <v>-2.831957547832161</v>
      </c>
      <c r="J249" s="61">
        <f t="shared" si="38"/>
        <v>1.6426871398616916E-2</v>
      </c>
      <c r="K249" s="60">
        <f t="shared" si="39"/>
        <v>176.66515248493985</v>
      </c>
      <c r="L249" s="60">
        <f t="shared" si="40"/>
        <v>-2.8551544849398454</v>
      </c>
      <c r="R249" s="62">
        <f t="shared" si="31"/>
        <v>2.6228652541023732E-4</v>
      </c>
    </row>
    <row r="250" spans="1:18" ht="15" x14ac:dyDescent="0.25">
      <c r="A250" s="53">
        <v>245</v>
      </c>
      <c r="B250" s="1">
        <v>43614</v>
      </c>
      <c r="C250">
        <v>191.42141699999999</v>
      </c>
      <c r="D250" s="60">
        <f t="shared" si="32"/>
        <v>-0.63475100000002271</v>
      </c>
      <c r="E250" s="60">
        <f t="shared" si="33"/>
        <v>173.17524699999998</v>
      </c>
      <c r="F250" s="61">
        <f t="shared" si="34"/>
        <v>-3.6519820913870713E-3</v>
      </c>
      <c r="G250" s="61">
        <f t="shared" si="35"/>
        <v>-3.3105016018525743E-3</v>
      </c>
      <c r="H250" s="60">
        <f t="shared" si="36"/>
        <v>173.23459972320302</v>
      </c>
      <c r="I250" s="60">
        <f t="shared" si="37"/>
        <v>0.57539827679698874</v>
      </c>
      <c r="J250" s="61">
        <f t="shared" si="38"/>
        <v>-3.305027933286801E-3</v>
      </c>
      <c r="K250" s="60">
        <f t="shared" si="39"/>
        <v>173.23555110152549</v>
      </c>
      <c r="L250" s="60">
        <f t="shared" si="40"/>
        <v>0.57444689847451968</v>
      </c>
      <c r="R250" s="62">
        <f t="shared" si="31"/>
        <v>1.1618888669428716E-5</v>
      </c>
    </row>
    <row r="251" spans="1:18" ht="15" x14ac:dyDescent="0.25">
      <c r="A251" s="53">
        <v>246</v>
      </c>
      <c r="B251" s="1">
        <v>43613</v>
      </c>
      <c r="C251">
        <v>192.05616800000001</v>
      </c>
      <c r="D251" s="60">
        <f t="shared" si="32"/>
        <v>-1.0742179999999735</v>
      </c>
      <c r="E251" s="60">
        <f t="shared" si="33"/>
        <v>172.73578000000003</v>
      </c>
      <c r="F251" s="61">
        <f t="shared" si="34"/>
        <v>-6.1804154672389644E-3</v>
      </c>
      <c r="G251" s="61">
        <f t="shared" si="35"/>
        <v>-5.5776650237887755E-3</v>
      </c>
      <c r="H251" s="60">
        <f t="shared" si="36"/>
        <v>172.84054405337062</v>
      </c>
      <c r="I251" s="60">
        <f t="shared" si="37"/>
        <v>0.96945394662938611</v>
      </c>
      <c r="J251" s="61">
        <f t="shared" si="38"/>
        <v>-5.5621387304635407E-3</v>
      </c>
      <c r="K251" s="60">
        <f t="shared" si="39"/>
        <v>172.84324267838241</v>
      </c>
      <c r="L251" s="60">
        <f t="shared" si="40"/>
        <v>0.96675532161759747</v>
      </c>
      <c r="R251" s="62">
        <f t="shared" si="31"/>
        <v>3.2214847755024682E-5</v>
      </c>
    </row>
    <row r="252" spans="1:18" ht="15" x14ac:dyDescent="0.25">
      <c r="A252" s="53">
        <v>247</v>
      </c>
      <c r="B252" s="1">
        <v>43609</v>
      </c>
      <c r="C252">
        <v>193.13038599999999</v>
      </c>
      <c r="D252" s="60">
        <f t="shared" si="32"/>
        <v>-1.1718299999999999</v>
      </c>
      <c r="E252" s="60">
        <f t="shared" si="33"/>
        <v>172.63816800000001</v>
      </c>
      <c r="F252" s="61">
        <f t="shared" si="34"/>
        <v>-6.7420172227376698E-3</v>
      </c>
      <c r="G252" s="61">
        <f t="shared" si="35"/>
        <v>-6.0492254258369691E-3</v>
      </c>
      <c r="H252" s="60">
        <f t="shared" si="36"/>
        <v>172.75858214083374</v>
      </c>
      <c r="I252" s="60">
        <f t="shared" si="37"/>
        <v>1.0514158591662692</v>
      </c>
      <c r="J252" s="61">
        <f t="shared" si="38"/>
        <v>-6.0309656993309847E-3</v>
      </c>
      <c r="K252" s="60">
        <f t="shared" si="39"/>
        <v>172.76175586386123</v>
      </c>
      <c r="L252" s="60">
        <f t="shared" si="40"/>
        <v>1.0482421361387821</v>
      </c>
      <c r="R252" s="62">
        <f t="shared" si="31"/>
        <v>3.7790193834972069E-5</v>
      </c>
    </row>
    <row r="253" spans="1:18" ht="15" x14ac:dyDescent="0.25">
      <c r="A253" s="53">
        <v>248</v>
      </c>
      <c r="B253" s="1">
        <v>43608</v>
      </c>
      <c r="C253">
        <v>194.30221599999999</v>
      </c>
      <c r="D253" s="60">
        <f t="shared" si="32"/>
        <v>-0.96678100000002587</v>
      </c>
      <c r="E253" s="60">
        <f t="shared" si="33"/>
        <v>172.84321699999998</v>
      </c>
      <c r="F253" s="61">
        <f t="shared" si="34"/>
        <v>-5.5622864686991468E-3</v>
      </c>
      <c r="G253" s="61">
        <f t="shared" si="35"/>
        <v>-4.9633183994123318E-3</v>
      </c>
      <c r="H253" s="60">
        <f t="shared" si="36"/>
        <v>172.94732363892479</v>
      </c>
      <c r="I253" s="60">
        <f t="shared" si="37"/>
        <v>0.86267436107522144</v>
      </c>
      <c r="J253" s="61">
        <f t="shared" si="38"/>
        <v>-4.9510214875535304E-3</v>
      </c>
      <c r="K253" s="60">
        <f t="shared" si="39"/>
        <v>172.94946096515037</v>
      </c>
      <c r="L253" s="60">
        <f t="shared" si="40"/>
        <v>0.86053703484964217</v>
      </c>
      <c r="R253" s="62">
        <f t="shared" si="31"/>
        <v>2.5618437006171733E-5</v>
      </c>
    </row>
    <row r="254" spans="1:18" ht="15" x14ac:dyDescent="0.25">
      <c r="A254" s="53">
        <v>249</v>
      </c>
      <c r="B254" s="1">
        <v>43607</v>
      </c>
      <c r="C254">
        <v>195.26899700000001</v>
      </c>
      <c r="D254" s="60">
        <f t="shared" si="32"/>
        <v>0.11720300000001771</v>
      </c>
      <c r="E254" s="60">
        <f t="shared" si="33"/>
        <v>173.92720100000003</v>
      </c>
      <c r="F254" s="61">
        <f t="shared" si="34"/>
        <v>6.743167904530884E-4</v>
      </c>
      <c r="G254" s="61">
        <f t="shared" si="35"/>
        <v>6.0039324863053647E-4</v>
      </c>
      <c r="H254" s="60">
        <f t="shared" si="36"/>
        <v>173.91435234934369</v>
      </c>
      <c r="I254" s="60">
        <f t="shared" si="37"/>
        <v>-0.10435434934368004</v>
      </c>
      <c r="J254" s="61">
        <f t="shared" si="38"/>
        <v>6.0057352073339236E-4</v>
      </c>
      <c r="K254" s="60">
        <f t="shared" si="39"/>
        <v>173.91438368243752</v>
      </c>
      <c r="L254" s="60">
        <f t="shared" si="40"/>
        <v>-0.10438568243750979</v>
      </c>
      <c r="R254" s="62">
        <f t="shared" si="31"/>
        <v>2.5225079645718061E-7</v>
      </c>
    </row>
    <row r="255" spans="1:18" ht="15" x14ac:dyDescent="0.25">
      <c r="A255" s="53">
        <v>250</v>
      </c>
      <c r="B255" s="1">
        <v>43606</v>
      </c>
      <c r="C255">
        <v>195.151794</v>
      </c>
      <c r="D255" s="60">
        <f t="shared" si="32"/>
        <v>0.83004700000000753</v>
      </c>
      <c r="E255" s="60">
        <f t="shared" si="33"/>
        <v>174.64004500000001</v>
      </c>
      <c r="F255" s="61">
        <f t="shared" si="34"/>
        <v>4.77559984782928E-3</v>
      </c>
      <c r="G255" s="61">
        <f t="shared" si="35"/>
        <v>4.2624115341447742E-3</v>
      </c>
      <c r="H255" s="60">
        <f t="shared" si="36"/>
        <v>174.5508477402249</v>
      </c>
      <c r="I255" s="60">
        <f t="shared" si="37"/>
        <v>-0.74084974022488836</v>
      </c>
      <c r="J255" s="61">
        <f t="shared" si="38"/>
        <v>4.2715085306432926E-3</v>
      </c>
      <c r="K255" s="60">
        <f t="shared" si="39"/>
        <v>174.55242888916811</v>
      </c>
      <c r="L255" s="60">
        <f t="shared" si="40"/>
        <v>-0.74243088916810507</v>
      </c>
      <c r="R255" s="62">
        <f t="shared" si="31"/>
        <v>1.7341094982882811E-5</v>
      </c>
    </row>
    <row r="256" spans="1:18" ht="15" x14ac:dyDescent="0.25">
      <c r="A256" s="53">
        <v>251</v>
      </c>
      <c r="B256" s="1">
        <v>43605</v>
      </c>
      <c r="C256">
        <v>194.32174699999999</v>
      </c>
      <c r="D256" s="60">
        <f t="shared" si="32"/>
        <v>-0.22457900000000564</v>
      </c>
      <c r="E256" s="60">
        <f t="shared" si="33"/>
        <v>173.585419</v>
      </c>
      <c r="F256" s="61">
        <f t="shared" si="34"/>
        <v>-1.292094831046518E-3</v>
      </c>
      <c r="G256" s="61">
        <f t="shared" si="35"/>
        <v>-1.1550396680052499E-3</v>
      </c>
      <c r="H256" s="60">
        <f t="shared" si="36"/>
        <v>173.6092405576141</v>
      </c>
      <c r="I256" s="60">
        <f t="shared" si="37"/>
        <v>0.20075744238590687</v>
      </c>
      <c r="J256" s="61">
        <f t="shared" si="38"/>
        <v>-1.1543728664400769E-3</v>
      </c>
      <c r="K256" s="60">
        <f t="shared" si="39"/>
        <v>173.60935645439281</v>
      </c>
      <c r="L256" s="60">
        <f t="shared" si="40"/>
        <v>0.20064154560719771</v>
      </c>
      <c r="R256" s="62">
        <f t="shared" si="31"/>
        <v>1.570478066975143E-6</v>
      </c>
    </row>
    <row r="257" spans="1:18" ht="15" x14ac:dyDescent="0.25">
      <c r="A257" s="53">
        <v>252</v>
      </c>
      <c r="B257" s="1">
        <v>43602</v>
      </c>
      <c r="C257">
        <v>194.54632599999999</v>
      </c>
      <c r="D257" s="60">
        <f t="shared" si="32"/>
        <v>-0.75196800000000508</v>
      </c>
      <c r="E257" s="60">
        <f t="shared" si="33"/>
        <v>173.05803</v>
      </c>
      <c r="F257" s="61">
        <f t="shared" si="34"/>
        <v>-4.3263794295654101E-3</v>
      </c>
      <c r="G257" s="61">
        <f t="shared" si="35"/>
        <v>-3.8577879186763343E-3</v>
      </c>
      <c r="H257" s="60">
        <f t="shared" si="36"/>
        <v>173.13947588957046</v>
      </c>
      <c r="I257" s="60">
        <f t="shared" si="37"/>
        <v>0.67052211042954468</v>
      </c>
      <c r="J257" s="61">
        <f t="shared" si="38"/>
        <v>-3.8503562145811941E-3</v>
      </c>
      <c r="K257" s="60">
        <f t="shared" si="39"/>
        <v>173.14076759404438</v>
      </c>
      <c r="L257" s="60">
        <f t="shared" si="40"/>
        <v>0.66923040595563066</v>
      </c>
      <c r="R257" s="62">
        <f t="shared" si="31"/>
        <v>1.5649425001768379E-5</v>
      </c>
    </row>
    <row r="258" spans="1:18" ht="15" x14ac:dyDescent="0.25">
      <c r="A258" s="53">
        <v>253</v>
      </c>
      <c r="B258" s="1">
        <v>43601</v>
      </c>
      <c r="C258">
        <v>195.298294</v>
      </c>
      <c r="D258" s="60">
        <f t="shared" si="32"/>
        <v>0.89842200000001071</v>
      </c>
      <c r="E258" s="60">
        <f t="shared" si="33"/>
        <v>174.70842000000002</v>
      </c>
      <c r="F258" s="61">
        <f t="shared" si="34"/>
        <v>5.1689891855358668E-3</v>
      </c>
      <c r="G258" s="61">
        <f t="shared" si="35"/>
        <v>4.6108689755147555E-3</v>
      </c>
      <c r="H258" s="60">
        <f t="shared" si="36"/>
        <v>174.61141312741248</v>
      </c>
      <c r="I258" s="60">
        <f t="shared" si="37"/>
        <v>-0.80141512741246856</v>
      </c>
      <c r="J258" s="61">
        <f t="shared" si="38"/>
        <v>4.6215153886521631E-3</v>
      </c>
      <c r="K258" s="60">
        <f t="shared" si="39"/>
        <v>174.61326358045861</v>
      </c>
      <c r="L258" s="60">
        <f t="shared" si="40"/>
        <v>-0.80326558045859997</v>
      </c>
      <c r="R258" s="62">
        <f t="shared" si="31"/>
        <v>2.0364655155463453E-5</v>
      </c>
    </row>
    <row r="259" spans="1:18" ht="15" x14ac:dyDescent="0.25">
      <c r="A259" s="53">
        <v>254</v>
      </c>
      <c r="B259" s="1">
        <v>43600</v>
      </c>
      <c r="C259">
        <v>194.39987199999999</v>
      </c>
      <c r="D259" s="60">
        <f t="shared" si="32"/>
        <v>1.0351560000000006</v>
      </c>
      <c r="E259" s="60">
        <f t="shared" si="33"/>
        <v>174.84515400000001</v>
      </c>
      <c r="F259" s="61">
        <f t="shared" si="34"/>
        <v>5.9556758064055705E-3</v>
      </c>
      <c r="G259" s="61">
        <f t="shared" si="35"/>
        <v>5.3391077527589082E-3</v>
      </c>
      <c r="H259" s="60">
        <f t="shared" si="36"/>
        <v>174.73798830782883</v>
      </c>
      <c r="I259" s="60">
        <f t="shared" si="37"/>
        <v>-0.92799030782882141</v>
      </c>
      <c r="J259" s="61">
        <f t="shared" si="38"/>
        <v>5.3533861886157176E-3</v>
      </c>
      <c r="K259" s="60">
        <f t="shared" si="39"/>
        <v>174.74047004273652</v>
      </c>
      <c r="L259" s="60">
        <f t="shared" si="40"/>
        <v>-0.93047204273651118</v>
      </c>
      <c r="R259" s="62">
        <f t="shared" si="31"/>
        <v>2.7467664417327556E-5</v>
      </c>
    </row>
    <row r="260" spans="1:18" ht="15" x14ac:dyDescent="0.25">
      <c r="A260" s="53">
        <v>255</v>
      </c>
      <c r="B260" s="1">
        <v>43599</v>
      </c>
      <c r="C260">
        <v>193.36471599999999</v>
      </c>
      <c r="D260" s="60">
        <f t="shared" si="32"/>
        <v>-0.99609300000000189</v>
      </c>
      <c r="E260" s="60">
        <f t="shared" si="33"/>
        <v>172.81390500000001</v>
      </c>
      <c r="F260" s="61">
        <f t="shared" si="34"/>
        <v>-5.7309303921630672E-3</v>
      </c>
      <c r="G260" s="61">
        <f t="shared" si="35"/>
        <v>-5.13814607098095E-3</v>
      </c>
      <c r="H260" s="60">
        <f t="shared" si="36"/>
        <v>172.9169368416791</v>
      </c>
      <c r="I260" s="60">
        <f t="shared" si="37"/>
        <v>0.89306115832090427</v>
      </c>
      <c r="J260" s="61">
        <f t="shared" si="38"/>
        <v>-5.1249683777556303E-3</v>
      </c>
      <c r="K260" s="60">
        <f t="shared" si="39"/>
        <v>172.91922725651224</v>
      </c>
      <c r="L260" s="60">
        <f t="shared" si="40"/>
        <v>0.89077074348776364</v>
      </c>
      <c r="R260" s="62">
        <f t="shared" si="31"/>
        <v>2.7418770315208844E-5</v>
      </c>
    </row>
    <row r="261" spans="1:18" ht="15" x14ac:dyDescent="0.25">
      <c r="A261" s="53">
        <v>256</v>
      </c>
      <c r="B261" s="1">
        <v>43598</v>
      </c>
      <c r="C261">
        <v>194.36080899999999</v>
      </c>
      <c r="D261" s="60">
        <f t="shared" si="32"/>
        <v>-0.93748500000000945</v>
      </c>
      <c r="E261" s="60">
        <f t="shared" si="33"/>
        <v>172.872513</v>
      </c>
      <c r="F261" s="61">
        <f t="shared" si="34"/>
        <v>-5.3937345997783709E-3</v>
      </c>
      <c r="G261" s="61">
        <f t="shared" si="35"/>
        <v>-4.811830657292732E-3</v>
      </c>
      <c r="H261" s="60">
        <f t="shared" si="36"/>
        <v>172.97365372307962</v>
      </c>
      <c r="I261" s="60">
        <f t="shared" si="37"/>
        <v>0.83634427692038571</v>
      </c>
      <c r="J261" s="61">
        <f t="shared" si="38"/>
        <v>-4.8002723464650923E-3</v>
      </c>
      <c r="K261" s="60">
        <f t="shared" si="39"/>
        <v>172.97566267306146</v>
      </c>
      <c r="L261" s="60">
        <f t="shared" si="40"/>
        <v>0.83433532693854318</v>
      </c>
      <c r="R261" s="62">
        <f t="shared" si="31"/>
        <v>2.4107885461688697E-5</v>
      </c>
    </row>
    <row r="262" spans="1:18" ht="15" x14ac:dyDescent="0.25">
      <c r="A262" s="53">
        <v>257</v>
      </c>
      <c r="B262" s="1">
        <v>43595</v>
      </c>
      <c r="C262">
        <v>195.298294</v>
      </c>
      <c r="D262" s="60">
        <f t="shared" si="32"/>
        <v>2.2070009999999911</v>
      </c>
      <c r="E262" s="60">
        <f t="shared" si="33"/>
        <v>176.016999</v>
      </c>
      <c r="F262" s="61">
        <f t="shared" si="34"/>
        <v>1.26977793302776E-2</v>
      </c>
      <c r="G262" s="61">
        <f t="shared" si="35"/>
        <v>1.1365004774184905E-2</v>
      </c>
      <c r="H262" s="60">
        <f t="shared" si="36"/>
        <v>175.78534945707108</v>
      </c>
      <c r="I262" s="60">
        <f t="shared" si="37"/>
        <v>-1.9753514570710706</v>
      </c>
      <c r="J262" s="61">
        <f t="shared" si="38"/>
        <v>1.1429831794642294E-2</v>
      </c>
      <c r="K262" s="60">
        <f t="shared" si="39"/>
        <v>175.79661704136711</v>
      </c>
      <c r="L262" s="60">
        <f t="shared" si="40"/>
        <v>-1.9866190413671063</v>
      </c>
      <c r="R262" s="62">
        <f t="shared" ref="R262:R325" si="41">+(G262-$R$2)^2</f>
        <v>1.2694207293644966E-4</v>
      </c>
    </row>
    <row r="263" spans="1:18" ht="15" x14ac:dyDescent="0.25">
      <c r="A263" s="53">
        <v>258</v>
      </c>
      <c r="B263" s="1">
        <v>43594</v>
      </c>
      <c r="C263">
        <v>193.09129300000001</v>
      </c>
      <c r="D263" s="60">
        <f t="shared" ref="D263:D326" si="42">+C263-C264</f>
        <v>-0.2929539999999804</v>
      </c>
      <c r="E263" s="60">
        <f t="shared" ref="E263:E326" si="43">+$C$6+D263</f>
        <v>173.51704400000003</v>
      </c>
      <c r="F263" s="61">
        <f t="shared" ref="F263:F326" si="44">+(E263-$C$6)/$C$6</f>
        <v>-1.6854841687529412E-3</v>
      </c>
      <c r="G263" s="61">
        <f t="shared" ref="G263:G326" si="45">+LN(C263/C264)</f>
        <v>-1.5160289632253048E-3</v>
      </c>
      <c r="H263" s="60">
        <f t="shared" ref="H263:H326" si="46">+$C$6*(1+G263)</f>
        <v>173.54649700893387</v>
      </c>
      <c r="I263" s="60">
        <f t="shared" ref="I263:I326" si="47">+$C$6-H263</f>
        <v>0.26350099106613811</v>
      </c>
      <c r="J263" s="61">
        <f t="shared" ref="J263:J326" si="48">+(C263-C264)/C264</f>
        <v>-1.5148803718225323E-3</v>
      </c>
      <c r="K263" s="60">
        <f t="shared" ref="K263:K326" si="49">+$C$6*(1+J263)</f>
        <v>173.54669664560328</v>
      </c>
      <c r="L263" s="60">
        <f t="shared" ref="L263:L326" si="50">+$C$6-K263</f>
        <v>0.26330135439673086</v>
      </c>
      <c r="R263" s="62">
        <f t="shared" si="41"/>
        <v>2.6055656401616194E-6</v>
      </c>
    </row>
    <row r="264" spans="1:18" ht="15" x14ac:dyDescent="0.25">
      <c r="A264" s="53">
        <v>259</v>
      </c>
      <c r="B264" s="1">
        <v>43593</v>
      </c>
      <c r="C264">
        <v>193.38424699999999</v>
      </c>
      <c r="D264" s="60">
        <f t="shared" si="42"/>
        <v>-9.7810000000038144E-3</v>
      </c>
      <c r="E264" s="60">
        <f t="shared" si="43"/>
        <v>173.800217</v>
      </c>
      <c r="F264" s="61">
        <f t="shared" si="44"/>
        <v>-5.6274093047304532E-5</v>
      </c>
      <c r="G264" s="61">
        <f t="shared" si="45"/>
        <v>-5.0576780725845869E-5</v>
      </c>
      <c r="H264" s="60">
        <f t="shared" si="46"/>
        <v>173.8012072498432</v>
      </c>
      <c r="I264" s="60">
        <f t="shared" si="47"/>
        <v>8.7907501568054158E-3</v>
      </c>
      <c r="J264" s="61">
        <f t="shared" si="48"/>
        <v>-5.0575501741986652E-5</v>
      </c>
      <c r="K264" s="60">
        <f t="shared" si="49"/>
        <v>173.80120747214337</v>
      </c>
      <c r="L264" s="60">
        <f t="shared" si="50"/>
        <v>8.7905278566324796E-3</v>
      </c>
      <c r="R264" s="62">
        <f t="shared" si="41"/>
        <v>2.2118910362733074E-8</v>
      </c>
    </row>
    <row r="265" spans="1:18" ht="15" x14ac:dyDescent="0.25">
      <c r="A265" s="53">
        <v>260</v>
      </c>
      <c r="B265" s="1">
        <v>43592</v>
      </c>
      <c r="C265">
        <v>193.39402799999999</v>
      </c>
      <c r="D265" s="60">
        <f t="shared" si="42"/>
        <v>-0.83981300000002079</v>
      </c>
      <c r="E265" s="60">
        <f t="shared" si="43"/>
        <v>172.97018499999999</v>
      </c>
      <c r="F265" s="61">
        <f t="shared" si="44"/>
        <v>-4.8317876397422242E-3</v>
      </c>
      <c r="G265" s="61">
        <f t="shared" si="45"/>
        <v>-4.3330956371832596E-3</v>
      </c>
      <c r="H265" s="60">
        <f t="shared" si="46"/>
        <v>173.05686265596739</v>
      </c>
      <c r="I265" s="60">
        <f t="shared" si="47"/>
        <v>0.75313534403261428</v>
      </c>
      <c r="J265" s="61">
        <f t="shared" si="48"/>
        <v>-4.3237213231036332E-3</v>
      </c>
      <c r="K265" s="60">
        <f t="shared" si="49"/>
        <v>173.0584920054788</v>
      </c>
      <c r="L265" s="60">
        <f t="shared" si="50"/>
        <v>0.75150599452121014</v>
      </c>
      <c r="R265" s="62">
        <f t="shared" si="41"/>
        <v>1.9635915701662606E-5</v>
      </c>
    </row>
    <row r="266" spans="1:18" ht="15" x14ac:dyDescent="0.25">
      <c r="A266" s="53">
        <v>261</v>
      </c>
      <c r="B266" s="1">
        <v>43591</v>
      </c>
      <c r="C266">
        <v>194.23384100000001</v>
      </c>
      <c r="D266" s="60">
        <f t="shared" si="42"/>
        <v>1.3475950000000125</v>
      </c>
      <c r="E266" s="60">
        <f t="shared" si="43"/>
        <v>175.15759300000002</v>
      </c>
      <c r="F266" s="61">
        <f t="shared" si="44"/>
        <v>7.7532651487632635E-3</v>
      </c>
      <c r="G266" s="61">
        <f t="shared" si="45"/>
        <v>6.9621829950670573E-3</v>
      </c>
      <c r="H266" s="60">
        <f t="shared" si="46"/>
        <v>175.02009501244825</v>
      </c>
      <c r="I266" s="60">
        <f t="shared" si="47"/>
        <v>-1.2100970124482444</v>
      </c>
      <c r="J266" s="61">
        <f t="shared" si="48"/>
        <v>6.9864753342755844E-3</v>
      </c>
      <c r="K266" s="60">
        <f t="shared" si="49"/>
        <v>175.02431726387752</v>
      </c>
      <c r="L266" s="60">
        <f t="shared" si="50"/>
        <v>-1.2143192638775133</v>
      </c>
      <c r="R266" s="62">
        <f t="shared" si="41"/>
        <v>4.71149833382169E-5</v>
      </c>
    </row>
    <row r="267" spans="1:18" ht="15" x14ac:dyDescent="0.25">
      <c r="A267" s="53">
        <v>262</v>
      </c>
      <c r="B267" s="1">
        <v>43588</v>
      </c>
      <c r="C267">
        <v>192.886246</v>
      </c>
      <c r="D267" s="60">
        <f t="shared" si="42"/>
        <v>2.8417670000000044</v>
      </c>
      <c r="E267" s="60">
        <f t="shared" si="43"/>
        <v>176.65176500000001</v>
      </c>
      <c r="F267" s="61">
        <f t="shared" si="44"/>
        <v>1.6349847722799033E-2</v>
      </c>
      <c r="G267" s="61">
        <f t="shared" si="45"/>
        <v>1.4842471413948195E-2</v>
      </c>
      <c r="H267" s="60">
        <f t="shared" si="46"/>
        <v>176.38976792677337</v>
      </c>
      <c r="I267" s="60">
        <f t="shared" si="47"/>
        <v>-2.5797699267733663</v>
      </c>
      <c r="J267" s="61">
        <f t="shared" si="48"/>
        <v>1.4953167884450905E-2</v>
      </c>
      <c r="K267" s="60">
        <f t="shared" si="49"/>
        <v>176.4090080800901</v>
      </c>
      <c r="L267" s="60">
        <f t="shared" si="50"/>
        <v>-2.5990100800900962</v>
      </c>
      <c r="R267" s="62">
        <f t="shared" si="41"/>
        <v>2.1739508780976093E-4</v>
      </c>
    </row>
    <row r="268" spans="1:18" ht="15" x14ac:dyDescent="0.25">
      <c r="A268" s="53">
        <v>263</v>
      </c>
      <c r="B268" s="1">
        <v>43587</v>
      </c>
      <c r="C268">
        <v>190.044479</v>
      </c>
      <c r="D268" s="60">
        <f t="shared" si="42"/>
        <v>0.42965699999999174</v>
      </c>
      <c r="E268" s="60">
        <f t="shared" si="43"/>
        <v>174.239655</v>
      </c>
      <c r="F268" s="61">
        <f t="shared" si="44"/>
        <v>2.4719924339449777E-3</v>
      </c>
      <c r="G268" s="61">
        <f t="shared" si="45"/>
        <v>2.2633828924643832E-3</v>
      </c>
      <c r="H268" s="60">
        <f t="shared" si="46"/>
        <v>174.20339657601247</v>
      </c>
      <c r="I268" s="60">
        <f t="shared" si="47"/>
        <v>-0.39339857601245853</v>
      </c>
      <c r="J268" s="61">
        <f t="shared" si="48"/>
        <v>2.2659462771322369E-3</v>
      </c>
      <c r="K268" s="60">
        <f t="shared" si="49"/>
        <v>174.20384211789647</v>
      </c>
      <c r="L268" s="60">
        <f t="shared" si="50"/>
        <v>-0.39384411789646379</v>
      </c>
      <c r="R268" s="62">
        <f t="shared" si="41"/>
        <v>4.6882443239205556E-6</v>
      </c>
    </row>
    <row r="269" spans="1:18" ht="15" x14ac:dyDescent="0.25">
      <c r="A269" s="53">
        <v>264</v>
      </c>
      <c r="B269" s="1">
        <v>43586</v>
      </c>
      <c r="C269">
        <v>189.614822</v>
      </c>
      <c r="D269" s="60">
        <f t="shared" si="42"/>
        <v>-3.3202519999999822</v>
      </c>
      <c r="E269" s="60">
        <f t="shared" si="43"/>
        <v>170.48974600000003</v>
      </c>
      <c r="F269" s="61">
        <f t="shared" si="44"/>
        <v>-1.9102767609490347E-2</v>
      </c>
      <c r="G269" s="61">
        <f t="shared" si="45"/>
        <v>-1.7358966292347747E-2</v>
      </c>
      <c r="H269" s="60">
        <f t="shared" si="46"/>
        <v>170.79283610344498</v>
      </c>
      <c r="I269" s="60">
        <f t="shared" si="47"/>
        <v>3.0171618965550238</v>
      </c>
      <c r="J269" s="61">
        <f t="shared" si="48"/>
        <v>-1.7209167473613337E-2</v>
      </c>
      <c r="K269" s="60">
        <f t="shared" si="49"/>
        <v>170.81887263582962</v>
      </c>
      <c r="L269" s="60">
        <f t="shared" si="50"/>
        <v>2.9911253641703865</v>
      </c>
      <c r="R269" s="62">
        <f t="shared" si="41"/>
        <v>3.0475082180466117E-4</v>
      </c>
    </row>
    <row r="270" spans="1:18" ht="15" x14ac:dyDescent="0.25">
      <c r="A270" s="53">
        <v>265</v>
      </c>
      <c r="B270" s="1">
        <v>43585</v>
      </c>
      <c r="C270">
        <v>192.93507399999999</v>
      </c>
      <c r="D270" s="60">
        <f t="shared" si="42"/>
        <v>0.4394529999999861</v>
      </c>
      <c r="E270" s="60">
        <f t="shared" si="43"/>
        <v>174.24945099999999</v>
      </c>
      <c r="F270" s="61">
        <f t="shared" si="44"/>
        <v>2.5283528281266426E-3</v>
      </c>
      <c r="G270" s="61">
        <f t="shared" si="45"/>
        <v>2.2803227460901246E-3</v>
      </c>
      <c r="H270" s="60">
        <f t="shared" si="46"/>
        <v>174.20634089193729</v>
      </c>
      <c r="I270" s="60">
        <f t="shared" si="47"/>
        <v>-0.39634289193728023</v>
      </c>
      <c r="J270" s="61">
        <f t="shared" si="48"/>
        <v>2.2829246593613997E-3</v>
      </c>
      <c r="K270" s="60">
        <f t="shared" si="49"/>
        <v>174.20679313047776</v>
      </c>
      <c r="L270" s="60">
        <f t="shared" si="50"/>
        <v>-0.39679513047775572</v>
      </c>
      <c r="R270" s="62">
        <f t="shared" si="41"/>
        <v>4.761888823938404E-6</v>
      </c>
    </row>
    <row r="271" spans="1:18" ht="15" x14ac:dyDescent="0.25">
      <c r="A271" s="53">
        <v>266</v>
      </c>
      <c r="B271" s="1">
        <v>43584</v>
      </c>
      <c r="C271">
        <v>192.495621</v>
      </c>
      <c r="D271" s="60">
        <f t="shared" si="42"/>
        <v>-0.29295300000001134</v>
      </c>
      <c r="E271" s="60">
        <f t="shared" si="43"/>
        <v>173.517045</v>
      </c>
      <c r="F271" s="61">
        <f t="shared" si="44"/>
        <v>-1.6854784153441584E-3</v>
      </c>
      <c r="G271" s="61">
        <f t="shared" si="45"/>
        <v>-1.5207115176683779E-3</v>
      </c>
      <c r="H271" s="60">
        <f t="shared" si="46"/>
        <v>173.5456831341555</v>
      </c>
      <c r="I271" s="60">
        <f t="shared" si="47"/>
        <v>0.26431486584451136</v>
      </c>
      <c r="J271" s="61">
        <f t="shared" si="48"/>
        <v>-1.5195558218092911E-3</v>
      </c>
      <c r="K271" s="60">
        <f t="shared" si="49"/>
        <v>173.54588400565044</v>
      </c>
      <c r="L271" s="60">
        <f t="shared" si="50"/>
        <v>0.26411399434957161</v>
      </c>
      <c r="R271" s="62">
        <f t="shared" si="41"/>
        <v>2.6207045047758978E-6</v>
      </c>
    </row>
    <row r="272" spans="1:18" ht="15" x14ac:dyDescent="0.25">
      <c r="A272" s="53">
        <v>267</v>
      </c>
      <c r="B272" s="1">
        <v>43581</v>
      </c>
      <c r="C272">
        <v>192.78857400000001</v>
      </c>
      <c r="D272" s="60">
        <f t="shared" si="42"/>
        <v>-0.49803199999999492</v>
      </c>
      <c r="E272" s="60">
        <f t="shared" si="43"/>
        <v>173.31196600000001</v>
      </c>
      <c r="F272" s="61">
        <f t="shared" si="44"/>
        <v>-2.8653817716515644E-3</v>
      </c>
      <c r="G272" s="61">
        <f t="shared" si="45"/>
        <v>-2.5799756216035377E-3</v>
      </c>
      <c r="H272" s="60">
        <f t="shared" si="46"/>
        <v>173.36157244236907</v>
      </c>
      <c r="I272" s="60">
        <f t="shared" si="47"/>
        <v>0.44842555763094083</v>
      </c>
      <c r="J272" s="61">
        <f t="shared" si="48"/>
        <v>-2.576650344825212E-3</v>
      </c>
      <c r="K272" s="60">
        <f t="shared" si="49"/>
        <v>173.36215040871923</v>
      </c>
      <c r="L272" s="60">
        <f t="shared" si="50"/>
        <v>0.44784759128077667</v>
      </c>
      <c r="R272" s="62">
        <f t="shared" si="41"/>
        <v>7.1723434307935082E-6</v>
      </c>
    </row>
    <row r="273" spans="1:18" ht="15" x14ac:dyDescent="0.25">
      <c r="A273" s="53">
        <v>268</v>
      </c>
      <c r="B273" s="1">
        <v>43580</v>
      </c>
      <c r="C273">
        <v>193.28660600000001</v>
      </c>
      <c r="D273" s="60">
        <f t="shared" si="42"/>
        <v>0.29296899999999937</v>
      </c>
      <c r="E273" s="60">
        <f t="shared" si="43"/>
        <v>174.10296700000001</v>
      </c>
      <c r="F273" s="61">
        <f t="shared" si="44"/>
        <v>1.685570469887465E-3</v>
      </c>
      <c r="G273" s="61">
        <f t="shared" si="45"/>
        <v>1.5168731069398159E-3</v>
      </c>
      <c r="H273" s="60">
        <f t="shared" si="46"/>
        <v>174.07364571168344</v>
      </c>
      <c r="I273" s="60">
        <f t="shared" si="47"/>
        <v>-0.26364771168343282</v>
      </c>
      <c r="J273" s="61">
        <f t="shared" si="48"/>
        <v>1.5180241408684337E-3</v>
      </c>
      <c r="K273" s="60">
        <f t="shared" si="49"/>
        <v>174.07384577288829</v>
      </c>
      <c r="L273" s="60">
        <f t="shared" si="50"/>
        <v>-0.26384777288828332</v>
      </c>
      <c r="R273" s="62">
        <f t="shared" si="41"/>
        <v>2.0127823603279449E-6</v>
      </c>
    </row>
    <row r="274" spans="1:18" ht="15" x14ac:dyDescent="0.25">
      <c r="A274" s="53">
        <v>269</v>
      </c>
      <c r="B274" s="1">
        <v>43579</v>
      </c>
      <c r="C274">
        <v>192.99363700000001</v>
      </c>
      <c r="D274" s="60">
        <f t="shared" si="42"/>
        <v>2.314391999999998</v>
      </c>
      <c r="E274" s="60">
        <f t="shared" si="43"/>
        <v>176.12439000000001</v>
      </c>
      <c r="F274" s="61">
        <f t="shared" si="44"/>
        <v>1.3315643672005554E-2</v>
      </c>
      <c r="G274" s="61">
        <f t="shared" si="45"/>
        <v>1.2064548634016729E-2</v>
      </c>
      <c r="H274" s="60">
        <f t="shared" si="46"/>
        <v>175.90693717394936</v>
      </c>
      <c r="I274" s="60">
        <f t="shared" si="47"/>
        <v>-2.0969391739493517</v>
      </c>
      <c r="J274" s="61">
        <f t="shared" si="48"/>
        <v>1.2137618858308349E-2</v>
      </c>
      <c r="K274" s="60">
        <f t="shared" si="49"/>
        <v>175.91963750948736</v>
      </c>
      <c r="L274" s="60">
        <f t="shared" si="50"/>
        <v>-2.1096395094873515</v>
      </c>
      <c r="R274" s="62">
        <f t="shared" si="41"/>
        <v>1.4319475620597701E-4</v>
      </c>
    </row>
    <row r="275" spans="1:18" ht="15" x14ac:dyDescent="0.25">
      <c r="A275" s="53">
        <v>270</v>
      </c>
      <c r="B275" s="1">
        <v>43578</v>
      </c>
      <c r="C275">
        <v>190.67924500000001</v>
      </c>
      <c r="D275" s="60">
        <f t="shared" si="42"/>
        <v>1.3085630000000208</v>
      </c>
      <c r="E275" s="60">
        <f t="shared" si="43"/>
        <v>175.11856100000003</v>
      </c>
      <c r="F275" s="61">
        <f t="shared" si="44"/>
        <v>7.5286980901985903E-3</v>
      </c>
      <c r="G275" s="61">
        <f t="shared" si="45"/>
        <v>6.8862961319178006E-3</v>
      </c>
      <c r="H275" s="60">
        <f t="shared" si="46"/>
        <v>175.00690511691604</v>
      </c>
      <c r="I275" s="60">
        <f t="shared" si="47"/>
        <v>-1.1969071169160372</v>
      </c>
      <c r="J275" s="61">
        <f t="shared" si="48"/>
        <v>6.9100611888804463E-3</v>
      </c>
      <c r="K275" s="60">
        <f t="shared" si="49"/>
        <v>175.01103572141918</v>
      </c>
      <c r="L275" s="60">
        <f t="shared" si="50"/>
        <v>-1.2010377214191692</v>
      </c>
      <c r="R275" s="62">
        <f t="shared" si="41"/>
        <v>4.6078961909013123E-5</v>
      </c>
    </row>
    <row r="276" spans="1:18" ht="15" x14ac:dyDescent="0.25">
      <c r="A276" s="53">
        <v>271</v>
      </c>
      <c r="B276" s="1">
        <v>43577</v>
      </c>
      <c r="C276">
        <v>189.37068199999999</v>
      </c>
      <c r="D276" s="60">
        <f t="shared" si="42"/>
        <v>-0.96678100000002587</v>
      </c>
      <c r="E276" s="60">
        <f t="shared" si="43"/>
        <v>172.84321699999998</v>
      </c>
      <c r="F276" s="61">
        <f t="shared" si="44"/>
        <v>-5.5622864686991468E-3</v>
      </c>
      <c r="G276" s="61">
        <f t="shared" si="45"/>
        <v>-5.0922430917431883E-3</v>
      </c>
      <c r="H276" s="60">
        <f t="shared" si="46"/>
        <v>172.9249152384086</v>
      </c>
      <c r="I276" s="60">
        <f t="shared" si="47"/>
        <v>0.88508276159140564</v>
      </c>
      <c r="J276" s="61">
        <f t="shared" si="48"/>
        <v>-5.0792996016765539E-3</v>
      </c>
      <c r="K276" s="60">
        <f t="shared" si="49"/>
        <v>172.9271649463912</v>
      </c>
      <c r="L276" s="60">
        <f t="shared" si="50"/>
        <v>0.88283305360880604</v>
      </c>
      <c r="R276" s="62">
        <f t="shared" si="41"/>
        <v>2.6940154448974392E-5</v>
      </c>
    </row>
    <row r="277" spans="1:18" ht="15" x14ac:dyDescent="0.25">
      <c r="A277" s="53">
        <v>272</v>
      </c>
      <c r="B277" s="1">
        <v>43573</v>
      </c>
      <c r="C277">
        <v>190.33746300000001</v>
      </c>
      <c r="D277" s="60">
        <f t="shared" si="42"/>
        <v>3.2225950000000125</v>
      </c>
      <c r="E277" s="60">
        <f t="shared" si="43"/>
        <v>177.03259300000002</v>
      </c>
      <c r="F277" s="61">
        <f t="shared" si="44"/>
        <v>1.8540906950588725E-2</v>
      </c>
      <c r="G277" s="61">
        <f t="shared" si="45"/>
        <v>1.7075922126007982E-2</v>
      </c>
      <c r="H277" s="60">
        <f t="shared" si="46"/>
        <v>176.77796399056962</v>
      </c>
      <c r="I277" s="60">
        <f t="shared" si="47"/>
        <v>-2.9679659905696099</v>
      </c>
      <c r="J277" s="61">
        <f t="shared" si="48"/>
        <v>1.7222549092143831E-2</v>
      </c>
      <c r="K277" s="60">
        <f t="shared" si="49"/>
        <v>176.80344922326043</v>
      </c>
      <c r="L277" s="60">
        <f t="shared" si="50"/>
        <v>-2.993451223260422</v>
      </c>
      <c r="R277" s="62">
        <f t="shared" si="41"/>
        <v>2.8824483140159996E-4</v>
      </c>
    </row>
    <row r="278" spans="1:18" ht="15" x14ac:dyDescent="0.25">
      <c r="A278" s="53">
        <v>273</v>
      </c>
      <c r="B278" s="1">
        <v>43572</v>
      </c>
      <c r="C278">
        <v>187.114868</v>
      </c>
      <c r="D278" s="60">
        <f t="shared" si="42"/>
        <v>-8.7906000000003814E-2</v>
      </c>
      <c r="E278" s="60">
        <f t="shared" si="43"/>
        <v>173.722092</v>
      </c>
      <c r="F278" s="61">
        <f t="shared" si="44"/>
        <v>-5.0575916812336543E-4</v>
      </c>
      <c r="G278" s="61">
        <f t="shared" si="45"/>
        <v>-4.6968666048632229E-4</v>
      </c>
      <c r="H278" s="60">
        <f t="shared" si="46"/>
        <v>173.72836176248026</v>
      </c>
      <c r="I278" s="60">
        <f t="shared" si="47"/>
        <v>8.1636237519745691E-2</v>
      </c>
      <c r="J278" s="61">
        <f t="shared" si="48"/>
        <v>-4.695763749740365E-4</v>
      </c>
      <c r="K278" s="60">
        <f t="shared" si="49"/>
        <v>173.72838093120492</v>
      </c>
      <c r="L278" s="60">
        <f t="shared" si="50"/>
        <v>8.1617068795083014E-2</v>
      </c>
      <c r="R278" s="62">
        <f t="shared" si="41"/>
        <v>3.2243562879568792E-7</v>
      </c>
    </row>
    <row r="279" spans="1:18" ht="15" x14ac:dyDescent="0.25">
      <c r="A279" s="53">
        <v>274</v>
      </c>
      <c r="B279" s="1">
        <v>43571</v>
      </c>
      <c r="C279">
        <v>187.20277400000001</v>
      </c>
      <c r="D279" s="60">
        <f t="shared" si="42"/>
        <v>-0.14648399999998674</v>
      </c>
      <c r="E279" s="60">
        <f t="shared" si="43"/>
        <v>173.66351400000002</v>
      </c>
      <c r="F279" s="61">
        <f t="shared" si="44"/>
        <v>-8.4278235823917751E-4</v>
      </c>
      <c r="G279" s="61">
        <f t="shared" si="45"/>
        <v>-7.8218242034980919E-4</v>
      </c>
      <c r="H279" s="60">
        <f t="shared" si="46"/>
        <v>173.67404687508338</v>
      </c>
      <c r="I279" s="60">
        <f t="shared" si="47"/>
        <v>0.13595112491663031</v>
      </c>
      <c r="J279" s="61">
        <f t="shared" si="48"/>
        <v>-7.8187659542258096E-4</v>
      </c>
      <c r="K279" s="60">
        <f t="shared" si="49"/>
        <v>173.67410003051336</v>
      </c>
      <c r="L279" s="60">
        <f t="shared" si="50"/>
        <v>0.13589796948664912</v>
      </c>
      <c r="R279" s="62">
        <f t="shared" si="41"/>
        <v>7.7498076088119492E-7</v>
      </c>
    </row>
    <row r="280" spans="1:18" ht="15" x14ac:dyDescent="0.25">
      <c r="A280" s="53">
        <v>275</v>
      </c>
      <c r="B280" s="1">
        <v>43570</v>
      </c>
      <c r="C280">
        <v>187.34925799999999</v>
      </c>
      <c r="D280" s="60">
        <f t="shared" si="42"/>
        <v>0.24415499999997792</v>
      </c>
      <c r="E280" s="60">
        <f t="shared" si="43"/>
        <v>174.05415299999999</v>
      </c>
      <c r="F280" s="61">
        <f t="shared" si="44"/>
        <v>1.4047235648663773E-3</v>
      </c>
      <c r="G280" s="61">
        <f t="shared" si="45"/>
        <v>1.3040576370808507E-3</v>
      </c>
      <c r="H280" s="60">
        <f t="shared" si="46"/>
        <v>174.03665625529291</v>
      </c>
      <c r="I280" s="60">
        <f t="shared" si="47"/>
        <v>-0.22665825529290373</v>
      </c>
      <c r="J280" s="61">
        <f t="shared" si="48"/>
        <v>1.3049082899677937E-3</v>
      </c>
      <c r="K280" s="60">
        <f t="shared" si="49"/>
        <v>174.03680410726952</v>
      </c>
      <c r="L280" s="60">
        <f t="shared" si="50"/>
        <v>-0.22680610726951045</v>
      </c>
      <c r="R280" s="62">
        <f t="shared" si="41"/>
        <v>1.4542192693743141E-6</v>
      </c>
    </row>
    <row r="281" spans="1:18" ht="15" x14ac:dyDescent="0.25">
      <c r="A281" s="53">
        <v>276</v>
      </c>
      <c r="B281" s="1">
        <v>43567</v>
      </c>
      <c r="C281">
        <v>187.10510300000001</v>
      </c>
      <c r="D281" s="60">
        <f t="shared" si="42"/>
        <v>2.6561590000000024</v>
      </c>
      <c r="E281" s="60">
        <f t="shared" si="43"/>
        <v>176.46615700000001</v>
      </c>
      <c r="F281" s="61">
        <f t="shared" si="44"/>
        <v>1.5281968992370635E-2</v>
      </c>
      <c r="G281" s="61">
        <f t="shared" si="45"/>
        <v>1.4297808195503076E-2</v>
      </c>
      <c r="H281" s="60">
        <f t="shared" si="46"/>
        <v>176.29510001386475</v>
      </c>
      <c r="I281" s="60">
        <f t="shared" si="47"/>
        <v>-2.4851020138647471</v>
      </c>
      <c r="J281" s="61">
        <f t="shared" si="48"/>
        <v>1.4400510745130653E-2</v>
      </c>
      <c r="K281" s="60">
        <f t="shared" si="49"/>
        <v>176.31295074381015</v>
      </c>
      <c r="L281" s="60">
        <f t="shared" si="50"/>
        <v>-2.5029527438101411</v>
      </c>
      <c r="R281" s="62">
        <f t="shared" si="41"/>
        <v>2.0163036399293649E-4</v>
      </c>
    </row>
    <row r="282" spans="1:18" ht="15" x14ac:dyDescent="0.25">
      <c r="A282" s="53">
        <v>277</v>
      </c>
      <c r="B282" s="1">
        <v>43566</v>
      </c>
      <c r="C282">
        <v>184.44894400000001</v>
      </c>
      <c r="D282" s="60">
        <f t="shared" si="42"/>
        <v>-0.33200099999999111</v>
      </c>
      <c r="E282" s="60">
        <f t="shared" si="43"/>
        <v>173.47799700000002</v>
      </c>
      <c r="F282" s="61">
        <f t="shared" si="44"/>
        <v>-1.9101375284521383E-3</v>
      </c>
      <c r="G282" s="61">
        <f t="shared" si="45"/>
        <v>-1.7983435218341547E-3</v>
      </c>
      <c r="H282" s="60">
        <f t="shared" si="46"/>
        <v>173.4974279160667</v>
      </c>
      <c r="I282" s="60">
        <f t="shared" si="47"/>
        <v>0.31257008393330921</v>
      </c>
      <c r="J282" s="61">
        <f t="shared" si="48"/>
        <v>-1.7967274710062289E-3</v>
      </c>
      <c r="K282" s="60">
        <f t="shared" si="49"/>
        <v>173.49770880185787</v>
      </c>
      <c r="L282" s="60">
        <f t="shared" si="50"/>
        <v>0.31228919814213896</v>
      </c>
      <c r="R282" s="62">
        <f t="shared" si="41"/>
        <v>3.5966781791330277E-6</v>
      </c>
    </row>
    <row r="283" spans="1:18" ht="15" x14ac:dyDescent="0.25">
      <c r="A283" s="53">
        <v>278</v>
      </c>
      <c r="B283" s="1">
        <v>43565</v>
      </c>
      <c r="C283">
        <v>184.780945</v>
      </c>
      <c r="D283" s="60">
        <f t="shared" si="42"/>
        <v>-0.83982800000001134</v>
      </c>
      <c r="E283" s="60">
        <f t="shared" si="43"/>
        <v>172.97017</v>
      </c>
      <c r="F283" s="61">
        <f t="shared" si="44"/>
        <v>-4.8318739408765845E-3</v>
      </c>
      <c r="G283" s="61">
        <f t="shared" si="45"/>
        <v>-4.5346951611439038E-3</v>
      </c>
      <c r="H283" s="60">
        <f t="shared" si="46"/>
        <v>173.02182264311097</v>
      </c>
      <c r="I283" s="60">
        <f t="shared" si="47"/>
        <v>0.78817535688904172</v>
      </c>
      <c r="J283" s="61">
        <f t="shared" si="48"/>
        <v>-4.5244289549425118E-3</v>
      </c>
      <c r="K283" s="60">
        <f t="shared" si="49"/>
        <v>173.0236070123903</v>
      </c>
      <c r="L283" s="60">
        <f t="shared" si="50"/>
        <v>0.78639098760970683</v>
      </c>
      <c r="R283" s="62">
        <f t="shared" si="41"/>
        <v>2.1463231081961706E-5</v>
      </c>
    </row>
    <row r="284" spans="1:18" ht="15" x14ac:dyDescent="0.25">
      <c r="A284" s="53">
        <v>279</v>
      </c>
      <c r="B284" s="1">
        <v>43564</v>
      </c>
      <c r="C284">
        <v>185.62077300000001</v>
      </c>
      <c r="D284" s="60">
        <f t="shared" si="42"/>
        <v>0.22460900000001516</v>
      </c>
      <c r="E284" s="60">
        <f t="shared" si="43"/>
        <v>174.03460700000002</v>
      </c>
      <c r="F284" s="61">
        <f t="shared" si="44"/>
        <v>1.2922674333154019E-3</v>
      </c>
      <c r="G284" s="61">
        <f t="shared" si="45"/>
        <v>1.2107750619443612E-3</v>
      </c>
      <c r="H284" s="60">
        <f t="shared" si="46"/>
        <v>174.02044281109499</v>
      </c>
      <c r="I284" s="60">
        <f t="shared" si="47"/>
        <v>-0.21044481109498747</v>
      </c>
      <c r="J284" s="61">
        <f t="shared" si="48"/>
        <v>1.2115083459872187E-3</v>
      </c>
      <c r="K284" s="60">
        <f t="shared" si="49"/>
        <v>174.02057026319301</v>
      </c>
      <c r="L284" s="60">
        <f t="shared" si="50"/>
        <v>-0.21057226319300071</v>
      </c>
      <c r="R284" s="62">
        <f t="shared" si="41"/>
        <v>1.2379401014336156E-6</v>
      </c>
    </row>
    <row r="285" spans="1:18" ht="15" x14ac:dyDescent="0.25">
      <c r="A285" s="53">
        <v>280</v>
      </c>
      <c r="B285" s="1">
        <v>43563</v>
      </c>
      <c r="C285">
        <v>185.396164</v>
      </c>
      <c r="D285" s="60">
        <f t="shared" si="42"/>
        <v>-0.83984399999999937</v>
      </c>
      <c r="E285" s="60">
        <f t="shared" si="43"/>
        <v>172.97015400000001</v>
      </c>
      <c r="F285" s="61">
        <f t="shared" si="44"/>
        <v>-4.8319659954198912E-3</v>
      </c>
      <c r="G285" s="61">
        <f t="shared" si="45"/>
        <v>-4.5197670868741217E-3</v>
      </c>
      <c r="H285" s="60">
        <f t="shared" si="46"/>
        <v>173.02441729166995</v>
      </c>
      <c r="I285" s="60">
        <f t="shared" si="47"/>
        <v>0.785580708330059</v>
      </c>
      <c r="J285" s="61">
        <f t="shared" si="48"/>
        <v>-4.5095683107640458E-3</v>
      </c>
      <c r="K285" s="60">
        <f t="shared" si="49"/>
        <v>173.02618994092524</v>
      </c>
      <c r="L285" s="60">
        <f t="shared" si="50"/>
        <v>0.78380805907477225</v>
      </c>
      <c r="R285" s="62">
        <f t="shared" si="41"/>
        <v>2.1325135090843527E-5</v>
      </c>
    </row>
    <row r="286" spans="1:18" ht="15" x14ac:dyDescent="0.25">
      <c r="A286" s="53">
        <v>281</v>
      </c>
      <c r="B286" s="1">
        <v>43560</v>
      </c>
      <c r="C286">
        <v>186.236008</v>
      </c>
      <c r="D286" s="60">
        <f t="shared" si="42"/>
        <v>0.82031299999999874</v>
      </c>
      <c r="E286" s="60">
        <f t="shared" si="43"/>
        <v>174.63031100000001</v>
      </c>
      <c r="F286" s="61">
        <f t="shared" si="44"/>
        <v>4.7195961650031131E-3</v>
      </c>
      <c r="G286" s="61">
        <f t="shared" si="45"/>
        <v>4.4144252562717057E-3</v>
      </c>
      <c r="H286" s="60">
        <f t="shared" si="46"/>
        <v>174.57726924496373</v>
      </c>
      <c r="I286" s="60">
        <f t="shared" si="47"/>
        <v>-0.76727124496372312</v>
      </c>
      <c r="J286" s="61">
        <f t="shared" si="48"/>
        <v>4.4241831847082781E-3</v>
      </c>
      <c r="K286" s="60">
        <f t="shared" si="49"/>
        <v>174.57896527048578</v>
      </c>
      <c r="L286" s="60">
        <f t="shared" si="50"/>
        <v>-0.76896727048577418</v>
      </c>
      <c r="R286" s="62">
        <f t="shared" si="41"/>
        <v>1.8630253707440777E-5</v>
      </c>
    </row>
    <row r="287" spans="1:18" ht="15" x14ac:dyDescent="0.25">
      <c r="A287" s="53">
        <v>282</v>
      </c>
      <c r="B287" s="1">
        <v>43559</v>
      </c>
      <c r="C287">
        <v>185.415695</v>
      </c>
      <c r="D287" s="60">
        <f t="shared" si="42"/>
        <v>1.484343999999993</v>
      </c>
      <c r="E287" s="60">
        <f t="shared" si="43"/>
        <v>175.294342</v>
      </c>
      <c r="F287" s="61">
        <f t="shared" si="44"/>
        <v>8.5400380707673276E-3</v>
      </c>
      <c r="G287" s="61">
        <f t="shared" si="45"/>
        <v>8.0377087477718698E-3</v>
      </c>
      <c r="H287" s="60">
        <f t="shared" si="46"/>
        <v>175.20703214137481</v>
      </c>
      <c r="I287" s="60">
        <f t="shared" si="47"/>
        <v>-1.3970341413748031</v>
      </c>
      <c r="J287" s="61">
        <f t="shared" si="48"/>
        <v>8.0700978486261052E-3</v>
      </c>
      <c r="K287" s="60">
        <f t="shared" si="49"/>
        <v>175.21266169092951</v>
      </c>
      <c r="L287" s="60">
        <f t="shared" si="50"/>
        <v>-1.4026636909295007</v>
      </c>
      <c r="R287" s="62">
        <f t="shared" si="41"/>
        <v>6.3036632877304651E-5</v>
      </c>
    </row>
    <row r="288" spans="1:18" ht="15" x14ac:dyDescent="0.25">
      <c r="A288" s="53">
        <v>283</v>
      </c>
      <c r="B288" s="1">
        <v>43558</v>
      </c>
      <c r="C288">
        <v>183.93135100000001</v>
      </c>
      <c r="D288" s="60">
        <f t="shared" si="42"/>
        <v>0</v>
      </c>
      <c r="E288" s="60">
        <f t="shared" si="43"/>
        <v>173.80999800000001</v>
      </c>
      <c r="F288" s="61">
        <f t="shared" si="44"/>
        <v>0</v>
      </c>
      <c r="G288" s="61">
        <f t="shared" si="45"/>
        <v>0</v>
      </c>
      <c r="H288" s="60">
        <f t="shared" si="46"/>
        <v>173.80999800000001</v>
      </c>
      <c r="I288" s="60">
        <f t="shared" si="47"/>
        <v>0</v>
      </c>
      <c r="J288" s="61">
        <f t="shared" si="48"/>
        <v>0</v>
      </c>
      <c r="K288" s="60">
        <f t="shared" si="49"/>
        <v>173.80999800000001</v>
      </c>
      <c r="L288" s="60">
        <f t="shared" si="50"/>
        <v>0</v>
      </c>
      <c r="R288" s="62">
        <f t="shared" si="41"/>
        <v>9.6329308886495356E-9</v>
      </c>
    </row>
    <row r="289" spans="1:18" ht="15" x14ac:dyDescent="0.25">
      <c r="A289" s="53">
        <v>284</v>
      </c>
      <c r="B289" s="1">
        <v>43557</v>
      </c>
      <c r="C289">
        <v>183.93135100000001</v>
      </c>
      <c r="D289" s="60">
        <f t="shared" si="42"/>
        <v>-3.904699999998229E-2</v>
      </c>
      <c r="E289" s="60">
        <f t="shared" si="43"/>
        <v>173.77095100000003</v>
      </c>
      <c r="F289" s="61">
        <f t="shared" si="44"/>
        <v>-2.2465335969903348E-4</v>
      </c>
      <c r="G289" s="61">
        <f t="shared" si="45"/>
        <v>-2.1226863015862677E-4</v>
      </c>
      <c r="H289" s="60">
        <f t="shared" si="46"/>
        <v>173.77310358981666</v>
      </c>
      <c r="I289" s="60">
        <f t="shared" si="47"/>
        <v>3.6894410183350601E-2</v>
      </c>
      <c r="J289" s="61">
        <f t="shared" si="48"/>
        <v>-2.1224610276693694E-4</v>
      </c>
      <c r="K289" s="60">
        <f t="shared" si="49"/>
        <v>173.77310750530259</v>
      </c>
      <c r="L289" s="60">
        <f t="shared" si="50"/>
        <v>3.6890494697416898E-2</v>
      </c>
      <c r="R289" s="62">
        <f t="shared" si="41"/>
        <v>9.6358171118653004E-8</v>
      </c>
    </row>
    <row r="290" spans="1:18" ht="15" x14ac:dyDescent="0.25">
      <c r="A290" s="53">
        <v>285</v>
      </c>
      <c r="B290" s="1">
        <v>43556</v>
      </c>
      <c r="C290">
        <v>183.97039799999999</v>
      </c>
      <c r="D290" s="60">
        <f t="shared" si="42"/>
        <v>-1.4745790000000056</v>
      </c>
      <c r="E290" s="60">
        <f t="shared" si="43"/>
        <v>172.335419</v>
      </c>
      <c r="F290" s="61">
        <f t="shared" si="44"/>
        <v>-8.4838560322634919E-3</v>
      </c>
      <c r="G290" s="61">
        <f t="shared" si="45"/>
        <v>-7.9833538694432157E-3</v>
      </c>
      <c r="H290" s="60">
        <f t="shared" si="46"/>
        <v>172.42241127991878</v>
      </c>
      <c r="I290" s="60">
        <f t="shared" si="47"/>
        <v>1.3875867200812309</v>
      </c>
      <c r="J290" s="61">
        <f t="shared" si="48"/>
        <v>-7.9515715327248028E-3</v>
      </c>
      <c r="K290" s="60">
        <f t="shared" si="49"/>
        <v>172.42793536780025</v>
      </c>
      <c r="L290" s="60">
        <f t="shared" si="50"/>
        <v>1.3820626321997622</v>
      </c>
      <c r="R290" s="62">
        <f t="shared" si="41"/>
        <v>6.5310664312874034E-5</v>
      </c>
    </row>
    <row r="291" spans="1:18" ht="15" x14ac:dyDescent="0.25">
      <c r="A291" s="53">
        <v>286</v>
      </c>
      <c r="B291" s="1">
        <v>43553</v>
      </c>
      <c r="C291">
        <v>185.44497699999999</v>
      </c>
      <c r="D291" s="60">
        <f t="shared" si="42"/>
        <v>0.49801700000000437</v>
      </c>
      <c r="E291" s="60">
        <f t="shared" si="43"/>
        <v>174.30801500000001</v>
      </c>
      <c r="F291" s="61">
        <f t="shared" si="44"/>
        <v>2.8652954705172045E-3</v>
      </c>
      <c r="G291" s="61">
        <f t="shared" si="45"/>
        <v>2.6891368324557401E-3</v>
      </c>
      <c r="H291" s="60">
        <f t="shared" si="46"/>
        <v>174.27739686747086</v>
      </c>
      <c r="I291" s="60">
        <f t="shared" si="47"/>
        <v>-0.46739886747084824</v>
      </c>
      <c r="J291" s="61">
        <f t="shared" si="48"/>
        <v>2.6927558041505758E-3</v>
      </c>
      <c r="K291" s="60">
        <f t="shared" si="49"/>
        <v>174.27802588093391</v>
      </c>
      <c r="L291" s="60">
        <f t="shared" si="50"/>
        <v>-0.46802788093390291</v>
      </c>
      <c r="R291" s="62">
        <f t="shared" si="41"/>
        <v>6.7132257438031696E-6</v>
      </c>
    </row>
    <row r="292" spans="1:18" ht="15" x14ac:dyDescent="0.25">
      <c r="A292" s="53">
        <v>287</v>
      </c>
      <c r="B292" s="1">
        <v>43552</v>
      </c>
      <c r="C292">
        <v>184.94695999999999</v>
      </c>
      <c r="D292" s="60">
        <f t="shared" si="42"/>
        <v>1.8359069999999917</v>
      </c>
      <c r="E292" s="60">
        <f t="shared" si="43"/>
        <v>175.645905</v>
      </c>
      <c r="F292" s="61">
        <f t="shared" si="44"/>
        <v>1.0562723785314074E-2</v>
      </c>
      <c r="G292" s="61">
        <f t="shared" si="45"/>
        <v>9.9762654897666333E-3</v>
      </c>
      <c r="H292" s="60">
        <f t="shared" si="46"/>
        <v>175.54397268482381</v>
      </c>
      <c r="I292" s="60">
        <f t="shared" si="47"/>
        <v>-1.7339746848238065</v>
      </c>
      <c r="J292" s="61">
        <f t="shared" si="48"/>
        <v>1.0026194322633226E-2</v>
      </c>
      <c r="K292" s="60">
        <f t="shared" si="49"/>
        <v>175.5526508151645</v>
      </c>
      <c r="L292" s="60">
        <f t="shared" si="50"/>
        <v>-1.7426528151644902</v>
      </c>
      <c r="R292" s="62">
        <f t="shared" si="41"/>
        <v>9.7577215107071388E-5</v>
      </c>
    </row>
    <row r="293" spans="1:18" ht="15" x14ac:dyDescent="0.25">
      <c r="A293" s="53">
        <v>288</v>
      </c>
      <c r="B293" s="1">
        <v>43551</v>
      </c>
      <c r="C293">
        <v>183.111053</v>
      </c>
      <c r="D293" s="60">
        <f t="shared" si="42"/>
        <v>2.9295999999987998E-2</v>
      </c>
      <c r="E293" s="60">
        <f t="shared" si="43"/>
        <v>173.839294</v>
      </c>
      <c r="F293" s="61">
        <f t="shared" si="44"/>
        <v>1.6855186892061294E-4</v>
      </c>
      <c r="G293" s="61">
        <f t="shared" si="45"/>
        <v>1.6000314185583348E-4</v>
      </c>
      <c r="H293" s="60">
        <f t="shared" si="46"/>
        <v>173.83780814576596</v>
      </c>
      <c r="I293" s="60">
        <f t="shared" si="47"/>
        <v>-2.781014576595453E-2</v>
      </c>
      <c r="J293" s="61">
        <f t="shared" si="48"/>
        <v>1.6001594304116274E-4</v>
      </c>
      <c r="K293" s="60">
        <f t="shared" si="49"/>
        <v>173.83781037073999</v>
      </c>
      <c r="L293" s="60">
        <f t="shared" si="50"/>
        <v>-2.7812370739979997E-2</v>
      </c>
      <c r="R293" s="62">
        <f t="shared" si="41"/>
        <v>3.8261209761862745E-9</v>
      </c>
    </row>
    <row r="294" spans="1:18" ht="15" x14ac:dyDescent="0.25">
      <c r="A294" s="53">
        <v>289</v>
      </c>
      <c r="B294" s="1">
        <v>43550</v>
      </c>
      <c r="C294">
        <v>183.08175700000001</v>
      </c>
      <c r="D294" s="60">
        <f t="shared" si="42"/>
        <v>1.7187200000000189</v>
      </c>
      <c r="E294" s="60">
        <f t="shared" si="43"/>
        <v>175.52871800000003</v>
      </c>
      <c r="F294" s="61">
        <f t="shared" si="44"/>
        <v>9.8884990494046195E-3</v>
      </c>
      <c r="G294" s="61">
        <f t="shared" si="45"/>
        <v>9.4320608786949648E-3</v>
      </c>
      <c r="H294" s="60">
        <f t="shared" si="46"/>
        <v>175.44938448246185</v>
      </c>
      <c r="I294" s="60">
        <f t="shared" si="47"/>
        <v>-1.6393864824618447</v>
      </c>
      <c r="J294" s="61">
        <f t="shared" si="48"/>
        <v>9.4766829472535744E-3</v>
      </c>
      <c r="K294" s="60">
        <f t="shared" si="49"/>
        <v>175.45714024410881</v>
      </c>
      <c r="L294" s="60">
        <f t="shared" si="50"/>
        <v>-1.6471422441088066</v>
      </c>
      <c r="R294" s="62">
        <f t="shared" si="41"/>
        <v>8.7121939043490409E-5</v>
      </c>
    </row>
    <row r="295" spans="1:18" ht="15" x14ac:dyDescent="0.25">
      <c r="A295" s="53">
        <v>290</v>
      </c>
      <c r="B295" s="1">
        <v>43549</v>
      </c>
      <c r="C295">
        <v>181.36303699999999</v>
      </c>
      <c r="D295" s="60">
        <f t="shared" si="42"/>
        <v>-1.0644379999999956</v>
      </c>
      <c r="E295" s="60">
        <f t="shared" si="43"/>
        <v>172.74556000000001</v>
      </c>
      <c r="F295" s="61">
        <f t="shared" si="44"/>
        <v>-6.1241471276007693E-3</v>
      </c>
      <c r="G295" s="61">
        <f t="shared" si="45"/>
        <v>-5.8519450208273094E-3</v>
      </c>
      <c r="H295" s="60">
        <f t="shared" si="46"/>
        <v>172.7928714476339</v>
      </c>
      <c r="I295" s="60">
        <f t="shared" si="47"/>
        <v>1.0171265523661077</v>
      </c>
      <c r="J295" s="61">
        <f t="shared" si="48"/>
        <v>-5.8348557419873057E-3</v>
      </c>
      <c r="K295" s="60">
        <f t="shared" si="49"/>
        <v>172.79584173515491</v>
      </c>
      <c r="L295" s="60">
        <f t="shared" si="50"/>
        <v>1.0141562648450986</v>
      </c>
      <c r="R295" s="62">
        <f t="shared" si="41"/>
        <v>3.5403600953807685E-5</v>
      </c>
    </row>
    <row r="296" spans="1:18" ht="15" x14ac:dyDescent="0.25">
      <c r="A296" s="53">
        <v>291</v>
      </c>
      <c r="B296" s="1">
        <v>43546</v>
      </c>
      <c r="C296">
        <v>182.42747499999999</v>
      </c>
      <c r="D296" s="60">
        <f t="shared" si="42"/>
        <v>0.42967199999998229</v>
      </c>
      <c r="E296" s="60">
        <f t="shared" si="43"/>
        <v>174.23966999999999</v>
      </c>
      <c r="F296" s="61">
        <f t="shared" si="44"/>
        <v>2.4720787350793381E-3</v>
      </c>
      <c r="G296" s="61">
        <f t="shared" si="45"/>
        <v>2.3580812036914046E-3</v>
      </c>
      <c r="H296" s="60">
        <f t="shared" si="46"/>
        <v>174.21985608929745</v>
      </c>
      <c r="I296" s="60">
        <f t="shared" si="47"/>
        <v>-0.40985808929744394</v>
      </c>
      <c r="J296" s="61">
        <f t="shared" si="48"/>
        <v>2.3608636638321524E-3</v>
      </c>
      <c r="K296" s="60">
        <f t="shared" si="49"/>
        <v>174.22033970868895</v>
      </c>
      <c r="L296" s="60">
        <f t="shared" si="50"/>
        <v>-0.41034170868894648</v>
      </c>
      <c r="R296" s="62">
        <f t="shared" si="41"/>
        <v>5.1073003650576242E-6</v>
      </c>
    </row>
    <row r="297" spans="1:18" ht="15" x14ac:dyDescent="0.25">
      <c r="A297" s="53">
        <v>292</v>
      </c>
      <c r="B297" s="1">
        <v>43545</v>
      </c>
      <c r="C297">
        <v>181.997803</v>
      </c>
      <c r="D297" s="60">
        <f t="shared" si="42"/>
        <v>1.3671569999999917</v>
      </c>
      <c r="E297" s="60">
        <f t="shared" si="43"/>
        <v>175.177155</v>
      </c>
      <c r="F297" s="61">
        <f t="shared" si="44"/>
        <v>7.8658133348577085E-3</v>
      </c>
      <c r="G297" s="61">
        <f t="shared" si="45"/>
        <v>7.5402990657042089E-3</v>
      </c>
      <c r="H297" s="60">
        <f t="shared" si="46"/>
        <v>175.12057736552947</v>
      </c>
      <c r="I297" s="60">
        <f t="shared" si="47"/>
        <v>-1.3105793655294633</v>
      </c>
      <c r="J297" s="61">
        <f t="shared" si="48"/>
        <v>7.568798707612393E-3</v>
      </c>
      <c r="K297" s="60">
        <f t="shared" si="49"/>
        <v>175.1255308882325</v>
      </c>
      <c r="L297" s="60">
        <f t="shared" si="50"/>
        <v>-1.3155328882324966</v>
      </c>
      <c r="R297" s="62">
        <f t="shared" si="41"/>
        <v>5.5385619992700455E-5</v>
      </c>
    </row>
    <row r="298" spans="1:18" ht="15" x14ac:dyDescent="0.25">
      <c r="A298" s="53">
        <v>293</v>
      </c>
      <c r="B298" s="1">
        <v>43544</v>
      </c>
      <c r="C298">
        <v>180.63064600000001</v>
      </c>
      <c r="D298" s="60">
        <f t="shared" si="42"/>
        <v>1.8163760000000195</v>
      </c>
      <c r="E298" s="60">
        <f t="shared" si="43"/>
        <v>175.62637400000003</v>
      </c>
      <c r="F298" s="61">
        <f t="shared" si="44"/>
        <v>1.0450353954897459E-2</v>
      </c>
      <c r="G298" s="61">
        <f t="shared" si="45"/>
        <v>1.010664711148118E-2</v>
      </c>
      <c r="H298" s="60">
        <f t="shared" si="46"/>
        <v>175.56663431423326</v>
      </c>
      <c r="I298" s="60">
        <f t="shared" si="47"/>
        <v>-1.7566363142332477</v>
      </c>
      <c r="J298" s="61">
        <f t="shared" si="48"/>
        <v>1.0157891761099489E-2</v>
      </c>
      <c r="K298" s="60">
        <f t="shared" si="49"/>
        <v>175.57554114668091</v>
      </c>
      <c r="L298" s="60">
        <f t="shared" si="50"/>
        <v>-1.7655431466808977</v>
      </c>
      <c r="R298" s="62">
        <f t="shared" si="41"/>
        <v>1.0017006456149166E-4</v>
      </c>
    </row>
    <row r="299" spans="1:18" ht="15" x14ac:dyDescent="0.25">
      <c r="A299" s="53">
        <v>294</v>
      </c>
      <c r="B299" s="1">
        <v>43543</v>
      </c>
      <c r="C299">
        <v>178.81426999999999</v>
      </c>
      <c r="D299" s="60">
        <f t="shared" si="42"/>
        <v>-0.82029700000001071</v>
      </c>
      <c r="E299" s="60">
        <f t="shared" si="43"/>
        <v>172.989701</v>
      </c>
      <c r="F299" s="61">
        <f t="shared" si="44"/>
        <v>-4.7195041104598065E-3</v>
      </c>
      <c r="G299" s="61">
        <f t="shared" si="45"/>
        <v>-4.5769345430303554E-3</v>
      </c>
      <c r="H299" s="60">
        <f t="shared" si="46"/>
        <v>173.01448101622978</v>
      </c>
      <c r="I299" s="60">
        <f t="shared" si="47"/>
        <v>0.79551698377022717</v>
      </c>
      <c r="J299" s="61">
        <f t="shared" si="48"/>
        <v>-4.56647633971256E-3</v>
      </c>
      <c r="K299" s="60">
        <f t="shared" si="49"/>
        <v>173.01629875652753</v>
      </c>
      <c r="L299" s="60">
        <f t="shared" si="50"/>
        <v>0.79369924347247434</v>
      </c>
      <c r="R299" s="62">
        <f t="shared" si="41"/>
        <v>2.1856392067738273E-5</v>
      </c>
    </row>
    <row r="300" spans="1:18" ht="15" x14ac:dyDescent="0.25">
      <c r="A300" s="53">
        <v>295</v>
      </c>
      <c r="B300" s="1">
        <v>43542</v>
      </c>
      <c r="C300">
        <v>179.634567</v>
      </c>
      <c r="D300" s="60">
        <f t="shared" si="42"/>
        <v>-1.3476259999999911</v>
      </c>
      <c r="E300" s="60">
        <f t="shared" si="43"/>
        <v>172.46237200000002</v>
      </c>
      <c r="F300" s="61">
        <f t="shared" si="44"/>
        <v>-7.7534435044409305E-3</v>
      </c>
      <c r="G300" s="61">
        <f t="shared" si="45"/>
        <v>-7.4740412693983958E-3</v>
      </c>
      <c r="H300" s="60">
        <f t="shared" si="46"/>
        <v>172.51093490191394</v>
      </c>
      <c r="I300" s="60">
        <f t="shared" si="47"/>
        <v>1.2990630980860658</v>
      </c>
      <c r="J300" s="61">
        <f t="shared" si="48"/>
        <v>-7.4461800780587905E-3</v>
      </c>
      <c r="K300" s="60">
        <f t="shared" si="49"/>
        <v>172.51577745552498</v>
      </c>
      <c r="L300" s="60">
        <f t="shared" si="50"/>
        <v>1.2942205444750243</v>
      </c>
      <c r="R300" s="62">
        <f t="shared" si="41"/>
        <v>5.733804269246685E-5</v>
      </c>
    </row>
    <row r="301" spans="1:18" ht="15" x14ac:dyDescent="0.25">
      <c r="A301" s="53">
        <v>296</v>
      </c>
      <c r="B301" s="1">
        <v>43539</v>
      </c>
      <c r="C301">
        <v>180.982193</v>
      </c>
      <c r="D301" s="60">
        <f t="shared" si="42"/>
        <v>2.5292210000000068</v>
      </c>
      <c r="E301" s="60">
        <f t="shared" si="43"/>
        <v>176.33921900000001</v>
      </c>
      <c r="F301" s="61">
        <f t="shared" si="44"/>
        <v>1.4551642765682597E-2</v>
      </c>
      <c r="G301" s="61">
        <f t="shared" si="45"/>
        <v>1.4073540888045554E-2</v>
      </c>
      <c r="H301" s="60">
        <f t="shared" si="46"/>
        <v>176.25612011360411</v>
      </c>
      <c r="I301" s="60">
        <f t="shared" si="47"/>
        <v>-2.4461221136041047</v>
      </c>
      <c r="J301" s="61">
        <f t="shared" si="48"/>
        <v>1.417303938205079E-2</v>
      </c>
      <c r="K301" s="60">
        <f t="shared" si="49"/>
        <v>176.27341394664816</v>
      </c>
      <c r="L301" s="60">
        <f t="shared" si="50"/>
        <v>-2.4634159466481549</v>
      </c>
      <c r="R301" s="62">
        <f t="shared" si="41"/>
        <v>1.9531162047416653E-4</v>
      </c>
    </row>
    <row r="302" spans="1:18" ht="15" x14ac:dyDescent="0.25">
      <c r="A302" s="53">
        <v>297</v>
      </c>
      <c r="B302" s="1">
        <v>43538</v>
      </c>
      <c r="C302">
        <v>178.45297199999999</v>
      </c>
      <c r="D302" s="60">
        <f t="shared" si="42"/>
        <v>0.66404699999998229</v>
      </c>
      <c r="E302" s="60">
        <f t="shared" si="43"/>
        <v>174.47404499999999</v>
      </c>
      <c r="F302" s="61">
        <f t="shared" si="44"/>
        <v>3.8205339603075207E-3</v>
      </c>
      <c r="G302" s="61">
        <f t="shared" si="45"/>
        <v>3.7280722716668364E-3</v>
      </c>
      <c r="H302" s="60">
        <f t="shared" si="46"/>
        <v>174.45797423408229</v>
      </c>
      <c r="I302" s="60">
        <f t="shared" si="47"/>
        <v>-0.64797623408227878</v>
      </c>
      <c r="J302" s="61">
        <f t="shared" si="48"/>
        <v>3.7350301769358369E-3</v>
      </c>
      <c r="K302" s="60">
        <f t="shared" si="49"/>
        <v>174.45918358758317</v>
      </c>
      <c r="L302" s="60">
        <f t="shared" si="50"/>
        <v>-0.64918558758316181</v>
      </c>
      <c r="R302" s="62">
        <f t="shared" si="41"/>
        <v>1.3176353880048204E-5</v>
      </c>
    </row>
    <row r="303" spans="1:18" ht="15" x14ac:dyDescent="0.25">
      <c r="A303" s="53">
        <v>298</v>
      </c>
      <c r="B303" s="1">
        <v>43537</v>
      </c>
      <c r="C303">
        <v>177.78892500000001</v>
      </c>
      <c r="D303" s="60">
        <f t="shared" si="42"/>
        <v>0.22460900000001516</v>
      </c>
      <c r="E303" s="60">
        <f t="shared" si="43"/>
        <v>174.03460700000002</v>
      </c>
      <c r="F303" s="61">
        <f t="shared" si="44"/>
        <v>1.2922674333154019E-3</v>
      </c>
      <c r="G303" s="61">
        <f t="shared" si="45"/>
        <v>1.2641451040634785E-3</v>
      </c>
      <c r="H303" s="60">
        <f t="shared" si="46"/>
        <v>174.02971905800902</v>
      </c>
      <c r="I303" s="60">
        <f t="shared" si="47"/>
        <v>-0.21972105800901431</v>
      </c>
      <c r="J303" s="61">
        <f t="shared" si="48"/>
        <v>1.2649444722892136E-3</v>
      </c>
      <c r="K303" s="60">
        <f t="shared" si="49"/>
        <v>174.0298579961987</v>
      </c>
      <c r="L303" s="60">
        <f t="shared" si="50"/>
        <v>-0.2198599961986929</v>
      </c>
      <c r="R303" s="62">
        <f t="shared" si="41"/>
        <v>1.3595504229889129E-6</v>
      </c>
    </row>
    <row r="304" spans="1:18" ht="15" x14ac:dyDescent="0.25">
      <c r="A304" s="53">
        <v>299</v>
      </c>
      <c r="B304" s="1">
        <v>43536</v>
      </c>
      <c r="C304">
        <v>177.56431599999999</v>
      </c>
      <c r="D304" s="60">
        <f t="shared" si="42"/>
        <v>0.73239200000000437</v>
      </c>
      <c r="E304" s="60">
        <f t="shared" si="43"/>
        <v>174.54239000000001</v>
      </c>
      <c r="F304" s="61">
        <f t="shared" si="44"/>
        <v>4.2137506957453871E-3</v>
      </c>
      <c r="G304" s="61">
        <f t="shared" si="45"/>
        <v>4.1331874324361823E-3</v>
      </c>
      <c r="H304" s="60">
        <f t="shared" si="46"/>
        <v>174.52838729936536</v>
      </c>
      <c r="I304" s="60">
        <f t="shared" si="47"/>
        <v>-0.71838929936535578</v>
      </c>
      <c r="J304" s="61">
        <f t="shared" si="48"/>
        <v>4.1417408318195105E-3</v>
      </c>
      <c r="K304" s="60">
        <f t="shared" si="49"/>
        <v>174.52987396569509</v>
      </c>
      <c r="L304" s="60">
        <f t="shared" si="50"/>
        <v>-0.71987596569508128</v>
      </c>
      <c r="R304" s="62">
        <f t="shared" si="41"/>
        <v>1.6281547292023382E-5</v>
      </c>
    </row>
    <row r="305" spans="1:18" ht="15" x14ac:dyDescent="0.25">
      <c r="A305" s="53">
        <v>300</v>
      </c>
      <c r="B305" s="1">
        <v>43535</v>
      </c>
      <c r="C305">
        <v>176.83192399999999</v>
      </c>
      <c r="D305" s="60">
        <f t="shared" si="42"/>
        <v>1.5429679999999735</v>
      </c>
      <c r="E305" s="60">
        <f t="shared" si="43"/>
        <v>175.35296599999998</v>
      </c>
      <c r="F305" s="61">
        <f t="shared" si="44"/>
        <v>8.8773259176953296E-3</v>
      </c>
      <c r="G305" s="61">
        <f t="shared" si="45"/>
        <v>8.7639101422759616E-3</v>
      </c>
      <c r="H305" s="60">
        <f t="shared" si="46"/>
        <v>175.3332532043012</v>
      </c>
      <c r="I305" s="60">
        <f t="shared" si="47"/>
        <v>-1.5232552043011935</v>
      </c>
      <c r="J305" s="61">
        <f t="shared" si="48"/>
        <v>8.8024256359880045E-3</v>
      </c>
      <c r="K305" s="60">
        <f t="shared" si="49"/>
        <v>175.33994758218623</v>
      </c>
      <c r="L305" s="60">
        <f t="shared" si="50"/>
        <v>-1.5299495821862195</v>
      </c>
      <c r="R305" s="62">
        <f t="shared" si="41"/>
        <v>7.509544224886894E-5</v>
      </c>
    </row>
    <row r="306" spans="1:18" ht="15" x14ac:dyDescent="0.25">
      <c r="A306" s="53">
        <v>301</v>
      </c>
      <c r="B306" s="1">
        <v>43532</v>
      </c>
      <c r="C306">
        <v>175.28895600000001</v>
      </c>
      <c r="D306" s="60">
        <f t="shared" si="42"/>
        <v>-0.99607799999998292</v>
      </c>
      <c r="E306" s="60">
        <f t="shared" si="43"/>
        <v>172.81392000000002</v>
      </c>
      <c r="F306" s="61">
        <f t="shared" si="44"/>
        <v>-5.7308440910285429E-3</v>
      </c>
      <c r="G306" s="61">
        <f t="shared" si="45"/>
        <v>-5.6664070353171321E-3</v>
      </c>
      <c r="H306" s="60">
        <f t="shared" si="46"/>
        <v>172.82511980452435</v>
      </c>
      <c r="I306" s="60">
        <f t="shared" si="47"/>
        <v>0.98487819547565891</v>
      </c>
      <c r="J306" s="61">
        <f t="shared" si="48"/>
        <v>-5.6503832310573964E-3</v>
      </c>
      <c r="K306" s="60">
        <f t="shared" si="49"/>
        <v>172.8279049019107</v>
      </c>
      <c r="L306" s="60">
        <f t="shared" si="50"/>
        <v>0.98209309808930811</v>
      </c>
      <c r="R306" s="62">
        <f t="shared" si="41"/>
        <v>3.3230088939688031E-5</v>
      </c>
    </row>
    <row r="307" spans="1:18" ht="15" x14ac:dyDescent="0.25">
      <c r="A307" s="53">
        <v>302</v>
      </c>
      <c r="B307" s="1">
        <v>43531</v>
      </c>
      <c r="C307">
        <v>176.285034</v>
      </c>
      <c r="D307" s="60">
        <f t="shared" si="42"/>
        <v>-1.4745790000000056</v>
      </c>
      <c r="E307" s="60">
        <f t="shared" si="43"/>
        <v>172.335419</v>
      </c>
      <c r="F307" s="61">
        <f t="shared" si="44"/>
        <v>-8.4838560322634919E-3</v>
      </c>
      <c r="G307" s="61">
        <f t="shared" si="45"/>
        <v>-8.3299523888045873E-3</v>
      </c>
      <c r="H307" s="60">
        <f t="shared" si="46"/>
        <v>172.36216899196177</v>
      </c>
      <c r="I307" s="60">
        <f t="shared" si="47"/>
        <v>1.4478290080382408</v>
      </c>
      <c r="J307" s="61">
        <f t="shared" si="48"/>
        <v>-8.2953544683966301E-3</v>
      </c>
      <c r="K307" s="60">
        <f t="shared" si="49"/>
        <v>172.36818245643872</v>
      </c>
      <c r="L307" s="60">
        <f t="shared" si="50"/>
        <v>1.4418155435612903</v>
      </c>
      <c r="R307" s="62">
        <f t="shared" si="41"/>
        <v>7.1032867661165484E-5</v>
      </c>
    </row>
    <row r="308" spans="1:18" ht="15" x14ac:dyDescent="0.25">
      <c r="A308" s="53">
        <v>303</v>
      </c>
      <c r="B308" s="1">
        <v>43530</v>
      </c>
      <c r="C308">
        <v>177.759613</v>
      </c>
      <c r="D308" s="60">
        <f t="shared" si="42"/>
        <v>0.66403199999999174</v>
      </c>
      <c r="E308" s="60">
        <f t="shared" si="43"/>
        <v>174.47403</v>
      </c>
      <c r="F308" s="61">
        <f t="shared" si="44"/>
        <v>3.8204476591731603E-3</v>
      </c>
      <c r="G308" s="61">
        <f t="shared" si="45"/>
        <v>3.7425563232764748E-3</v>
      </c>
      <c r="H308" s="60">
        <f t="shared" si="46"/>
        <v>174.46049170706357</v>
      </c>
      <c r="I308" s="60">
        <f t="shared" si="47"/>
        <v>-0.65049370706356058</v>
      </c>
      <c r="J308" s="61">
        <f t="shared" si="48"/>
        <v>3.749568432201545E-3</v>
      </c>
      <c r="K308" s="60">
        <f t="shared" si="49"/>
        <v>174.46171048170183</v>
      </c>
      <c r="L308" s="60">
        <f t="shared" si="50"/>
        <v>-0.65171248170182139</v>
      </c>
      <c r="R308" s="62">
        <f t="shared" si="41"/>
        <v>1.3281715703391124E-5</v>
      </c>
    </row>
    <row r="309" spans="1:18" ht="15" x14ac:dyDescent="0.25">
      <c r="A309" s="53">
        <v>304</v>
      </c>
      <c r="B309" s="1">
        <v>43529</v>
      </c>
      <c r="C309">
        <v>177.09558100000001</v>
      </c>
      <c r="D309" s="60">
        <f t="shared" si="42"/>
        <v>0.74218700000000126</v>
      </c>
      <c r="E309" s="60">
        <f t="shared" si="43"/>
        <v>174.55218500000001</v>
      </c>
      <c r="F309" s="61">
        <f t="shared" si="44"/>
        <v>4.2701053365181057E-3</v>
      </c>
      <c r="G309" s="61">
        <f t="shared" si="45"/>
        <v>4.1996901581259809E-3</v>
      </c>
      <c r="H309" s="60">
        <f t="shared" si="46"/>
        <v>174.53994613798451</v>
      </c>
      <c r="I309" s="60">
        <f t="shared" si="47"/>
        <v>-0.72994813798450764</v>
      </c>
      <c r="J309" s="61">
        <f t="shared" si="48"/>
        <v>4.2085212150779544E-3</v>
      </c>
      <c r="K309" s="60">
        <f t="shared" si="49"/>
        <v>174.54148106397568</v>
      </c>
      <c r="L309" s="60">
        <f t="shared" si="50"/>
        <v>-0.73148306397567353</v>
      </c>
      <c r="R309" s="62">
        <f t="shared" si="41"/>
        <v>1.6822652212683796E-5</v>
      </c>
    </row>
    <row r="310" spans="1:18" ht="15" x14ac:dyDescent="0.25">
      <c r="A310" s="53">
        <v>305</v>
      </c>
      <c r="B310" s="1">
        <v>43528</v>
      </c>
      <c r="C310">
        <v>176.35339400000001</v>
      </c>
      <c r="D310" s="60">
        <f t="shared" si="42"/>
        <v>-4.3553770000000043</v>
      </c>
      <c r="E310" s="60">
        <f t="shared" si="43"/>
        <v>169.454621</v>
      </c>
      <c r="F310" s="61">
        <f t="shared" si="44"/>
        <v>-2.505826506021825E-2</v>
      </c>
      <c r="G310" s="61">
        <f t="shared" si="45"/>
        <v>-2.4396833120306625E-2</v>
      </c>
      <c r="H310" s="60">
        <f t="shared" si="46"/>
        <v>169.56958448415318</v>
      </c>
      <c r="I310" s="60">
        <f t="shared" si="47"/>
        <v>4.240413515846825</v>
      </c>
      <c r="J310" s="61">
        <f t="shared" si="48"/>
        <v>-2.4101635885731325E-2</v>
      </c>
      <c r="K310" s="60">
        <f t="shared" si="49"/>
        <v>169.62089271490433</v>
      </c>
      <c r="L310" s="60">
        <f t="shared" si="50"/>
        <v>4.1891052850956783</v>
      </c>
      <c r="R310" s="62">
        <f t="shared" si="41"/>
        <v>6.0000407537266732E-4</v>
      </c>
    </row>
    <row r="311" spans="1:18" ht="15" x14ac:dyDescent="0.25">
      <c r="A311" s="53">
        <v>306</v>
      </c>
      <c r="B311" s="1">
        <v>43525</v>
      </c>
      <c r="C311">
        <v>180.70877100000001</v>
      </c>
      <c r="D311" s="60">
        <f t="shared" si="42"/>
        <v>1.1816100000000063</v>
      </c>
      <c r="E311" s="60">
        <f t="shared" si="43"/>
        <v>174.99160800000001</v>
      </c>
      <c r="F311" s="61">
        <f t="shared" si="44"/>
        <v>6.7982855623760271E-3</v>
      </c>
      <c r="G311" s="61">
        <f t="shared" si="45"/>
        <v>6.560224190504174E-3</v>
      </c>
      <c r="H311" s="60">
        <f t="shared" si="46"/>
        <v>174.95023055343111</v>
      </c>
      <c r="I311" s="60">
        <f t="shared" si="47"/>
        <v>-1.1402325534311046</v>
      </c>
      <c r="J311" s="61">
        <f t="shared" si="48"/>
        <v>6.5817895933864079E-3</v>
      </c>
      <c r="K311" s="60">
        <f t="shared" si="49"/>
        <v>174.95397883606293</v>
      </c>
      <c r="L311" s="60">
        <f t="shared" si="50"/>
        <v>-1.1439808360629229</v>
      </c>
      <c r="R311" s="62">
        <f t="shared" si="41"/>
        <v>4.1758435211080596E-5</v>
      </c>
    </row>
    <row r="312" spans="1:18" ht="15" x14ac:dyDescent="0.25">
      <c r="A312" s="53">
        <v>307</v>
      </c>
      <c r="B312" s="1">
        <v>43524</v>
      </c>
      <c r="C312">
        <v>179.52716100000001</v>
      </c>
      <c r="D312" s="60">
        <f t="shared" si="42"/>
        <v>1.6015320000000202</v>
      </c>
      <c r="E312" s="60">
        <f t="shared" si="43"/>
        <v>175.41153000000003</v>
      </c>
      <c r="F312" s="61">
        <f t="shared" si="44"/>
        <v>9.2142685600860551E-3</v>
      </c>
      <c r="G312" s="61">
        <f t="shared" si="45"/>
        <v>8.9608628681401119E-3</v>
      </c>
      <c r="H312" s="60">
        <f t="shared" si="46"/>
        <v>175.36748555718972</v>
      </c>
      <c r="I312" s="60">
        <f t="shared" si="47"/>
        <v>-1.5574875571897167</v>
      </c>
      <c r="J312" s="61">
        <f t="shared" si="48"/>
        <v>9.001131590772796E-3</v>
      </c>
      <c r="K312" s="60">
        <f t="shared" si="49"/>
        <v>175.37448466378996</v>
      </c>
      <c r="L312" s="60">
        <f t="shared" si="50"/>
        <v>-1.5644866637899497</v>
      </c>
      <c r="R312" s="62">
        <f t="shared" si="41"/>
        <v>7.854772377501123E-5</v>
      </c>
    </row>
    <row r="313" spans="1:18" ht="15" x14ac:dyDescent="0.25">
      <c r="A313" s="53">
        <v>308</v>
      </c>
      <c r="B313" s="1">
        <v>43523</v>
      </c>
      <c r="C313">
        <v>177.92562899999999</v>
      </c>
      <c r="D313" s="60">
        <f t="shared" si="42"/>
        <v>0.14553899999998521</v>
      </c>
      <c r="E313" s="60">
        <f t="shared" si="43"/>
        <v>173.95553699999999</v>
      </c>
      <c r="F313" s="61">
        <f t="shared" si="44"/>
        <v>8.3734538677104875E-4</v>
      </c>
      <c r="G313" s="61">
        <f t="shared" si="45"/>
        <v>8.1831131942786096E-4</v>
      </c>
      <c r="H313" s="60">
        <f t="shared" si="46"/>
        <v>173.95222868879313</v>
      </c>
      <c r="I313" s="60">
        <f t="shared" si="47"/>
        <v>-0.14223068879311995</v>
      </c>
      <c r="J313" s="61">
        <f t="shared" si="48"/>
        <v>8.1864622748242062E-4</v>
      </c>
      <c r="K313" s="60">
        <f t="shared" si="49"/>
        <v>173.95228689916144</v>
      </c>
      <c r="L313" s="60">
        <f t="shared" si="50"/>
        <v>-0.14228889916142862</v>
      </c>
      <c r="R313" s="62">
        <f t="shared" si="41"/>
        <v>5.1863593317900105E-7</v>
      </c>
    </row>
    <row r="314" spans="1:18" ht="15" x14ac:dyDescent="0.25">
      <c r="A314" s="53">
        <v>309</v>
      </c>
      <c r="B314" s="1">
        <v>43522</v>
      </c>
      <c r="C314">
        <v>177.78009</v>
      </c>
      <c r="D314" s="60">
        <f t="shared" si="42"/>
        <v>0.58222900000001232</v>
      </c>
      <c r="E314" s="60">
        <f t="shared" si="43"/>
        <v>174.39222700000002</v>
      </c>
      <c r="F314" s="61">
        <f t="shared" si="44"/>
        <v>3.3498015459387572E-3</v>
      </c>
      <c r="G314" s="61">
        <f t="shared" si="45"/>
        <v>3.2803700650434523E-3</v>
      </c>
      <c r="H314" s="60">
        <f t="shared" si="46"/>
        <v>174.38015911444447</v>
      </c>
      <c r="I314" s="60">
        <f t="shared" si="47"/>
        <v>-0.57016111444445983</v>
      </c>
      <c r="J314" s="61">
        <f t="shared" si="48"/>
        <v>3.2857563670027168E-3</v>
      </c>
      <c r="K314" s="60">
        <f t="shared" si="49"/>
        <v>174.38109530757725</v>
      </c>
      <c r="L314" s="60">
        <f t="shared" si="50"/>
        <v>-0.57109730757724719</v>
      </c>
      <c r="R314" s="62">
        <f t="shared" si="41"/>
        <v>1.0126540481601817E-5</v>
      </c>
    </row>
    <row r="315" spans="1:18" ht="15" x14ac:dyDescent="0.25">
      <c r="A315" s="53">
        <v>310</v>
      </c>
      <c r="B315" s="1">
        <v>43521</v>
      </c>
      <c r="C315">
        <v>177.19786099999999</v>
      </c>
      <c r="D315" s="60">
        <f t="shared" si="42"/>
        <v>-0.5433800000000133</v>
      </c>
      <c r="E315" s="60">
        <f t="shared" si="43"/>
        <v>173.26661799999999</v>
      </c>
      <c r="F315" s="61">
        <f t="shared" si="44"/>
        <v>-3.1262873612139001E-3</v>
      </c>
      <c r="G315" s="61">
        <f t="shared" si="45"/>
        <v>-3.0618234026231826E-3</v>
      </c>
      <c r="H315" s="60">
        <f t="shared" si="46"/>
        <v>173.27782248051372</v>
      </c>
      <c r="I315" s="60">
        <f t="shared" si="47"/>
        <v>0.53217551948628739</v>
      </c>
      <c r="J315" s="61">
        <f t="shared" si="48"/>
        <v>-3.0571408016669202E-3</v>
      </c>
      <c r="K315" s="60">
        <f t="shared" si="49"/>
        <v>173.27863636337656</v>
      </c>
      <c r="L315" s="60">
        <f t="shared" si="50"/>
        <v>0.53136163662344416</v>
      </c>
      <c r="R315" s="62">
        <f t="shared" si="41"/>
        <v>9.985416077491783E-6</v>
      </c>
    </row>
    <row r="316" spans="1:18" ht="15" x14ac:dyDescent="0.25">
      <c r="A316" s="53">
        <v>311</v>
      </c>
      <c r="B316" s="1">
        <v>43518</v>
      </c>
      <c r="C316">
        <v>177.741241</v>
      </c>
      <c r="D316" s="60">
        <f t="shared" si="42"/>
        <v>0.3493039999999894</v>
      </c>
      <c r="E316" s="60">
        <f t="shared" si="43"/>
        <v>174.159302</v>
      </c>
      <c r="F316" s="61">
        <f t="shared" si="44"/>
        <v>2.0096887637038544E-3</v>
      </c>
      <c r="G316" s="61">
        <f t="shared" si="45"/>
        <v>1.9671725103857732E-3</v>
      </c>
      <c r="H316" s="60">
        <f t="shared" si="46"/>
        <v>174.15191225009582</v>
      </c>
      <c r="I316" s="60">
        <f t="shared" si="47"/>
        <v>-0.34191425009581167</v>
      </c>
      <c r="J316" s="61">
        <f t="shared" si="48"/>
        <v>1.9691086636028409E-3</v>
      </c>
      <c r="K316" s="60">
        <f t="shared" si="49"/>
        <v>174.15224877288261</v>
      </c>
      <c r="L316" s="60">
        <f t="shared" si="50"/>
        <v>-0.34225077288260763</v>
      </c>
      <c r="R316" s="62">
        <f t="shared" si="41"/>
        <v>3.4932545059692752E-6</v>
      </c>
    </row>
    <row r="317" spans="1:18" ht="15" x14ac:dyDescent="0.25">
      <c r="A317" s="53">
        <v>312</v>
      </c>
      <c r="B317" s="1">
        <v>43517</v>
      </c>
      <c r="C317">
        <v>177.39193700000001</v>
      </c>
      <c r="D317" s="60">
        <f t="shared" si="42"/>
        <v>2.2512660000000153</v>
      </c>
      <c r="E317" s="60">
        <f t="shared" si="43"/>
        <v>176.06126400000002</v>
      </c>
      <c r="F317" s="61">
        <f t="shared" si="44"/>
        <v>1.2952453977935235E-2</v>
      </c>
      <c r="G317" s="61">
        <f t="shared" si="45"/>
        <v>1.2772132576789812E-2</v>
      </c>
      <c r="H317" s="60">
        <f t="shared" si="46"/>
        <v>176.02992233762757</v>
      </c>
      <c r="I317" s="60">
        <f t="shared" si="47"/>
        <v>-2.2199243376275604</v>
      </c>
      <c r="J317" s="61">
        <f t="shared" si="48"/>
        <v>1.2854044621080704E-2</v>
      </c>
      <c r="K317" s="60">
        <f t="shared" si="49"/>
        <v>176.04415946988198</v>
      </c>
      <c r="L317" s="60">
        <f t="shared" si="50"/>
        <v>-2.2341614698819683</v>
      </c>
      <c r="R317" s="62">
        <f t="shared" si="41"/>
        <v>1.6062989783872589E-4</v>
      </c>
    </row>
    <row r="318" spans="1:18" ht="15" x14ac:dyDescent="0.25">
      <c r="A318" s="53">
        <v>313</v>
      </c>
      <c r="B318" s="1">
        <v>43516</v>
      </c>
      <c r="C318">
        <v>175.140671</v>
      </c>
      <c r="D318" s="60">
        <f t="shared" si="42"/>
        <v>1.2032319999999856</v>
      </c>
      <c r="E318" s="60">
        <f t="shared" si="43"/>
        <v>175.01322999999999</v>
      </c>
      <c r="F318" s="61">
        <f t="shared" si="44"/>
        <v>6.9226857709300798E-3</v>
      </c>
      <c r="G318" s="61">
        <f t="shared" si="45"/>
        <v>6.8937967221114624E-3</v>
      </c>
      <c r="H318" s="60">
        <f t="shared" si="46"/>
        <v>175.00820879448261</v>
      </c>
      <c r="I318" s="60">
        <f t="shared" si="47"/>
        <v>-1.1982107944826055</v>
      </c>
      <c r="J318" s="61">
        <f t="shared" si="48"/>
        <v>6.9176136369352064E-3</v>
      </c>
      <c r="K318" s="60">
        <f t="shared" si="49"/>
        <v>175.01234841240048</v>
      </c>
      <c r="L318" s="60">
        <f t="shared" si="50"/>
        <v>-1.2023504124004774</v>
      </c>
      <c r="R318" s="62">
        <f t="shared" si="41"/>
        <v>4.6180848410056044E-5</v>
      </c>
    </row>
    <row r="319" spans="1:18" ht="15" x14ac:dyDescent="0.25">
      <c r="A319" s="53">
        <v>314</v>
      </c>
      <c r="B319" s="1">
        <v>43515</v>
      </c>
      <c r="C319">
        <v>173.93743900000001</v>
      </c>
      <c r="D319" s="60">
        <f t="shared" si="42"/>
        <v>-0.69865399999997635</v>
      </c>
      <c r="E319" s="60">
        <f t="shared" si="43"/>
        <v>173.11134400000003</v>
      </c>
      <c r="F319" s="61">
        <f t="shared" si="44"/>
        <v>-4.0196421842198992E-3</v>
      </c>
      <c r="G319" s="61">
        <f t="shared" si="45"/>
        <v>-4.0086516699290873E-3</v>
      </c>
      <c r="H319" s="60">
        <f t="shared" si="46"/>
        <v>173.11325426126692</v>
      </c>
      <c r="I319" s="60">
        <f t="shared" si="47"/>
        <v>0.69674373873309037</v>
      </c>
      <c r="J319" s="61">
        <f t="shared" si="48"/>
        <v>-4.0006277511028402E-3</v>
      </c>
      <c r="K319" s="60">
        <f t="shared" si="49"/>
        <v>173.11464889858206</v>
      </c>
      <c r="L319" s="60">
        <f t="shared" si="50"/>
        <v>0.69534910141794626</v>
      </c>
      <c r="R319" s="62">
        <f t="shared" si="41"/>
        <v>1.6865799385827117E-5</v>
      </c>
    </row>
    <row r="320" spans="1:18" ht="15" x14ac:dyDescent="0.25">
      <c r="A320" s="53">
        <v>315</v>
      </c>
      <c r="B320" s="1">
        <v>43511</v>
      </c>
      <c r="C320">
        <v>174.63609299999999</v>
      </c>
      <c r="D320" s="60">
        <f t="shared" si="42"/>
        <v>3.9784849999999778</v>
      </c>
      <c r="E320" s="60">
        <f t="shared" si="43"/>
        <v>177.78848299999999</v>
      </c>
      <c r="F320" s="61">
        <f t="shared" si="44"/>
        <v>2.2889851250098844E-2</v>
      </c>
      <c r="G320" s="61">
        <f t="shared" si="45"/>
        <v>2.3045083417589745E-2</v>
      </c>
      <c r="H320" s="60">
        <f t="shared" si="46"/>
        <v>177.81546390272112</v>
      </c>
      <c r="I320" s="60">
        <f t="shared" si="47"/>
        <v>-4.005465902721113</v>
      </c>
      <c r="J320" s="61">
        <f t="shared" si="48"/>
        <v>2.3312672939843255E-2</v>
      </c>
      <c r="K320" s="60">
        <f t="shared" si="49"/>
        <v>177.86197363704881</v>
      </c>
      <c r="L320" s="60">
        <f t="shared" si="50"/>
        <v>-4.0519756370487983</v>
      </c>
      <c r="R320" s="62">
        <f t="shared" si="41"/>
        <v>5.2656186820881576E-4</v>
      </c>
    </row>
    <row r="321" spans="1:18" ht="15" x14ac:dyDescent="0.25">
      <c r="A321" s="53">
        <v>316</v>
      </c>
      <c r="B321" s="1">
        <v>43510</v>
      </c>
      <c r="C321">
        <v>170.65760800000001</v>
      </c>
      <c r="D321" s="60">
        <f t="shared" si="42"/>
        <v>1.669037000000003</v>
      </c>
      <c r="E321" s="60">
        <f t="shared" si="43"/>
        <v>175.47903500000001</v>
      </c>
      <c r="F321" s="61">
        <f t="shared" si="44"/>
        <v>9.6026524319964782E-3</v>
      </c>
      <c r="G321" s="61">
        <f t="shared" si="45"/>
        <v>9.8281714203895254E-3</v>
      </c>
      <c r="H321" s="60">
        <f t="shared" si="46"/>
        <v>175.51823245492159</v>
      </c>
      <c r="I321" s="60">
        <f t="shared" si="47"/>
        <v>-1.7082344549215804</v>
      </c>
      <c r="J321" s="61">
        <f t="shared" si="48"/>
        <v>9.8766265086649135E-3</v>
      </c>
      <c r="K321" s="60">
        <f t="shared" si="49"/>
        <v>175.52665443371779</v>
      </c>
      <c r="L321" s="60">
        <f t="shared" si="50"/>
        <v>-1.7166564337177874</v>
      </c>
      <c r="R321" s="62">
        <f t="shared" si="41"/>
        <v>9.4673365577363459E-5</v>
      </c>
    </row>
    <row r="322" spans="1:18" ht="15" x14ac:dyDescent="0.25">
      <c r="A322" s="53">
        <v>317</v>
      </c>
      <c r="B322" s="1">
        <v>43509</v>
      </c>
      <c r="C322">
        <v>168.98857100000001</v>
      </c>
      <c r="D322" s="60">
        <f t="shared" si="42"/>
        <v>0.17463700000001836</v>
      </c>
      <c r="E322" s="60">
        <f t="shared" si="43"/>
        <v>173.98463500000003</v>
      </c>
      <c r="F322" s="61">
        <f t="shared" si="44"/>
        <v>1.0047580807176486E-3</v>
      </c>
      <c r="G322" s="61">
        <f t="shared" si="45"/>
        <v>1.0339592689420549E-3</v>
      </c>
      <c r="H322" s="60">
        <f t="shared" si="46"/>
        <v>173.98971045846693</v>
      </c>
      <c r="I322" s="60">
        <f t="shared" si="47"/>
        <v>-0.17971245846692341</v>
      </c>
      <c r="J322" s="61">
        <f t="shared" si="48"/>
        <v>1.0344939891041125E-3</v>
      </c>
      <c r="K322" s="60">
        <f t="shared" si="49"/>
        <v>173.9898033981772</v>
      </c>
      <c r="L322" s="60">
        <f t="shared" si="50"/>
        <v>-0.17980539817719432</v>
      </c>
      <c r="R322" s="62">
        <f t="shared" si="41"/>
        <v>8.7574367516281071E-7</v>
      </c>
    </row>
    <row r="323" spans="1:18" ht="15" x14ac:dyDescent="0.25">
      <c r="A323" s="53">
        <v>318</v>
      </c>
      <c r="B323" s="1">
        <v>43508</v>
      </c>
      <c r="C323">
        <v>168.81393399999999</v>
      </c>
      <c r="D323" s="60">
        <f t="shared" si="42"/>
        <v>-0.28138800000002107</v>
      </c>
      <c r="E323" s="60">
        <f t="shared" si="43"/>
        <v>173.52860999999999</v>
      </c>
      <c r="F323" s="61">
        <f t="shared" si="44"/>
        <v>-1.6189402407105549E-3</v>
      </c>
      <c r="G323" s="61">
        <f t="shared" si="45"/>
        <v>-1.6654652694227982E-3</v>
      </c>
      <c r="H323" s="60">
        <f t="shared" si="46"/>
        <v>173.52052348485256</v>
      </c>
      <c r="I323" s="60">
        <f t="shared" si="47"/>
        <v>0.28947451514744671</v>
      </c>
      <c r="J323" s="61">
        <f t="shared" si="48"/>
        <v>-1.6640791517580898E-3</v>
      </c>
      <c r="K323" s="60">
        <f t="shared" si="49"/>
        <v>173.5207644059611</v>
      </c>
      <c r="L323" s="60">
        <f t="shared" si="50"/>
        <v>0.28923359403890458</v>
      </c>
      <c r="R323" s="62">
        <f t="shared" si="41"/>
        <v>3.1103299848812357E-6</v>
      </c>
    </row>
    <row r="324" spans="1:18" ht="15" x14ac:dyDescent="0.25">
      <c r="A324" s="53">
        <v>319</v>
      </c>
      <c r="B324" s="1">
        <v>43507</v>
      </c>
      <c r="C324">
        <v>169.09532200000001</v>
      </c>
      <c r="D324" s="60">
        <f t="shared" si="42"/>
        <v>-0.47547899999997867</v>
      </c>
      <c r="E324" s="60">
        <f t="shared" si="43"/>
        <v>173.33451900000003</v>
      </c>
      <c r="F324" s="61">
        <f t="shared" si="44"/>
        <v>-2.7356251393546339E-3</v>
      </c>
      <c r="G324" s="61">
        <f t="shared" si="45"/>
        <v>-2.807953203004429E-3</v>
      </c>
      <c r="H324" s="60">
        <f t="shared" si="46"/>
        <v>173.32194765940173</v>
      </c>
      <c r="I324" s="60">
        <f t="shared" si="47"/>
        <v>0.4880503405982779</v>
      </c>
      <c r="J324" s="61">
        <f t="shared" si="48"/>
        <v>-2.8040145897522692E-3</v>
      </c>
      <c r="K324" s="60">
        <f t="shared" si="49"/>
        <v>173.32263222976317</v>
      </c>
      <c r="L324" s="60">
        <f t="shared" si="50"/>
        <v>0.48736577023683481</v>
      </c>
      <c r="R324" s="62">
        <f t="shared" si="41"/>
        <v>8.4454212703136003E-6</v>
      </c>
    </row>
    <row r="325" spans="1:18" ht="15" x14ac:dyDescent="0.25">
      <c r="A325" s="53">
        <v>320</v>
      </c>
      <c r="B325" s="1">
        <v>43504</v>
      </c>
      <c r="C325">
        <v>169.57080099999999</v>
      </c>
      <c r="D325" s="60">
        <f t="shared" si="42"/>
        <v>-0.51429699999999912</v>
      </c>
      <c r="E325" s="60">
        <f t="shared" si="43"/>
        <v>173.29570100000001</v>
      </c>
      <c r="F325" s="61">
        <f t="shared" si="44"/>
        <v>-2.9589609684018241E-3</v>
      </c>
      <c r="G325" s="61">
        <f t="shared" si="45"/>
        <v>-3.0283436534435187E-3</v>
      </c>
      <c r="H325" s="60">
        <f t="shared" si="46"/>
        <v>173.28364159565169</v>
      </c>
      <c r="I325" s="60">
        <f t="shared" si="47"/>
        <v>0.52635640434831998</v>
      </c>
      <c r="J325" s="61">
        <f t="shared" si="48"/>
        <v>-3.0237628460548565E-3</v>
      </c>
      <c r="K325" s="60">
        <f t="shared" si="49"/>
        <v>173.28443778577474</v>
      </c>
      <c r="L325" s="60">
        <f t="shared" si="50"/>
        <v>0.52556021422526555</v>
      </c>
      <c r="R325" s="62">
        <f t="shared" si="41"/>
        <v>9.7749469049231474E-6</v>
      </c>
    </row>
    <row r="326" spans="1:18" ht="15" x14ac:dyDescent="0.25">
      <c r="A326" s="53">
        <v>321</v>
      </c>
      <c r="B326" s="1">
        <v>43503</v>
      </c>
      <c r="C326">
        <v>170.08509799999999</v>
      </c>
      <c r="D326" s="60">
        <f t="shared" si="42"/>
        <v>-0.87333700000002068</v>
      </c>
      <c r="E326" s="60">
        <f t="shared" si="43"/>
        <v>172.93666099999999</v>
      </c>
      <c r="F326" s="61">
        <f t="shared" si="44"/>
        <v>-5.024664921749902E-3</v>
      </c>
      <c r="G326" s="61">
        <f t="shared" si="45"/>
        <v>-5.1215685066344644E-3</v>
      </c>
      <c r="H326" s="60">
        <f t="shared" si="46"/>
        <v>172.91981818810501</v>
      </c>
      <c r="I326" s="60">
        <f t="shared" si="47"/>
        <v>0.89017981189499551</v>
      </c>
      <c r="J326" s="61">
        <f t="shared" si="48"/>
        <v>-5.1084756361978899E-3</v>
      </c>
      <c r="K326" s="60">
        <f t="shared" si="49"/>
        <v>172.9220938598894</v>
      </c>
      <c r="L326" s="60">
        <f t="shared" si="50"/>
        <v>0.88790414011060648</v>
      </c>
      <c r="R326" s="62">
        <f t="shared" ref="R326:R389" si="51">+(G326-$R$2)^2</f>
        <v>2.7245435143774997E-5</v>
      </c>
    </row>
    <row r="327" spans="1:18" ht="15" x14ac:dyDescent="0.25">
      <c r="A327" s="53">
        <v>322</v>
      </c>
      <c r="B327" s="1">
        <v>43502</v>
      </c>
      <c r="C327">
        <v>170.95843500000001</v>
      </c>
      <c r="D327" s="60">
        <f t="shared" ref="D327:D390" si="52">+C327-C328</f>
        <v>-1.3488009999999804</v>
      </c>
      <c r="E327" s="60">
        <f t="shared" ref="E327:E390" si="53">+$C$6+D327</f>
        <v>172.46119700000003</v>
      </c>
      <c r="F327" s="61">
        <f t="shared" ref="F327:F390" si="54">+(E327-$C$6)/$C$6</f>
        <v>-7.7602037599700125E-3</v>
      </c>
      <c r="G327" s="61">
        <f t="shared" ref="G327:G390" si="55">+LN(C327/C328)</f>
        <v>-7.8586823888782392E-3</v>
      </c>
      <c r="H327" s="60">
        <f t="shared" ref="H327:H390" si="56">+$C$6*(1+G327)</f>
        <v>172.44408042970645</v>
      </c>
      <c r="I327" s="60">
        <f t="shared" ref="I327:I390" si="57">+$C$6-H327</f>
        <v>1.3659175702935613</v>
      </c>
      <c r="J327" s="61">
        <f t="shared" ref="J327:J390" si="58">+(C327-C328)/C328</f>
        <v>-7.8278836763418375E-3</v>
      </c>
      <c r="K327" s="60">
        <f t="shared" ref="K327:K390" si="59">+$C$6*(1+J327)</f>
        <v>172.44943355387082</v>
      </c>
      <c r="L327" s="60">
        <f t="shared" ref="L327:L390" si="60">+$C$6-K327</f>
        <v>1.3605644461291888</v>
      </c>
      <c r="R327" s="62">
        <f t="shared" si="51"/>
        <v>6.331114181020963E-5</v>
      </c>
    </row>
    <row r="328" spans="1:18" ht="15" x14ac:dyDescent="0.25">
      <c r="A328" s="53">
        <v>323</v>
      </c>
      <c r="B328" s="1">
        <v>43501</v>
      </c>
      <c r="C328">
        <v>172.30723599999999</v>
      </c>
      <c r="D328" s="60">
        <f t="shared" si="52"/>
        <v>1.9408999999996013E-2</v>
      </c>
      <c r="E328" s="60">
        <f t="shared" si="53"/>
        <v>173.829407</v>
      </c>
      <c r="F328" s="61">
        <f t="shared" si="54"/>
        <v>1.1166791452351327E-4</v>
      </c>
      <c r="G328" s="61">
        <f t="shared" si="55"/>
        <v>1.1264816072250144E-4</v>
      </c>
      <c r="H328" s="60">
        <f t="shared" si="56"/>
        <v>173.8295773765899</v>
      </c>
      <c r="I328" s="60">
        <f t="shared" si="57"/>
        <v>-1.9579376589888398E-2</v>
      </c>
      <c r="J328" s="61">
        <f t="shared" si="58"/>
        <v>1.1265450576491405E-4</v>
      </c>
      <c r="K328" s="60">
        <f t="shared" si="59"/>
        <v>173.82957847942168</v>
      </c>
      <c r="L328" s="60">
        <f t="shared" si="60"/>
        <v>-1.9580479421676955E-2</v>
      </c>
      <c r="R328" s="62">
        <f t="shared" si="51"/>
        <v>2.1026928957149659E-10</v>
      </c>
    </row>
    <row r="329" spans="1:18" ht="15" x14ac:dyDescent="0.25">
      <c r="A329" s="53">
        <v>324</v>
      </c>
      <c r="B329" s="1">
        <v>43500</v>
      </c>
      <c r="C329">
        <v>172.28782699999999</v>
      </c>
      <c r="D329" s="60">
        <f t="shared" si="52"/>
        <v>0.80540499999997905</v>
      </c>
      <c r="E329" s="60">
        <f t="shared" si="53"/>
        <v>174.61540299999999</v>
      </c>
      <c r="F329" s="61">
        <f t="shared" si="54"/>
        <v>4.6338243442128058E-3</v>
      </c>
      <c r="G329" s="61">
        <f t="shared" si="55"/>
        <v>4.685725282897157E-3</v>
      </c>
      <c r="H329" s="60">
        <f t="shared" si="56"/>
        <v>174.6244239020489</v>
      </c>
      <c r="I329" s="60">
        <f t="shared" si="57"/>
        <v>-0.81442590204889598</v>
      </c>
      <c r="J329" s="61">
        <f t="shared" si="58"/>
        <v>4.6967204603628647E-3</v>
      </c>
      <c r="K329" s="60">
        <f t="shared" si="59"/>
        <v>174.62633497382225</v>
      </c>
      <c r="L329" s="60">
        <f t="shared" si="60"/>
        <v>-0.81633697382224568</v>
      </c>
      <c r="R329" s="62">
        <f t="shared" si="51"/>
        <v>2.1045869954684689E-5</v>
      </c>
    </row>
    <row r="330" spans="1:18" ht="15" x14ac:dyDescent="0.25">
      <c r="A330" s="53">
        <v>325</v>
      </c>
      <c r="B330" s="1">
        <v>43497</v>
      </c>
      <c r="C330">
        <v>171.48242200000001</v>
      </c>
      <c r="D330" s="60">
        <f t="shared" si="52"/>
        <v>-1.9989469999999869</v>
      </c>
      <c r="E330" s="60">
        <f t="shared" si="53"/>
        <v>171.81105100000002</v>
      </c>
      <c r="F330" s="61">
        <f t="shared" si="54"/>
        <v>-1.1500759582311179E-2</v>
      </c>
      <c r="G330" s="61">
        <f t="shared" si="55"/>
        <v>-1.1589444609476647E-2</v>
      </c>
      <c r="H330" s="60">
        <f t="shared" si="56"/>
        <v>171.79563665560576</v>
      </c>
      <c r="I330" s="60">
        <f t="shared" si="57"/>
        <v>2.0143613443942456</v>
      </c>
      <c r="J330" s="61">
        <f t="shared" si="58"/>
        <v>-1.1522545686159456E-2</v>
      </c>
      <c r="K330" s="60">
        <f t="shared" si="59"/>
        <v>171.80726435733374</v>
      </c>
      <c r="L330" s="60">
        <f t="shared" si="60"/>
        <v>2.0027336426662714</v>
      </c>
      <c r="R330" s="62">
        <f t="shared" si="51"/>
        <v>1.3659980921418524E-4</v>
      </c>
    </row>
    <row r="331" spans="1:18" ht="15" x14ac:dyDescent="0.25">
      <c r="A331" s="53">
        <v>326</v>
      </c>
      <c r="B331" s="1">
        <v>43496</v>
      </c>
      <c r="C331">
        <v>173.481369</v>
      </c>
      <c r="D331" s="60">
        <f t="shared" si="52"/>
        <v>-2.9013980000000004</v>
      </c>
      <c r="E331" s="60">
        <f t="shared" si="53"/>
        <v>170.90860000000001</v>
      </c>
      <c r="F331" s="61">
        <f t="shared" si="54"/>
        <v>-1.6692929252550823E-2</v>
      </c>
      <c r="G331" s="61">
        <f t="shared" si="55"/>
        <v>-1.6586235721066316E-2</v>
      </c>
      <c r="H331" s="60">
        <f t="shared" si="56"/>
        <v>170.92714440249395</v>
      </c>
      <c r="I331" s="60">
        <f t="shared" si="57"/>
        <v>2.8828535975060561</v>
      </c>
      <c r="J331" s="61">
        <f t="shared" si="58"/>
        <v>-1.644944145818962E-2</v>
      </c>
      <c r="K331" s="60">
        <f t="shared" si="59"/>
        <v>170.95092061305095</v>
      </c>
      <c r="L331" s="60">
        <f t="shared" si="60"/>
        <v>2.8590773869490533</v>
      </c>
      <c r="R331" s="62">
        <f t="shared" si="51"/>
        <v>2.7836864331991321E-4</v>
      </c>
    </row>
    <row r="332" spans="1:18" ht="15" x14ac:dyDescent="0.25">
      <c r="A332" s="53">
        <v>327</v>
      </c>
      <c r="B332" s="1">
        <v>43495</v>
      </c>
      <c r="C332">
        <v>176.382767</v>
      </c>
      <c r="D332" s="60">
        <f t="shared" si="52"/>
        <v>-0.38813799999999787</v>
      </c>
      <c r="E332" s="60">
        <f t="shared" si="53"/>
        <v>173.42186000000001</v>
      </c>
      <c r="F332" s="61">
        <f t="shared" si="54"/>
        <v>-2.2331166472943512E-3</v>
      </c>
      <c r="G332" s="61">
        <f t="shared" si="55"/>
        <v>-2.1981261250054612E-3</v>
      </c>
      <c r="H332" s="60">
        <f t="shared" si="56"/>
        <v>173.42794170260905</v>
      </c>
      <c r="I332" s="60">
        <f t="shared" si="57"/>
        <v>0.38205629739096025</v>
      </c>
      <c r="J332" s="61">
        <f t="shared" si="58"/>
        <v>-2.1957120149381929E-3</v>
      </c>
      <c r="K332" s="60">
        <f t="shared" si="59"/>
        <v>173.42836129907502</v>
      </c>
      <c r="L332" s="60">
        <f t="shared" si="60"/>
        <v>0.38163670092498592</v>
      </c>
      <c r="R332" s="62">
        <f t="shared" si="51"/>
        <v>5.2728725405972106E-6</v>
      </c>
    </row>
    <row r="333" spans="1:18" ht="15" x14ac:dyDescent="0.25">
      <c r="A333" s="53">
        <v>328</v>
      </c>
      <c r="B333" s="1">
        <v>43494</v>
      </c>
      <c r="C333">
        <v>176.770905</v>
      </c>
      <c r="D333" s="60">
        <f t="shared" si="52"/>
        <v>-1.3876190000000008</v>
      </c>
      <c r="E333" s="60">
        <f t="shared" si="53"/>
        <v>172.42237900000001</v>
      </c>
      <c r="F333" s="61">
        <f t="shared" si="54"/>
        <v>-7.9835395890172026E-3</v>
      </c>
      <c r="G333" s="61">
        <f t="shared" si="55"/>
        <v>-7.8191660451876425E-3</v>
      </c>
      <c r="H333" s="60">
        <f t="shared" si="56"/>
        <v>172.45094876532428</v>
      </c>
      <c r="I333" s="60">
        <f t="shared" si="57"/>
        <v>1.359049234675723</v>
      </c>
      <c r="J333" s="61">
        <f t="shared" si="58"/>
        <v>-7.7886758873238126E-3</v>
      </c>
      <c r="K333" s="60">
        <f t="shared" si="59"/>
        <v>172.45624825960161</v>
      </c>
      <c r="L333" s="60">
        <f t="shared" si="60"/>
        <v>1.3537497403983991</v>
      </c>
      <c r="R333" s="62">
        <f t="shared" si="51"/>
        <v>6.2683853702824561E-5</v>
      </c>
    </row>
    <row r="334" spans="1:18" ht="15" x14ac:dyDescent="0.25">
      <c r="A334" s="53">
        <v>329</v>
      </c>
      <c r="B334" s="1">
        <v>43493</v>
      </c>
      <c r="C334">
        <v>178.158524</v>
      </c>
      <c r="D334" s="60">
        <f t="shared" si="52"/>
        <v>-0.3881370000000004</v>
      </c>
      <c r="E334" s="60">
        <f t="shared" si="53"/>
        <v>173.42186100000001</v>
      </c>
      <c r="F334" s="61">
        <f t="shared" si="54"/>
        <v>-2.2331108938854045E-3</v>
      </c>
      <c r="G334" s="61">
        <f t="shared" si="55"/>
        <v>-2.1762349946479846E-3</v>
      </c>
      <c r="H334" s="60">
        <f t="shared" si="56"/>
        <v>173.43174659993269</v>
      </c>
      <c r="I334" s="60">
        <f t="shared" si="57"/>
        <v>0.37825140006731317</v>
      </c>
      <c r="J334" s="61">
        <f t="shared" si="58"/>
        <v>-2.1738687121121824E-3</v>
      </c>
      <c r="K334" s="60">
        <f t="shared" si="59"/>
        <v>173.43215788349551</v>
      </c>
      <c r="L334" s="60">
        <f t="shared" si="60"/>
        <v>0.37784011650450111</v>
      </c>
      <c r="R334" s="62">
        <f t="shared" si="51"/>
        <v>5.1728157118561908E-6</v>
      </c>
    </row>
    <row r="335" spans="1:18" ht="15" x14ac:dyDescent="0.25">
      <c r="A335" s="53">
        <v>330</v>
      </c>
      <c r="B335" s="1">
        <v>43490</v>
      </c>
      <c r="C335">
        <v>178.546661</v>
      </c>
      <c r="D335" s="60">
        <f t="shared" si="52"/>
        <v>-3.2701270000000022</v>
      </c>
      <c r="E335" s="60">
        <f t="shared" si="53"/>
        <v>170.53987100000001</v>
      </c>
      <c r="F335" s="61">
        <f t="shared" si="54"/>
        <v>-1.8814377985321661E-2</v>
      </c>
      <c r="G335" s="61">
        <f t="shared" si="55"/>
        <v>-1.8149547492807019E-2</v>
      </c>
      <c r="H335" s="60">
        <f t="shared" si="56"/>
        <v>170.65542518657432</v>
      </c>
      <c r="I335" s="60">
        <f t="shared" si="57"/>
        <v>3.1545728134256876</v>
      </c>
      <c r="J335" s="61">
        <f t="shared" si="58"/>
        <v>-1.7985836379421697E-2</v>
      </c>
      <c r="K335" s="60">
        <f t="shared" si="59"/>
        <v>170.68387981486438</v>
      </c>
      <c r="L335" s="60">
        <f t="shared" si="60"/>
        <v>3.1261181851356241</v>
      </c>
      <c r="R335" s="62">
        <f t="shared" si="51"/>
        <v>3.3297837238920909E-4</v>
      </c>
    </row>
    <row r="336" spans="1:18" ht="15" x14ac:dyDescent="0.25">
      <c r="A336" s="53">
        <v>331</v>
      </c>
      <c r="B336" s="1">
        <v>43489</v>
      </c>
      <c r="C336">
        <v>181.816788</v>
      </c>
      <c r="D336" s="60">
        <f t="shared" si="52"/>
        <v>1.2420810000000131</v>
      </c>
      <c r="E336" s="60">
        <f t="shared" si="53"/>
        <v>175.05207900000002</v>
      </c>
      <c r="F336" s="61">
        <f t="shared" si="54"/>
        <v>7.1461999556551E-3</v>
      </c>
      <c r="G336" s="61">
        <f t="shared" si="55"/>
        <v>6.8549393732236811E-3</v>
      </c>
      <c r="H336" s="60">
        <f t="shared" si="56"/>
        <v>175.00145499875015</v>
      </c>
      <c r="I336" s="60">
        <f t="shared" si="57"/>
        <v>-1.1914569987501409</v>
      </c>
      <c r="J336" s="61">
        <f t="shared" si="58"/>
        <v>6.8784882480801323E-3</v>
      </c>
      <c r="K336" s="60">
        <f t="shared" si="59"/>
        <v>175.00554802864184</v>
      </c>
      <c r="L336" s="60">
        <f t="shared" si="60"/>
        <v>-1.1955500286418328</v>
      </c>
      <c r="R336" s="62">
        <f t="shared" si="51"/>
        <v>4.5654236477790007E-5</v>
      </c>
    </row>
    <row r="337" spans="1:18" ht="15" x14ac:dyDescent="0.25">
      <c r="A337" s="53">
        <v>332</v>
      </c>
      <c r="B337" s="1">
        <v>43488</v>
      </c>
      <c r="C337">
        <v>180.57470699999999</v>
      </c>
      <c r="D337" s="60">
        <f t="shared" si="52"/>
        <v>1.4749449999999911</v>
      </c>
      <c r="E337" s="60">
        <f t="shared" si="53"/>
        <v>175.284943</v>
      </c>
      <c r="F337" s="61">
        <f t="shared" si="54"/>
        <v>8.4859617799431259E-3</v>
      </c>
      <c r="G337" s="61">
        <f t="shared" si="55"/>
        <v>8.2016011418760918E-3</v>
      </c>
      <c r="H337" s="60">
        <f t="shared" si="56"/>
        <v>175.23551827806631</v>
      </c>
      <c r="I337" s="60">
        <f t="shared" si="57"/>
        <v>-1.4255202780663012</v>
      </c>
      <c r="J337" s="61">
        <f t="shared" si="58"/>
        <v>8.2353264098697747E-3</v>
      </c>
      <c r="K337" s="60">
        <f t="shared" si="59"/>
        <v>175.24138006682881</v>
      </c>
      <c r="L337" s="60">
        <f t="shared" si="60"/>
        <v>-1.4313820668288031</v>
      </c>
      <c r="R337" s="62">
        <f t="shared" si="51"/>
        <v>6.5665960997667472E-5</v>
      </c>
    </row>
    <row r="338" spans="1:18" ht="15" x14ac:dyDescent="0.25">
      <c r="A338" s="53">
        <v>333</v>
      </c>
      <c r="B338" s="1">
        <v>43487</v>
      </c>
      <c r="C338">
        <v>179.099762</v>
      </c>
      <c r="D338" s="60">
        <f t="shared" si="52"/>
        <v>1.9407199999999989</v>
      </c>
      <c r="E338" s="60">
        <f t="shared" si="53"/>
        <v>175.75071800000001</v>
      </c>
      <c r="F338" s="61">
        <f t="shared" si="54"/>
        <v>1.1165755838740639E-2</v>
      </c>
      <c r="G338" s="61">
        <f t="shared" si="55"/>
        <v>1.0895108700057094E-2</v>
      </c>
      <c r="H338" s="60">
        <f t="shared" si="56"/>
        <v>175.70367682136671</v>
      </c>
      <c r="I338" s="60">
        <f t="shared" si="57"/>
        <v>-1.8936788213667057</v>
      </c>
      <c r="J338" s="61">
        <f t="shared" si="58"/>
        <v>1.0954676532965215E-2</v>
      </c>
      <c r="K338" s="60">
        <f t="shared" si="59"/>
        <v>175.71403030628531</v>
      </c>
      <c r="L338" s="60">
        <f t="shared" si="60"/>
        <v>-1.904032306285302</v>
      </c>
      <c r="R338" s="62">
        <f t="shared" si="51"/>
        <v>1.1657437125098087E-4</v>
      </c>
    </row>
    <row r="339" spans="1:18" ht="15" x14ac:dyDescent="0.25">
      <c r="A339" s="53">
        <v>334</v>
      </c>
      <c r="B339" s="1">
        <v>43483</v>
      </c>
      <c r="C339">
        <v>177.159042</v>
      </c>
      <c r="D339" s="60">
        <f t="shared" si="52"/>
        <v>1.4167480000000126</v>
      </c>
      <c r="E339" s="60">
        <f t="shared" si="53"/>
        <v>175.22674600000002</v>
      </c>
      <c r="F339" s="61">
        <f t="shared" si="54"/>
        <v>8.1511306386414691E-3</v>
      </c>
      <c r="G339" s="61">
        <f t="shared" si="55"/>
        <v>8.02918814236552E-3</v>
      </c>
      <c r="H339" s="60">
        <f t="shared" si="56"/>
        <v>175.20555117496619</v>
      </c>
      <c r="I339" s="60">
        <f t="shared" si="57"/>
        <v>-1.3955531749661816</v>
      </c>
      <c r="J339" s="61">
        <f t="shared" si="58"/>
        <v>8.0615085176935983E-3</v>
      </c>
      <c r="K339" s="60">
        <f t="shared" si="59"/>
        <v>175.21116877933733</v>
      </c>
      <c r="L339" s="60">
        <f t="shared" si="60"/>
        <v>-1.4011707793373205</v>
      </c>
      <c r="R339" s="62">
        <f t="shared" si="51"/>
        <v>6.2901405740962177E-5</v>
      </c>
    </row>
    <row r="340" spans="1:18" ht="15" x14ac:dyDescent="0.25">
      <c r="A340" s="53">
        <v>335</v>
      </c>
      <c r="B340" s="1">
        <v>43482</v>
      </c>
      <c r="C340">
        <v>175.74229399999999</v>
      </c>
      <c r="D340" s="60">
        <f t="shared" si="52"/>
        <v>1.7078089999999975</v>
      </c>
      <c r="E340" s="60">
        <f t="shared" si="53"/>
        <v>175.517807</v>
      </c>
      <c r="F340" s="61">
        <f t="shared" si="54"/>
        <v>9.825723604231314E-3</v>
      </c>
      <c r="G340" s="61">
        <f t="shared" si="55"/>
        <v>9.7652141240791544E-3</v>
      </c>
      <c r="H340" s="60">
        <f t="shared" si="56"/>
        <v>175.50728984737577</v>
      </c>
      <c r="I340" s="60">
        <f t="shared" si="57"/>
        <v>-1.6972918473757659</v>
      </c>
      <c r="J340" s="61">
        <f t="shared" si="58"/>
        <v>9.8130494079951888E-3</v>
      </c>
      <c r="K340" s="60">
        <f t="shared" si="59"/>
        <v>175.51560409797753</v>
      </c>
      <c r="L340" s="60">
        <f t="shared" si="60"/>
        <v>-1.7056060979775225</v>
      </c>
      <c r="R340" s="62">
        <f t="shared" si="51"/>
        <v>9.3452177199839721E-5</v>
      </c>
    </row>
    <row r="341" spans="1:18" ht="15" x14ac:dyDescent="0.25">
      <c r="A341" s="53">
        <v>336</v>
      </c>
      <c r="B341" s="1">
        <v>43481</v>
      </c>
      <c r="C341">
        <v>174.03448499999999</v>
      </c>
      <c r="D341" s="60">
        <f t="shared" si="52"/>
        <v>-1.6205140000000142</v>
      </c>
      <c r="E341" s="60">
        <f t="shared" si="53"/>
        <v>172.18948399999999</v>
      </c>
      <c r="F341" s="61">
        <f t="shared" si="54"/>
        <v>-9.3234797689832217E-3</v>
      </c>
      <c r="G341" s="61">
        <f t="shared" si="55"/>
        <v>-9.2683690798247755E-3</v>
      </c>
      <c r="H341" s="60">
        <f t="shared" si="56"/>
        <v>172.19906278877241</v>
      </c>
      <c r="I341" s="60">
        <f t="shared" si="57"/>
        <v>1.6109352112275985</v>
      </c>
      <c r="J341" s="61">
        <f t="shared" si="58"/>
        <v>-9.2255501364923529E-3</v>
      </c>
      <c r="K341" s="60">
        <f t="shared" si="59"/>
        <v>172.20650514922735</v>
      </c>
      <c r="L341" s="60">
        <f t="shared" si="60"/>
        <v>1.6034928507726534</v>
      </c>
      <c r="R341" s="62">
        <f t="shared" si="51"/>
        <v>8.7731632757334651E-5</v>
      </c>
    </row>
    <row r="342" spans="1:18" ht="15" x14ac:dyDescent="0.25">
      <c r="A342" s="53">
        <v>337</v>
      </c>
      <c r="B342" s="1">
        <v>43480</v>
      </c>
      <c r="C342">
        <v>175.654999</v>
      </c>
      <c r="D342" s="60">
        <f t="shared" si="52"/>
        <v>-0.19406100000000492</v>
      </c>
      <c r="E342" s="60">
        <f t="shared" si="53"/>
        <v>173.615937</v>
      </c>
      <c r="F342" s="61">
        <f t="shared" si="54"/>
        <v>-1.1165122963755223E-3</v>
      </c>
      <c r="G342" s="61">
        <f t="shared" si="55"/>
        <v>-1.1041751282687071E-3</v>
      </c>
      <c r="H342" s="60">
        <f t="shared" si="56"/>
        <v>173.61808132316398</v>
      </c>
      <c r="I342" s="60">
        <f t="shared" si="57"/>
        <v>0.19191667683602986</v>
      </c>
      <c r="J342" s="61">
        <f t="shared" si="58"/>
        <v>-1.1035657512187152E-3</v>
      </c>
      <c r="K342" s="60">
        <f t="shared" si="59"/>
        <v>173.61818723898782</v>
      </c>
      <c r="L342" s="60">
        <f t="shared" si="60"/>
        <v>0.19181076101219219</v>
      </c>
      <c r="R342" s="62">
        <f t="shared" si="51"/>
        <v>1.4455796918187265E-6</v>
      </c>
    </row>
    <row r="343" spans="1:18" ht="15" x14ac:dyDescent="0.25">
      <c r="A343" s="53">
        <v>338</v>
      </c>
      <c r="B343" s="1">
        <v>43479</v>
      </c>
      <c r="C343">
        <v>175.84906000000001</v>
      </c>
      <c r="D343" s="60">
        <f t="shared" si="52"/>
        <v>-1.1159059999999954</v>
      </c>
      <c r="E343" s="60">
        <f t="shared" si="53"/>
        <v>172.69409200000001</v>
      </c>
      <c r="F343" s="61">
        <f t="shared" si="54"/>
        <v>-6.4202635800041565E-3</v>
      </c>
      <c r="G343" s="61">
        <f t="shared" si="55"/>
        <v>-6.325767338456011E-3</v>
      </c>
      <c r="H343" s="60">
        <f t="shared" si="56"/>
        <v>172.71051639155451</v>
      </c>
      <c r="I343" s="60">
        <f t="shared" si="57"/>
        <v>1.099481608445501</v>
      </c>
      <c r="J343" s="61">
        <f t="shared" si="58"/>
        <v>-6.3058017935594965E-3</v>
      </c>
      <c r="K343" s="60">
        <f t="shared" si="59"/>
        <v>172.71398660287304</v>
      </c>
      <c r="L343" s="60">
        <f t="shared" si="60"/>
        <v>1.096011397126972</v>
      </c>
      <c r="R343" s="62">
        <f t="shared" si="51"/>
        <v>4.1266681794949444E-5</v>
      </c>
    </row>
    <row r="344" spans="1:18" ht="15" x14ac:dyDescent="0.25">
      <c r="A344" s="53">
        <v>339</v>
      </c>
      <c r="B344" s="1">
        <v>43476</v>
      </c>
      <c r="C344">
        <v>176.964966</v>
      </c>
      <c r="D344" s="60">
        <f t="shared" si="52"/>
        <v>0.79570000000001073</v>
      </c>
      <c r="E344" s="60">
        <f t="shared" si="53"/>
        <v>174.60569800000002</v>
      </c>
      <c r="F344" s="61">
        <f t="shared" si="54"/>
        <v>4.5779875102467393E-3</v>
      </c>
      <c r="G344" s="61">
        <f t="shared" si="55"/>
        <v>4.5065092790589961E-3</v>
      </c>
      <c r="H344" s="60">
        <f t="shared" si="56"/>
        <v>174.59327436878024</v>
      </c>
      <c r="I344" s="60">
        <f t="shared" si="57"/>
        <v>-0.78327636878023554</v>
      </c>
      <c r="J344" s="61">
        <f t="shared" si="58"/>
        <v>4.5166788627024803E-3</v>
      </c>
      <c r="K344" s="60">
        <f t="shared" si="59"/>
        <v>174.59504194409297</v>
      </c>
      <c r="L344" s="60">
        <f t="shared" si="60"/>
        <v>-0.78504394409296196</v>
      </c>
      <c r="R344" s="62">
        <f t="shared" si="51"/>
        <v>1.9433653614037065E-5</v>
      </c>
    </row>
    <row r="345" spans="1:18" ht="15" x14ac:dyDescent="0.25">
      <c r="A345" s="53">
        <v>340</v>
      </c>
      <c r="B345" s="1">
        <v>43475</v>
      </c>
      <c r="C345">
        <v>176.16926599999999</v>
      </c>
      <c r="D345" s="60">
        <f t="shared" si="52"/>
        <v>1.2226719999999887</v>
      </c>
      <c r="E345" s="60">
        <f t="shared" si="53"/>
        <v>175.03267</v>
      </c>
      <c r="F345" s="61">
        <f t="shared" si="54"/>
        <v>7.0345320411314234E-3</v>
      </c>
      <c r="G345" s="61">
        <f t="shared" si="55"/>
        <v>6.9645212955800123E-3</v>
      </c>
      <c r="H345" s="60">
        <f t="shared" si="56"/>
        <v>175.02050143245572</v>
      </c>
      <c r="I345" s="60">
        <f t="shared" si="57"/>
        <v>-1.2105034324557096</v>
      </c>
      <c r="J345" s="61">
        <f t="shared" si="58"/>
        <v>6.9888299740204635E-3</v>
      </c>
      <c r="K345" s="60">
        <f t="shared" si="59"/>
        <v>175.02472652380683</v>
      </c>
      <c r="L345" s="60">
        <f t="shared" si="60"/>
        <v>-1.2147285238068264</v>
      </c>
      <c r="R345" s="62">
        <f t="shared" si="51"/>
        <v>4.7147089161324971E-5</v>
      </c>
    </row>
    <row r="346" spans="1:18" ht="15" x14ac:dyDescent="0.25">
      <c r="A346" s="53">
        <v>341</v>
      </c>
      <c r="B346" s="1">
        <v>43474</v>
      </c>
      <c r="C346">
        <v>174.946594</v>
      </c>
      <c r="D346" s="60">
        <f t="shared" si="52"/>
        <v>-0.3008429999999862</v>
      </c>
      <c r="E346" s="60">
        <f t="shared" si="53"/>
        <v>173.50915500000002</v>
      </c>
      <c r="F346" s="61">
        <f t="shared" si="54"/>
        <v>-1.7308728120460953E-3</v>
      </c>
      <c r="G346" s="61">
        <f t="shared" si="55"/>
        <v>-1.7181507814358755E-3</v>
      </c>
      <c r="H346" s="60">
        <f t="shared" si="56"/>
        <v>173.51136621611494</v>
      </c>
      <c r="I346" s="60">
        <f t="shared" si="57"/>
        <v>0.29863178388507094</v>
      </c>
      <c r="J346" s="61">
        <f t="shared" si="58"/>
        <v>-1.7166756053612711E-3</v>
      </c>
      <c r="K346" s="60">
        <f t="shared" si="59"/>
        <v>173.51162261646553</v>
      </c>
      <c r="L346" s="60">
        <f t="shared" si="60"/>
        <v>0.29837538353447712</v>
      </c>
      <c r="R346" s="62">
        <f t="shared" si="51"/>
        <v>3.2989394310912715E-6</v>
      </c>
    </row>
    <row r="347" spans="1:18" ht="15" x14ac:dyDescent="0.25">
      <c r="A347" s="53">
        <v>342</v>
      </c>
      <c r="B347" s="1">
        <v>43473</v>
      </c>
      <c r="C347">
        <v>175.24743699999999</v>
      </c>
      <c r="D347" s="60">
        <f t="shared" si="52"/>
        <v>0.36874399999999241</v>
      </c>
      <c r="E347" s="60">
        <f t="shared" si="53"/>
        <v>174.178742</v>
      </c>
      <c r="F347" s="61">
        <f t="shared" si="54"/>
        <v>2.121535033905198E-3</v>
      </c>
      <c r="G347" s="61">
        <f t="shared" si="55"/>
        <v>2.1063502820210635E-3</v>
      </c>
      <c r="H347" s="60">
        <f t="shared" si="56"/>
        <v>174.17610273830539</v>
      </c>
      <c r="I347" s="60">
        <f t="shared" si="57"/>
        <v>-0.36610473830538126</v>
      </c>
      <c r="J347" s="61">
        <f t="shared" si="58"/>
        <v>2.1085701961415758E-3</v>
      </c>
      <c r="K347" s="60">
        <f t="shared" si="59"/>
        <v>174.17648858157423</v>
      </c>
      <c r="L347" s="60">
        <f t="shared" si="60"/>
        <v>-0.36649058157422587</v>
      </c>
      <c r="R347" s="62">
        <f t="shared" si="51"/>
        <v>4.0328784314691726E-6</v>
      </c>
    </row>
    <row r="348" spans="1:18" ht="15" x14ac:dyDescent="0.25">
      <c r="A348" s="53">
        <v>343</v>
      </c>
      <c r="B348" s="1">
        <v>43472</v>
      </c>
      <c r="C348">
        <v>174.878693</v>
      </c>
      <c r="D348" s="60">
        <f t="shared" si="52"/>
        <v>1.8825080000000014</v>
      </c>
      <c r="E348" s="60">
        <f t="shared" si="53"/>
        <v>175.69250600000001</v>
      </c>
      <c r="F348" s="61">
        <f t="shared" si="54"/>
        <v>1.083083839630446E-2</v>
      </c>
      <c r="G348" s="61">
        <f t="shared" si="55"/>
        <v>1.082300847254322E-2</v>
      </c>
      <c r="H348" s="60">
        <f t="shared" si="56"/>
        <v>175.69114508096672</v>
      </c>
      <c r="I348" s="60">
        <f t="shared" si="57"/>
        <v>-1.8811470809667128</v>
      </c>
      <c r="J348" s="61">
        <f t="shared" si="58"/>
        <v>1.0881789098412786E-2</v>
      </c>
      <c r="K348" s="60">
        <f t="shared" si="59"/>
        <v>175.70136174143155</v>
      </c>
      <c r="L348" s="60">
        <f t="shared" si="60"/>
        <v>-1.8913637414315474</v>
      </c>
      <c r="R348" s="62">
        <f t="shared" si="51"/>
        <v>1.150226429751859E-4</v>
      </c>
    </row>
    <row r="349" spans="1:18" ht="15" x14ac:dyDescent="0.25">
      <c r="A349" s="53">
        <v>344</v>
      </c>
      <c r="B349" s="1">
        <v>43469</v>
      </c>
      <c r="C349">
        <v>172.996185</v>
      </c>
      <c r="D349" s="60">
        <f t="shared" si="52"/>
        <v>3.2798310000000015</v>
      </c>
      <c r="E349" s="60">
        <f t="shared" si="53"/>
        <v>177.08982900000001</v>
      </c>
      <c r="F349" s="61">
        <f t="shared" si="54"/>
        <v>1.8870209065878947E-2</v>
      </c>
      <c r="G349" s="61">
        <f t="shared" si="55"/>
        <v>1.9141004569803697E-2</v>
      </c>
      <c r="H349" s="60">
        <f t="shared" si="56"/>
        <v>177.13689596599559</v>
      </c>
      <c r="I349" s="60">
        <f t="shared" si="57"/>
        <v>-3.3268979659955846</v>
      </c>
      <c r="J349" s="61">
        <f t="shared" si="58"/>
        <v>1.9325368019631164E-2</v>
      </c>
      <c r="K349" s="60">
        <f t="shared" si="59"/>
        <v>177.16894017684137</v>
      </c>
      <c r="L349" s="60">
        <f t="shared" si="60"/>
        <v>-3.3589421768413672</v>
      </c>
      <c r="R349" s="62">
        <f t="shared" si="51"/>
        <v>3.6263040554930699E-4</v>
      </c>
    </row>
    <row r="350" spans="1:18" ht="15" x14ac:dyDescent="0.25">
      <c r="A350" s="53">
        <v>345</v>
      </c>
      <c r="B350" s="1">
        <v>43468</v>
      </c>
      <c r="C350">
        <v>169.716354</v>
      </c>
      <c r="D350" s="60">
        <f t="shared" si="52"/>
        <v>-1.1256260000000111</v>
      </c>
      <c r="E350" s="60">
        <f t="shared" si="53"/>
        <v>172.684372</v>
      </c>
      <c r="F350" s="61">
        <f t="shared" si="54"/>
        <v>-6.4761867151049103E-3</v>
      </c>
      <c r="G350" s="61">
        <f t="shared" si="55"/>
        <v>-6.6104980360180672E-3</v>
      </c>
      <c r="H350" s="60">
        <f t="shared" si="56"/>
        <v>172.66102734958071</v>
      </c>
      <c r="I350" s="60">
        <f t="shared" si="57"/>
        <v>1.1489706504193009</v>
      </c>
      <c r="J350" s="61">
        <f t="shared" si="58"/>
        <v>-6.5886967594265241E-3</v>
      </c>
      <c r="K350" s="60">
        <f t="shared" si="59"/>
        <v>172.66481662942147</v>
      </c>
      <c r="L350" s="60">
        <f t="shared" si="60"/>
        <v>1.1451813705785412</v>
      </c>
      <c r="R350" s="62">
        <f t="shared" si="51"/>
        <v>4.5005924868632316E-5</v>
      </c>
    </row>
    <row r="351" spans="1:18" ht="15" x14ac:dyDescent="0.25">
      <c r="A351" s="53">
        <v>346</v>
      </c>
      <c r="B351" s="1">
        <v>43467</v>
      </c>
      <c r="C351">
        <v>170.84198000000001</v>
      </c>
      <c r="D351" s="60">
        <f t="shared" si="52"/>
        <v>-1.4652559999999824</v>
      </c>
      <c r="E351" s="60">
        <f t="shared" si="53"/>
        <v>172.34474200000002</v>
      </c>
      <c r="F351" s="61">
        <f t="shared" si="54"/>
        <v>-8.4302170005202022E-3</v>
      </c>
      <c r="G351" s="61">
        <f t="shared" si="55"/>
        <v>-8.5401034720339521E-3</v>
      </c>
      <c r="H351" s="60">
        <f t="shared" si="56"/>
        <v>172.32564263260599</v>
      </c>
      <c r="I351" s="60">
        <f t="shared" si="57"/>
        <v>1.4843553673940164</v>
      </c>
      <c r="J351" s="61">
        <f t="shared" si="58"/>
        <v>-8.5037403768695036E-3</v>
      </c>
      <c r="K351" s="60">
        <f t="shared" si="59"/>
        <v>172.33196290210381</v>
      </c>
      <c r="L351" s="60">
        <f t="shared" si="60"/>
        <v>1.4780350978961962</v>
      </c>
      <c r="R351" s="62">
        <f t="shared" si="51"/>
        <v>7.461937977948546E-5</v>
      </c>
    </row>
    <row r="352" spans="1:18" ht="15" x14ac:dyDescent="0.25">
      <c r="A352" s="53">
        <v>347</v>
      </c>
      <c r="B352" s="1">
        <v>43465</v>
      </c>
      <c r="C352">
        <v>172.30723599999999</v>
      </c>
      <c r="D352" s="60">
        <f t="shared" si="52"/>
        <v>1.9504399999999862</v>
      </c>
      <c r="E352" s="60">
        <f t="shared" si="53"/>
        <v>175.76043799999999</v>
      </c>
      <c r="F352" s="61">
        <f t="shared" si="54"/>
        <v>1.1221678973841229E-2</v>
      </c>
      <c r="G352" s="61">
        <f t="shared" si="55"/>
        <v>1.1384101523346377E-2</v>
      </c>
      <c r="H352" s="60">
        <f t="shared" si="56"/>
        <v>175.78866866300464</v>
      </c>
      <c r="I352" s="60">
        <f t="shared" si="57"/>
        <v>-1.9786706630046353</v>
      </c>
      <c r="J352" s="61">
        <f t="shared" si="58"/>
        <v>1.1449147000862744E-2</v>
      </c>
      <c r="K352" s="60">
        <f t="shared" si="59"/>
        <v>175.79997421732165</v>
      </c>
      <c r="L352" s="60">
        <f t="shared" si="60"/>
        <v>-1.9899762173216402</v>
      </c>
      <c r="R352" s="62">
        <f t="shared" si="51"/>
        <v>1.2737275831685343E-4</v>
      </c>
    </row>
    <row r="353" spans="1:18" ht="15" x14ac:dyDescent="0.25">
      <c r="A353" s="53">
        <v>348</v>
      </c>
      <c r="B353" s="1">
        <v>43462</v>
      </c>
      <c r="C353">
        <v>170.356796</v>
      </c>
      <c r="D353" s="60">
        <f t="shared" si="52"/>
        <v>-0.14556899999999473</v>
      </c>
      <c r="E353" s="60">
        <f t="shared" si="53"/>
        <v>173.66442900000001</v>
      </c>
      <c r="F353" s="61">
        <f t="shared" si="54"/>
        <v>-8.3751798903993271E-4</v>
      </c>
      <c r="G353" s="61">
        <f t="shared" si="55"/>
        <v>-8.5412994870240453E-4</v>
      </c>
      <c r="H353" s="60">
        <f t="shared" si="56"/>
        <v>173.66154167532432</v>
      </c>
      <c r="I353" s="60">
        <f t="shared" si="57"/>
        <v>0.14845632467569203</v>
      </c>
      <c r="J353" s="61">
        <f t="shared" si="58"/>
        <v>-8.5376528354896852E-4</v>
      </c>
      <c r="K353" s="60">
        <f t="shared" si="59"/>
        <v>173.6616050577739</v>
      </c>
      <c r="L353" s="60">
        <f t="shared" si="60"/>
        <v>0.14839294222610988</v>
      </c>
      <c r="R353" s="62">
        <f t="shared" si="51"/>
        <v>9.0683233088925522E-7</v>
      </c>
    </row>
    <row r="354" spans="1:18" ht="15" x14ac:dyDescent="0.25">
      <c r="A354" s="53">
        <v>349</v>
      </c>
      <c r="B354" s="1">
        <v>43461</v>
      </c>
      <c r="C354">
        <v>170.502365</v>
      </c>
      <c r="D354" s="60">
        <f t="shared" si="52"/>
        <v>1.6302179999999851</v>
      </c>
      <c r="E354" s="60">
        <f t="shared" si="53"/>
        <v>175.44021599999999</v>
      </c>
      <c r="F354" s="61">
        <f t="shared" si="54"/>
        <v>9.3793108495403409E-3</v>
      </c>
      <c r="G354" s="61">
        <f t="shared" si="55"/>
        <v>9.6072656099367819E-3</v>
      </c>
      <c r="H354" s="60">
        <f t="shared" si="56"/>
        <v>175.4798368164486</v>
      </c>
      <c r="I354" s="60">
        <f t="shared" si="57"/>
        <v>-1.6698388164485891</v>
      </c>
      <c r="J354" s="61">
        <f t="shared" si="58"/>
        <v>9.6535635328896773E-3</v>
      </c>
      <c r="K354" s="60">
        <f t="shared" si="59"/>
        <v>175.48788385834442</v>
      </c>
      <c r="L354" s="60">
        <f t="shared" si="60"/>
        <v>-1.6778858583444105</v>
      </c>
      <c r="R354" s="62">
        <f t="shared" si="51"/>
        <v>9.0423327312786031E-5</v>
      </c>
    </row>
    <row r="355" spans="1:18" ht="15" x14ac:dyDescent="0.25">
      <c r="A355" s="53">
        <v>350</v>
      </c>
      <c r="B355" s="1">
        <v>43460</v>
      </c>
      <c r="C355">
        <v>168.87214700000001</v>
      </c>
      <c r="D355" s="60">
        <f t="shared" si="52"/>
        <v>3.6388550000000066</v>
      </c>
      <c r="E355" s="60">
        <f t="shared" si="53"/>
        <v>177.44885300000001</v>
      </c>
      <c r="F355" s="61">
        <f t="shared" si="54"/>
        <v>2.0935820964683553E-2</v>
      </c>
      <c r="G355" s="61">
        <f t="shared" si="55"/>
        <v>2.1783535778089523E-2</v>
      </c>
      <c r="H355" s="60">
        <f t="shared" si="56"/>
        <v>177.5961943100227</v>
      </c>
      <c r="I355" s="60">
        <f t="shared" si="57"/>
        <v>-3.7861963100226887</v>
      </c>
      <c r="J355" s="61">
        <f t="shared" si="58"/>
        <v>2.2022529212817513E-2</v>
      </c>
      <c r="K355" s="60">
        <f t="shared" si="59"/>
        <v>177.63773375843476</v>
      </c>
      <c r="L355" s="60">
        <f t="shared" si="60"/>
        <v>-3.8277357584347556</v>
      </c>
      <c r="R355" s="62">
        <f t="shared" si="51"/>
        <v>4.7025606496319618E-4</v>
      </c>
    </row>
    <row r="356" spans="1:18" ht="15" x14ac:dyDescent="0.25">
      <c r="A356" s="53">
        <v>351</v>
      </c>
      <c r="B356" s="1">
        <v>43458</v>
      </c>
      <c r="C356">
        <v>165.23329200000001</v>
      </c>
      <c r="D356" s="60">
        <f t="shared" si="52"/>
        <v>-3.7552790000000016</v>
      </c>
      <c r="E356" s="60">
        <f t="shared" si="53"/>
        <v>170.05471900000001</v>
      </c>
      <c r="F356" s="61">
        <f t="shared" si="54"/>
        <v>-2.1605655849555913E-2</v>
      </c>
      <c r="G356" s="61">
        <f t="shared" si="55"/>
        <v>-2.2472719210229097E-2</v>
      </c>
      <c r="H356" s="60">
        <f t="shared" si="56"/>
        <v>169.90401471901552</v>
      </c>
      <c r="I356" s="60">
        <f t="shared" si="57"/>
        <v>3.9059832809844863</v>
      </c>
      <c r="J356" s="61">
        <f t="shared" si="58"/>
        <v>-2.2222088616868661E-2</v>
      </c>
      <c r="K356" s="60">
        <f t="shared" si="59"/>
        <v>169.94757682194623</v>
      </c>
      <c r="L356" s="60">
        <f t="shared" si="60"/>
        <v>3.8624211780537792</v>
      </c>
      <c r="R356" s="62">
        <f t="shared" si="51"/>
        <v>5.0944402385140692E-4</v>
      </c>
    </row>
    <row r="357" spans="1:18" ht="15" x14ac:dyDescent="0.25">
      <c r="A357" s="53">
        <v>352</v>
      </c>
      <c r="B357" s="1">
        <v>43455</v>
      </c>
      <c r="C357">
        <v>168.98857100000001</v>
      </c>
      <c r="D357" s="60">
        <f t="shared" si="52"/>
        <v>0.45605500000002053</v>
      </c>
      <c r="E357" s="60">
        <f t="shared" si="53"/>
        <v>174.26605300000003</v>
      </c>
      <c r="F357" s="61">
        <f t="shared" si="54"/>
        <v>2.623870923696924E-3</v>
      </c>
      <c r="G357" s="61">
        <f t="shared" si="55"/>
        <v>2.7023809480813841E-3</v>
      </c>
      <c r="H357" s="60">
        <f t="shared" si="56"/>
        <v>174.27969882718125</v>
      </c>
      <c r="I357" s="60">
        <f t="shared" si="57"/>
        <v>-0.46970082718124218</v>
      </c>
      <c r="J357" s="61">
        <f t="shared" si="58"/>
        <v>2.7060356708851398E-3</v>
      </c>
      <c r="K357" s="60">
        <f t="shared" si="59"/>
        <v>174.28033405454451</v>
      </c>
      <c r="L357" s="60">
        <f t="shared" si="60"/>
        <v>-0.47033605454450367</v>
      </c>
      <c r="R357" s="62">
        <f t="shared" si="51"/>
        <v>6.7820318751266578E-6</v>
      </c>
    </row>
    <row r="358" spans="1:18" ht="15" x14ac:dyDescent="0.25">
      <c r="A358" s="53">
        <v>353</v>
      </c>
      <c r="B358" s="1">
        <v>43454</v>
      </c>
      <c r="C358">
        <v>168.53251599999999</v>
      </c>
      <c r="D358" s="60">
        <f t="shared" si="52"/>
        <v>-5.3175970000000063</v>
      </c>
      <c r="E358" s="60">
        <f t="shared" si="53"/>
        <v>168.492401</v>
      </c>
      <c r="F358" s="61">
        <f t="shared" si="54"/>
        <v>-3.0594310230646262E-2</v>
      </c>
      <c r="G358" s="61">
        <f t="shared" si="55"/>
        <v>-3.1064803970045098E-2</v>
      </c>
      <c r="H358" s="60">
        <f t="shared" si="56"/>
        <v>168.41062448409608</v>
      </c>
      <c r="I358" s="60">
        <f t="shared" si="57"/>
        <v>5.3993735159039318</v>
      </c>
      <c r="J358" s="61">
        <f t="shared" si="58"/>
        <v>-3.0587250754332305E-2</v>
      </c>
      <c r="K358" s="60">
        <f t="shared" si="59"/>
        <v>168.49362800756401</v>
      </c>
      <c r="L358" s="60">
        <f t="shared" si="60"/>
        <v>5.3163699924359946</v>
      </c>
      <c r="R358" s="62">
        <f t="shared" si="51"/>
        <v>9.7112954404891285E-4</v>
      </c>
    </row>
    <row r="359" spans="1:18" ht="15" x14ac:dyDescent="0.25">
      <c r="A359" s="53">
        <v>354</v>
      </c>
      <c r="B359" s="1">
        <v>43453</v>
      </c>
      <c r="C359">
        <v>173.85011299999999</v>
      </c>
      <c r="D359" s="60">
        <f t="shared" si="52"/>
        <v>-0.53369100000000458</v>
      </c>
      <c r="E359" s="60">
        <f t="shared" si="53"/>
        <v>173.276307</v>
      </c>
      <c r="F359" s="61">
        <f t="shared" si="54"/>
        <v>-3.0705425817909768E-3</v>
      </c>
      <c r="G359" s="61">
        <f t="shared" si="55"/>
        <v>-3.0651317507190291E-3</v>
      </c>
      <c r="H359" s="60">
        <f t="shared" si="56"/>
        <v>173.27724745653779</v>
      </c>
      <c r="I359" s="60">
        <f t="shared" si="57"/>
        <v>0.53275054346221395</v>
      </c>
      <c r="J359" s="61">
        <f t="shared" si="58"/>
        <v>-3.0604390302209749E-3</v>
      </c>
      <c r="K359" s="60">
        <f t="shared" si="59"/>
        <v>173.27806309827818</v>
      </c>
      <c r="L359" s="60">
        <f t="shared" si="60"/>
        <v>0.53193490172182578</v>
      </c>
      <c r="R359" s="62">
        <f t="shared" si="51"/>
        <v>1.0006335590066909E-5</v>
      </c>
    </row>
    <row r="360" spans="1:18" ht="15" x14ac:dyDescent="0.25">
      <c r="A360" s="53">
        <v>355</v>
      </c>
      <c r="B360" s="1">
        <v>43452</v>
      </c>
      <c r="C360">
        <v>174.383804</v>
      </c>
      <c r="D360" s="60">
        <f t="shared" si="52"/>
        <v>-1.0479890000000012</v>
      </c>
      <c r="E360" s="60">
        <f t="shared" si="53"/>
        <v>172.76200900000001</v>
      </c>
      <c r="F360" s="61">
        <f t="shared" si="54"/>
        <v>-6.0295093036017476E-3</v>
      </c>
      <c r="G360" s="61">
        <f t="shared" si="55"/>
        <v>-5.9916832996748841E-3</v>
      </c>
      <c r="H360" s="60">
        <f t="shared" si="56"/>
        <v>172.76858353766687</v>
      </c>
      <c r="I360" s="60">
        <f t="shared" si="57"/>
        <v>1.0414144623331367</v>
      </c>
      <c r="J360" s="61">
        <f t="shared" si="58"/>
        <v>-5.9737689621629821E-3</v>
      </c>
      <c r="K360" s="60">
        <f t="shared" si="59"/>
        <v>172.771697228634</v>
      </c>
      <c r="L360" s="60">
        <f t="shared" si="60"/>
        <v>1.0383007713660106</v>
      </c>
      <c r="R360" s="62">
        <f t="shared" si="51"/>
        <v>3.7086039114836191E-5</v>
      </c>
    </row>
    <row r="361" spans="1:18" ht="15" x14ac:dyDescent="0.25">
      <c r="A361" s="53">
        <v>356</v>
      </c>
      <c r="B361" s="1">
        <v>43451</v>
      </c>
      <c r="C361">
        <v>175.431793</v>
      </c>
      <c r="D361" s="60">
        <f t="shared" si="52"/>
        <v>-2.4259040000000027</v>
      </c>
      <c r="E361" s="60">
        <f t="shared" si="53"/>
        <v>171.384094</v>
      </c>
      <c r="F361" s="61">
        <f t="shared" si="54"/>
        <v>-1.3957217812061667E-2</v>
      </c>
      <c r="G361" s="61">
        <f t="shared" si="55"/>
        <v>-1.3733452011618807E-2</v>
      </c>
      <c r="H361" s="60">
        <f t="shared" si="56"/>
        <v>171.42298673332743</v>
      </c>
      <c r="I361" s="60">
        <f t="shared" si="57"/>
        <v>2.3870112666725731</v>
      </c>
      <c r="J361" s="61">
        <f t="shared" si="58"/>
        <v>-1.36395783872092E-2</v>
      </c>
      <c r="K361" s="60">
        <f t="shared" si="59"/>
        <v>171.43930290779832</v>
      </c>
      <c r="L361" s="60">
        <f t="shared" si="60"/>
        <v>2.3706950922016858</v>
      </c>
      <c r="R361" s="62">
        <f t="shared" si="51"/>
        <v>1.9131314492754555E-4</v>
      </c>
    </row>
    <row r="362" spans="1:18" ht="15" x14ac:dyDescent="0.25">
      <c r="A362" s="53">
        <v>357</v>
      </c>
      <c r="B362" s="1">
        <v>43448</v>
      </c>
      <c r="C362">
        <v>177.857697</v>
      </c>
      <c r="D362" s="60">
        <f t="shared" si="52"/>
        <v>-3.0469359999999881</v>
      </c>
      <c r="E362" s="60">
        <f t="shared" si="53"/>
        <v>170.76306200000002</v>
      </c>
      <c r="F362" s="61">
        <f t="shared" si="54"/>
        <v>-1.7530268885912928E-2</v>
      </c>
      <c r="G362" s="61">
        <f t="shared" si="55"/>
        <v>-1.6986227406721247E-2</v>
      </c>
      <c r="H362" s="60">
        <f t="shared" si="56"/>
        <v>170.85762184841025</v>
      </c>
      <c r="I362" s="60">
        <f t="shared" si="57"/>
        <v>2.9523761515897604</v>
      </c>
      <c r="J362" s="61">
        <f t="shared" si="58"/>
        <v>-1.6842774833743412E-2</v>
      </c>
      <c r="K362" s="60">
        <f t="shared" si="59"/>
        <v>170.88255533983261</v>
      </c>
      <c r="L362" s="60">
        <f t="shared" si="60"/>
        <v>2.9274426601674008</v>
      </c>
      <c r="R362" s="62">
        <f t="shared" si="51"/>
        <v>2.9187586580238479E-4</v>
      </c>
    </row>
    <row r="363" spans="1:18" ht="15" x14ac:dyDescent="0.25">
      <c r="A363" s="53">
        <v>358</v>
      </c>
      <c r="B363" s="1">
        <v>43447</v>
      </c>
      <c r="C363">
        <v>180.90463299999999</v>
      </c>
      <c r="D363" s="60">
        <f t="shared" si="52"/>
        <v>2.8625490000000013</v>
      </c>
      <c r="E363" s="60">
        <f t="shared" si="53"/>
        <v>176.67254700000001</v>
      </c>
      <c r="F363" s="61">
        <f t="shared" si="54"/>
        <v>1.6469415067825968E-2</v>
      </c>
      <c r="G363" s="61">
        <f t="shared" si="55"/>
        <v>1.5950053594086366E-2</v>
      </c>
      <c r="H363" s="60">
        <f t="shared" si="56"/>
        <v>176.58227678328805</v>
      </c>
      <c r="I363" s="60">
        <f t="shared" si="57"/>
        <v>-2.7722787832880442</v>
      </c>
      <c r="J363" s="61">
        <f t="shared" si="58"/>
        <v>1.6077934697731361E-2</v>
      </c>
      <c r="K363" s="60">
        <f t="shared" si="59"/>
        <v>176.60450379765683</v>
      </c>
      <c r="L363" s="60">
        <f t="shared" si="60"/>
        <v>-2.7945057976568251</v>
      </c>
      <c r="R363" s="62">
        <f t="shared" si="51"/>
        <v>2.5128292695585953E-4</v>
      </c>
    </row>
    <row r="364" spans="1:18" ht="15" x14ac:dyDescent="0.25">
      <c r="A364" s="53">
        <v>359</v>
      </c>
      <c r="B364" s="1">
        <v>43446</v>
      </c>
      <c r="C364">
        <v>178.04208399999999</v>
      </c>
      <c r="D364" s="60">
        <f t="shared" si="52"/>
        <v>-0.10670400000000768</v>
      </c>
      <c r="E364" s="60">
        <f t="shared" si="53"/>
        <v>173.703294</v>
      </c>
      <c r="F364" s="61">
        <f t="shared" si="54"/>
        <v>-6.1391174977176906E-4</v>
      </c>
      <c r="G364" s="61">
        <f t="shared" si="55"/>
        <v>-5.9913945909287108E-4</v>
      </c>
      <c r="H364" s="60">
        <f t="shared" si="56"/>
        <v>173.70586157181336</v>
      </c>
      <c r="I364" s="60">
        <f t="shared" si="57"/>
        <v>0.10413642818664925</v>
      </c>
      <c r="J364" s="61">
        <f t="shared" si="58"/>
        <v>-5.9896001088712253E-4</v>
      </c>
      <c r="K364" s="60">
        <f t="shared" si="59"/>
        <v>173.70589276170563</v>
      </c>
      <c r="L364" s="60">
        <f t="shared" si="60"/>
        <v>0.10410523829438034</v>
      </c>
      <c r="R364" s="62">
        <f t="shared" si="51"/>
        <v>4.8620909715713294E-7</v>
      </c>
    </row>
    <row r="365" spans="1:18" ht="15" x14ac:dyDescent="0.25">
      <c r="A365" s="53">
        <v>360</v>
      </c>
      <c r="B365" s="1">
        <v>43445</v>
      </c>
      <c r="C365">
        <v>178.148788</v>
      </c>
      <c r="D365" s="60">
        <f t="shared" si="52"/>
        <v>-1.0285949999999957</v>
      </c>
      <c r="E365" s="60">
        <f t="shared" si="53"/>
        <v>172.78140300000001</v>
      </c>
      <c r="F365" s="61">
        <f t="shared" si="54"/>
        <v>-5.9179276902125945E-3</v>
      </c>
      <c r="G365" s="61">
        <f t="shared" si="55"/>
        <v>-5.7571928650400955E-3</v>
      </c>
      <c r="H365" s="60">
        <f t="shared" si="56"/>
        <v>172.80934031964179</v>
      </c>
      <c r="I365" s="60">
        <f t="shared" si="57"/>
        <v>1.0006576803582163</v>
      </c>
      <c r="J365" s="61">
        <f t="shared" si="58"/>
        <v>-5.7406519884264399E-3</v>
      </c>
      <c r="K365" s="60">
        <f t="shared" si="59"/>
        <v>172.81221528937292</v>
      </c>
      <c r="L365" s="60">
        <f t="shared" si="60"/>
        <v>0.99778271062709223</v>
      </c>
      <c r="R365" s="62">
        <f t="shared" si="51"/>
        <v>3.4285010738708067E-5</v>
      </c>
    </row>
    <row r="366" spans="1:18" ht="15" x14ac:dyDescent="0.25">
      <c r="A366" s="53">
        <v>361</v>
      </c>
      <c r="B366" s="1">
        <v>43444</v>
      </c>
      <c r="C366">
        <v>179.17738299999999</v>
      </c>
      <c r="D366" s="60">
        <f t="shared" si="52"/>
        <v>1.6398920000000032</v>
      </c>
      <c r="E366" s="60">
        <f t="shared" si="53"/>
        <v>175.44989000000001</v>
      </c>
      <c r="F366" s="61">
        <f t="shared" si="54"/>
        <v>9.4349693278289043E-3</v>
      </c>
      <c r="G366" s="61">
        <f t="shared" si="55"/>
        <v>9.1944781243297642E-3</v>
      </c>
      <c r="H366" s="60">
        <f t="shared" si="56"/>
        <v>175.40809022440081</v>
      </c>
      <c r="I366" s="60">
        <f t="shared" si="57"/>
        <v>-1.5980922244008013</v>
      </c>
      <c r="J366" s="61">
        <f t="shared" si="58"/>
        <v>9.2368771844365156E-3</v>
      </c>
      <c r="K366" s="60">
        <f t="shared" si="59"/>
        <v>175.41545960495316</v>
      </c>
      <c r="L366" s="60">
        <f t="shared" si="60"/>
        <v>-1.6054616049531489</v>
      </c>
      <c r="R366" s="62">
        <f t="shared" si="51"/>
        <v>8.2743230907528928E-5</v>
      </c>
    </row>
    <row r="367" spans="1:18" ht="15" x14ac:dyDescent="0.25">
      <c r="A367" s="53">
        <v>362</v>
      </c>
      <c r="B367" s="1">
        <v>43441</v>
      </c>
      <c r="C367">
        <v>177.53749099999999</v>
      </c>
      <c r="D367" s="60">
        <f t="shared" si="52"/>
        <v>-2.416183000000018</v>
      </c>
      <c r="E367" s="60">
        <f t="shared" si="53"/>
        <v>171.39381499999999</v>
      </c>
      <c r="F367" s="61">
        <f t="shared" si="54"/>
        <v>-1.390128892355213E-2</v>
      </c>
      <c r="G367" s="61">
        <f t="shared" si="55"/>
        <v>-1.3517647585329961E-2</v>
      </c>
      <c r="H367" s="60">
        <f t="shared" si="56"/>
        <v>171.4604957002291</v>
      </c>
      <c r="I367" s="60">
        <f t="shared" si="57"/>
        <v>2.3495022997709043</v>
      </c>
      <c r="J367" s="61">
        <f t="shared" si="58"/>
        <v>-1.3426694472489724E-2</v>
      </c>
      <c r="K367" s="60">
        <f t="shared" si="59"/>
        <v>171.47630426058996</v>
      </c>
      <c r="L367" s="60">
        <f t="shared" si="60"/>
        <v>2.3336937394100516</v>
      </c>
      <c r="R367" s="62">
        <f t="shared" si="51"/>
        <v>1.8538987568533514E-4</v>
      </c>
    </row>
    <row r="368" spans="1:18" ht="15" x14ac:dyDescent="0.25">
      <c r="A368" s="53">
        <v>363</v>
      </c>
      <c r="B368" s="1">
        <v>43440</v>
      </c>
      <c r="C368">
        <v>179.95367400000001</v>
      </c>
      <c r="D368" s="60">
        <f t="shared" si="52"/>
        <v>0.39784199999999714</v>
      </c>
      <c r="E368" s="60">
        <f t="shared" si="53"/>
        <v>174.20784</v>
      </c>
      <c r="F368" s="61">
        <f t="shared" si="54"/>
        <v>2.2889477278516344E-3</v>
      </c>
      <c r="G368" s="61">
        <f t="shared" si="55"/>
        <v>2.2132497514630589E-3</v>
      </c>
      <c r="H368" s="60">
        <f t="shared" si="56"/>
        <v>174.19468293487532</v>
      </c>
      <c r="I368" s="60">
        <f t="shared" si="57"/>
        <v>-0.38468493487530964</v>
      </c>
      <c r="J368" s="61">
        <f t="shared" si="58"/>
        <v>2.2157007966190547E-3</v>
      </c>
      <c r="K368" s="60">
        <f t="shared" si="59"/>
        <v>174.19510895102897</v>
      </c>
      <c r="L368" s="60">
        <f t="shared" si="60"/>
        <v>-0.3851109510289632</v>
      </c>
      <c r="R368" s="62">
        <f t="shared" si="51"/>
        <v>4.4736575528411006E-6</v>
      </c>
    </row>
    <row r="369" spans="1:18" ht="15" x14ac:dyDescent="0.25">
      <c r="A369" s="53">
        <v>364</v>
      </c>
      <c r="B369" s="1">
        <v>43438</v>
      </c>
      <c r="C369">
        <v>179.55583200000001</v>
      </c>
      <c r="D369" s="60">
        <f t="shared" si="52"/>
        <v>-0.32020599999998467</v>
      </c>
      <c r="E369" s="60">
        <f t="shared" si="53"/>
        <v>173.48979200000002</v>
      </c>
      <c r="F369" s="61">
        <f t="shared" si="54"/>
        <v>-1.8422760697574178E-3</v>
      </c>
      <c r="G369" s="61">
        <f t="shared" si="55"/>
        <v>-1.7817345173642652E-3</v>
      </c>
      <c r="H369" s="60">
        <f t="shared" si="56"/>
        <v>173.50031472710037</v>
      </c>
      <c r="I369" s="60">
        <f t="shared" si="57"/>
        <v>0.30968327289963327</v>
      </c>
      <c r="J369" s="61">
        <f t="shared" si="58"/>
        <v>-1.7801481707084559E-3</v>
      </c>
      <c r="K369" s="60">
        <f t="shared" si="59"/>
        <v>173.50059045000947</v>
      </c>
      <c r="L369" s="60">
        <f t="shared" si="60"/>
        <v>0.30940754999053866</v>
      </c>
      <c r="R369" s="62">
        <f t="shared" si="51"/>
        <v>3.5339563825918312E-6</v>
      </c>
    </row>
    <row r="370" spans="1:18" ht="15" x14ac:dyDescent="0.25">
      <c r="A370" s="53">
        <v>365</v>
      </c>
      <c r="B370" s="1">
        <v>43437</v>
      </c>
      <c r="C370">
        <v>179.87603799999999</v>
      </c>
      <c r="D370" s="60">
        <f t="shared" si="52"/>
        <v>-3.0469510000000071</v>
      </c>
      <c r="E370" s="60">
        <f t="shared" si="53"/>
        <v>170.763047</v>
      </c>
      <c r="F370" s="61">
        <f t="shared" si="54"/>
        <v>-1.7530355187047451E-2</v>
      </c>
      <c r="G370" s="61">
        <f t="shared" si="55"/>
        <v>-1.6797303268100666E-2</v>
      </c>
      <c r="H370" s="60">
        <f t="shared" si="56"/>
        <v>170.89045875256602</v>
      </c>
      <c r="I370" s="60">
        <f t="shared" si="57"/>
        <v>2.9195392474339883</v>
      </c>
      <c r="J370" s="61">
        <f t="shared" si="58"/>
        <v>-1.6657015155159133E-2</v>
      </c>
      <c r="K370" s="60">
        <f t="shared" si="59"/>
        <v>170.91484222919581</v>
      </c>
      <c r="L370" s="60">
        <f t="shared" si="60"/>
        <v>2.8951557708041946</v>
      </c>
      <c r="R370" s="62">
        <f t="shared" si="51"/>
        <v>2.8545625650796159E-4</v>
      </c>
    </row>
    <row r="371" spans="1:18" ht="15" x14ac:dyDescent="0.25">
      <c r="A371" s="53">
        <v>366</v>
      </c>
      <c r="B371" s="1">
        <v>43434</v>
      </c>
      <c r="C371">
        <v>182.922989</v>
      </c>
      <c r="D371" s="60">
        <f t="shared" si="52"/>
        <v>0.39785800000001359</v>
      </c>
      <c r="E371" s="60">
        <f t="shared" si="53"/>
        <v>174.20785600000002</v>
      </c>
      <c r="F371" s="61">
        <f t="shared" si="54"/>
        <v>2.2890397823951045E-3</v>
      </c>
      <c r="G371" s="61">
        <f t="shared" si="55"/>
        <v>2.1773714812669022E-3</v>
      </c>
      <c r="H371" s="60">
        <f t="shared" si="56"/>
        <v>174.18844693280428</v>
      </c>
      <c r="I371" s="60">
        <f t="shared" si="57"/>
        <v>-0.37844893280427527</v>
      </c>
      <c r="J371" s="61">
        <f t="shared" si="58"/>
        <v>2.1797436759544834E-3</v>
      </c>
      <c r="K371" s="60">
        <f t="shared" si="59"/>
        <v>174.18885924395818</v>
      </c>
      <c r="L371" s="60">
        <f t="shared" si="60"/>
        <v>-0.37886124395816978</v>
      </c>
      <c r="R371" s="62">
        <f t="shared" si="51"/>
        <v>4.3231723826552312E-6</v>
      </c>
    </row>
    <row r="372" spans="1:18" ht="15" x14ac:dyDescent="0.25">
      <c r="A372" s="53">
        <v>367</v>
      </c>
      <c r="B372" s="1">
        <v>43433</v>
      </c>
      <c r="C372">
        <v>182.52513099999999</v>
      </c>
      <c r="D372" s="60">
        <f t="shared" si="52"/>
        <v>1.3598169999999925</v>
      </c>
      <c r="E372" s="60">
        <f t="shared" si="53"/>
        <v>175.169815</v>
      </c>
      <c r="F372" s="61">
        <f t="shared" si="54"/>
        <v>7.8235833130841665E-3</v>
      </c>
      <c r="G372" s="61">
        <f t="shared" si="55"/>
        <v>7.4779162078572152E-3</v>
      </c>
      <c r="H372" s="60">
        <f t="shared" si="56"/>
        <v>175.10973460113186</v>
      </c>
      <c r="I372" s="60">
        <f t="shared" si="57"/>
        <v>-1.2997366011318547</v>
      </c>
      <c r="J372" s="61">
        <f t="shared" si="58"/>
        <v>7.5059456469685612E-3</v>
      </c>
      <c r="K372" s="60">
        <f t="shared" si="59"/>
        <v>175.11460639788774</v>
      </c>
      <c r="L372" s="60">
        <f t="shared" si="60"/>
        <v>-1.3046083978877334</v>
      </c>
      <c r="R372" s="62">
        <f t="shared" si="51"/>
        <v>5.4460986246703944E-5</v>
      </c>
    </row>
    <row r="373" spans="1:18" ht="15" x14ac:dyDescent="0.25">
      <c r="A373" s="53">
        <v>368</v>
      </c>
      <c r="B373" s="1">
        <v>43432</v>
      </c>
      <c r="C373">
        <v>181.165314</v>
      </c>
      <c r="D373" s="60">
        <f t="shared" si="52"/>
        <v>3.1054230000000018</v>
      </c>
      <c r="E373" s="60">
        <f t="shared" si="53"/>
        <v>176.91542100000001</v>
      </c>
      <c r="F373" s="61">
        <f t="shared" si="54"/>
        <v>1.7866768515813466E-2</v>
      </c>
      <c r="G373" s="61">
        <f t="shared" si="55"/>
        <v>1.728999145180652E-2</v>
      </c>
      <c r="H373" s="60">
        <f t="shared" si="56"/>
        <v>176.81517137965852</v>
      </c>
      <c r="I373" s="60">
        <f t="shared" si="57"/>
        <v>-3.0051733796585154</v>
      </c>
      <c r="J373" s="61">
        <f t="shared" si="58"/>
        <v>1.744032854653383E-2</v>
      </c>
      <c r="K373" s="60">
        <f t="shared" si="59"/>
        <v>176.8413014697924</v>
      </c>
      <c r="L373" s="60">
        <f t="shared" si="60"/>
        <v>-3.0313034697923911</v>
      </c>
      <c r="R373" s="62">
        <f t="shared" si="51"/>
        <v>2.9555949861523827E-4</v>
      </c>
    </row>
    <row r="374" spans="1:18" ht="15" x14ac:dyDescent="0.25">
      <c r="A374" s="53">
        <v>369</v>
      </c>
      <c r="B374" s="1">
        <v>43431</v>
      </c>
      <c r="C374">
        <v>178.05989099999999</v>
      </c>
      <c r="D374" s="60">
        <f t="shared" si="52"/>
        <v>0.71365399999999113</v>
      </c>
      <c r="E374" s="60">
        <f t="shared" si="53"/>
        <v>174.523652</v>
      </c>
      <c r="F374" s="61">
        <f t="shared" si="54"/>
        <v>4.1059433186345883E-3</v>
      </c>
      <c r="G374" s="61">
        <f t="shared" si="55"/>
        <v>4.0159969282492422E-3</v>
      </c>
      <c r="H374" s="60">
        <f t="shared" si="56"/>
        <v>174.508018418067</v>
      </c>
      <c r="I374" s="60">
        <f t="shared" si="57"/>
        <v>-0.69802041806698867</v>
      </c>
      <c r="J374" s="61">
        <f t="shared" si="58"/>
        <v>4.0240718499146453E-3</v>
      </c>
      <c r="K374" s="60">
        <f t="shared" si="59"/>
        <v>174.50942192018553</v>
      </c>
      <c r="L374" s="60">
        <f t="shared" si="60"/>
        <v>-0.69942392018552368</v>
      </c>
      <c r="R374" s="62">
        <f t="shared" si="51"/>
        <v>1.5349544177065769E-5</v>
      </c>
    </row>
    <row r="375" spans="1:18" ht="15" x14ac:dyDescent="0.25">
      <c r="A375" s="53">
        <v>370</v>
      </c>
      <c r="B375" s="1">
        <v>43430</v>
      </c>
      <c r="C375">
        <v>177.346237</v>
      </c>
      <c r="D375" s="60">
        <f t="shared" si="52"/>
        <v>1.8902740000000051</v>
      </c>
      <c r="E375" s="60">
        <f t="shared" si="53"/>
        <v>175.70027200000001</v>
      </c>
      <c r="F375" s="61">
        <f t="shared" si="54"/>
        <v>1.0875519370295402E-2</v>
      </c>
      <c r="G375" s="61">
        <f t="shared" si="55"/>
        <v>1.0715874721346788E-2</v>
      </c>
      <c r="H375" s="60">
        <f t="shared" si="56"/>
        <v>175.67252416388553</v>
      </c>
      <c r="I375" s="60">
        <f t="shared" si="57"/>
        <v>-1.8625261638855193</v>
      </c>
      <c r="J375" s="61">
        <f t="shared" si="58"/>
        <v>1.077349534139233E-2</v>
      </c>
      <c r="K375" s="60">
        <f t="shared" si="59"/>
        <v>175.68253920374042</v>
      </c>
      <c r="L375" s="60">
        <f t="shared" si="60"/>
        <v>-1.8725412037404112</v>
      </c>
      <c r="R375" s="62">
        <f t="shared" si="51"/>
        <v>1.1273613144078678E-4</v>
      </c>
    </row>
    <row r="376" spans="1:18" ht="15" x14ac:dyDescent="0.25">
      <c r="A376" s="53">
        <v>371</v>
      </c>
      <c r="B376" s="1">
        <v>43427</v>
      </c>
      <c r="C376">
        <v>175.455963</v>
      </c>
      <c r="D376" s="60">
        <f t="shared" si="52"/>
        <v>-0.76190199999999209</v>
      </c>
      <c r="E376" s="60">
        <f t="shared" si="53"/>
        <v>173.04809600000002</v>
      </c>
      <c r="F376" s="61">
        <f t="shared" si="54"/>
        <v>-4.383533794183647E-3</v>
      </c>
      <c r="G376" s="61">
        <f t="shared" si="55"/>
        <v>-4.3330104852585495E-3</v>
      </c>
      <c r="H376" s="60">
        <f t="shared" si="56"/>
        <v>173.05687745622325</v>
      </c>
      <c r="I376" s="60">
        <f t="shared" si="57"/>
        <v>0.75312054377675963</v>
      </c>
      <c r="J376" s="61">
        <f t="shared" si="58"/>
        <v>-4.323636539348562E-3</v>
      </c>
      <c r="K376" s="60">
        <f t="shared" si="59"/>
        <v>173.05850674174312</v>
      </c>
      <c r="L376" s="60">
        <f t="shared" si="60"/>
        <v>0.75149125825689111</v>
      </c>
      <c r="R376" s="62">
        <f t="shared" si="51"/>
        <v>1.9635161051150227E-5</v>
      </c>
    </row>
    <row r="377" spans="1:18" ht="15" x14ac:dyDescent="0.25">
      <c r="A377" s="53">
        <v>372</v>
      </c>
      <c r="B377" s="1">
        <v>43425</v>
      </c>
      <c r="C377">
        <v>176.21786499999999</v>
      </c>
      <c r="D377" s="60">
        <f t="shared" si="52"/>
        <v>-0.95477300000001719</v>
      </c>
      <c r="E377" s="60">
        <f t="shared" si="53"/>
        <v>172.85522499999999</v>
      </c>
      <c r="F377" s="61">
        <f t="shared" si="54"/>
        <v>-5.4931995338957261E-3</v>
      </c>
      <c r="G377" s="61">
        <f t="shared" si="55"/>
        <v>-5.4035143277074088E-3</v>
      </c>
      <c r="H377" s="60">
        <f t="shared" si="56"/>
        <v>172.87081318550821</v>
      </c>
      <c r="I377" s="60">
        <f t="shared" si="57"/>
        <v>0.93918481449179581</v>
      </c>
      <c r="J377" s="61">
        <f t="shared" si="58"/>
        <v>-5.3889416039513797E-3</v>
      </c>
      <c r="K377" s="60">
        <f t="shared" si="59"/>
        <v>172.87334607059509</v>
      </c>
      <c r="L377" s="60">
        <f t="shared" si="60"/>
        <v>0.93665192940491693</v>
      </c>
      <c r="R377" s="62">
        <f t="shared" si="51"/>
        <v>3.0268282817819449E-5</v>
      </c>
    </row>
    <row r="378" spans="1:18" ht="15" x14ac:dyDescent="0.25">
      <c r="A378" s="53">
        <v>373</v>
      </c>
      <c r="B378" s="1">
        <v>43424</v>
      </c>
      <c r="C378">
        <v>177.17263800000001</v>
      </c>
      <c r="D378" s="60">
        <f t="shared" si="52"/>
        <v>-2.902877999999987</v>
      </c>
      <c r="E378" s="60">
        <f t="shared" si="53"/>
        <v>170.90712000000002</v>
      </c>
      <c r="F378" s="61">
        <f t="shared" si="54"/>
        <v>-1.6701444297812989E-2</v>
      </c>
      <c r="G378" s="61">
        <f t="shared" si="55"/>
        <v>-1.6251683088539918E-2</v>
      </c>
      <c r="H378" s="60">
        <f t="shared" si="56"/>
        <v>170.98529299488425</v>
      </c>
      <c r="I378" s="60">
        <f t="shared" si="57"/>
        <v>2.8247050051157601</v>
      </c>
      <c r="J378" s="61">
        <f t="shared" si="58"/>
        <v>-1.612033698129171E-2</v>
      </c>
      <c r="K378" s="60">
        <f t="shared" si="59"/>
        <v>171.00812226152237</v>
      </c>
      <c r="L378" s="60">
        <f t="shared" si="60"/>
        <v>2.8018757384776336</v>
      </c>
      <c r="R378" s="62">
        <f t="shared" si="51"/>
        <v>2.6731696012942695E-4</v>
      </c>
    </row>
    <row r="379" spans="1:18" ht="15" x14ac:dyDescent="0.25">
      <c r="A379" s="53">
        <v>374</v>
      </c>
      <c r="B379" s="1">
        <v>43423</v>
      </c>
      <c r="C379">
        <v>180.07551599999999</v>
      </c>
      <c r="D379" s="60">
        <f t="shared" si="52"/>
        <v>-0.83903499999999553</v>
      </c>
      <c r="E379" s="60">
        <f t="shared" si="53"/>
        <v>172.97096300000001</v>
      </c>
      <c r="F379" s="61">
        <f t="shared" si="54"/>
        <v>-4.8273114875704414E-3</v>
      </c>
      <c r="G379" s="61">
        <f t="shared" si="55"/>
        <v>-4.6485296277123779E-3</v>
      </c>
      <c r="H379" s="60">
        <f t="shared" si="56"/>
        <v>173.00203707470439</v>
      </c>
      <c r="I379" s="60">
        <f t="shared" si="57"/>
        <v>0.80796092529561747</v>
      </c>
      <c r="J379" s="61">
        <f t="shared" si="58"/>
        <v>-4.6377419359706204E-3</v>
      </c>
      <c r="K379" s="60">
        <f t="shared" si="59"/>
        <v>173.00391208338442</v>
      </c>
      <c r="L379" s="60">
        <f t="shared" si="60"/>
        <v>0.80608591661558648</v>
      </c>
      <c r="R379" s="62">
        <f t="shared" si="51"/>
        <v>2.2530943712788338E-5</v>
      </c>
    </row>
    <row r="380" spans="1:18" ht="15" x14ac:dyDescent="0.25">
      <c r="A380" s="53">
        <v>375</v>
      </c>
      <c r="B380" s="1">
        <v>43420</v>
      </c>
      <c r="C380">
        <v>180.91455099999999</v>
      </c>
      <c r="D380" s="60">
        <f t="shared" si="52"/>
        <v>3.8865819999999758</v>
      </c>
      <c r="E380" s="60">
        <f t="shared" si="53"/>
        <v>177.69657999999998</v>
      </c>
      <c r="F380" s="61">
        <f t="shared" si="54"/>
        <v>2.2361095706358476E-2</v>
      </c>
      <c r="G380" s="61">
        <f t="shared" si="55"/>
        <v>2.1717088832134464E-2</v>
      </c>
      <c r="H380" s="60">
        <f t="shared" si="56"/>
        <v>177.58464516647913</v>
      </c>
      <c r="I380" s="60">
        <f t="shared" si="57"/>
        <v>-3.7746471664791272</v>
      </c>
      <c r="J380" s="61">
        <f t="shared" si="58"/>
        <v>2.1954621193219337E-2</v>
      </c>
      <c r="K380" s="60">
        <f t="shared" si="59"/>
        <v>177.62593066568422</v>
      </c>
      <c r="L380" s="60">
        <f t="shared" si="60"/>
        <v>-3.8159326656842154</v>
      </c>
      <c r="R380" s="62">
        <f t="shared" si="51"/>
        <v>4.673786245133782E-4</v>
      </c>
    </row>
    <row r="381" spans="1:18" ht="15" x14ac:dyDescent="0.25">
      <c r="A381" s="53">
        <v>376</v>
      </c>
      <c r="B381" s="1">
        <v>43419</v>
      </c>
      <c r="C381">
        <v>177.02796900000001</v>
      </c>
      <c r="D381" s="60">
        <f t="shared" si="52"/>
        <v>-0.2796939999999779</v>
      </c>
      <c r="E381" s="60">
        <f t="shared" si="53"/>
        <v>173.53030400000003</v>
      </c>
      <c r="F381" s="61">
        <f t="shared" si="54"/>
        <v>-1.6091939659304173E-3</v>
      </c>
      <c r="G381" s="61">
        <f t="shared" si="55"/>
        <v>-1.5786956367381652E-3</v>
      </c>
      <c r="H381" s="60">
        <f t="shared" si="56"/>
        <v>173.53560491453592</v>
      </c>
      <c r="I381" s="60">
        <f t="shared" si="57"/>
        <v>0.2743930854640837</v>
      </c>
      <c r="J381" s="61">
        <f t="shared" si="58"/>
        <v>-1.5774501522812239E-3</v>
      </c>
      <c r="K381" s="60">
        <f t="shared" si="59"/>
        <v>173.5358213921869</v>
      </c>
      <c r="L381" s="60">
        <f t="shared" si="60"/>
        <v>0.2741766078131036</v>
      </c>
      <c r="R381" s="62">
        <f t="shared" si="51"/>
        <v>2.8118028904029959E-6</v>
      </c>
    </row>
    <row r="382" spans="1:18" ht="15" x14ac:dyDescent="0.25">
      <c r="A382" s="53">
        <v>377</v>
      </c>
      <c r="B382" s="1">
        <v>43418</v>
      </c>
      <c r="C382">
        <v>177.30766299999999</v>
      </c>
      <c r="D382" s="60">
        <f t="shared" si="52"/>
        <v>-0.1542970000000139</v>
      </c>
      <c r="E382" s="60">
        <f t="shared" si="53"/>
        <v>173.65570099999999</v>
      </c>
      <c r="F382" s="61">
        <f t="shared" si="54"/>
        <v>-8.8773374245142036E-4</v>
      </c>
      <c r="G382" s="61">
        <f t="shared" si="55"/>
        <v>-8.698434123194322E-4</v>
      </c>
      <c r="H382" s="60">
        <f t="shared" si="56"/>
        <v>173.65881051824445</v>
      </c>
      <c r="I382" s="60">
        <f t="shared" si="57"/>
        <v>0.15118748175555652</v>
      </c>
      <c r="J382" s="61">
        <f t="shared" si="58"/>
        <v>-8.6946520820582556E-4</v>
      </c>
      <c r="K382" s="60">
        <f t="shared" si="59"/>
        <v>173.65887625390067</v>
      </c>
      <c r="L382" s="60">
        <f t="shared" si="60"/>
        <v>0.15112174609933504</v>
      </c>
      <c r="R382" s="62">
        <f t="shared" si="51"/>
        <v>9.3700639777619802E-7</v>
      </c>
    </row>
    <row r="383" spans="1:18" ht="15" x14ac:dyDescent="0.25">
      <c r="A383" s="53">
        <v>378</v>
      </c>
      <c r="B383" s="1">
        <v>43417</v>
      </c>
      <c r="C383">
        <v>177.46196</v>
      </c>
      <c r="D383" s="60">
        <f t="shared" si="52"/>
        <v>-0.34719799999999168</v>
      </c>
      <c r="E383" s="60">
        <f t="shared" si="53"/>
        <v>173.46280000000002</v>
      </c>
      <c r="F383" s="61">
        <f t="shared" si="54"/>
        <v>-1.9975720844320572E-3</v>
      </c>
      <c r="G383" s="61">
        <f t="shared" si="55"/>
        <v>-1.9545529762579603E-3</v>
      </c>
      <c r="H383" s="60">
        <f t="shared" si="56"/>
        <v>173.47027715110573</v>
      </c>
      <c r="I383" s="60">
        <f t="shared" si="57"/>
        <v>0.33972084889427379</v>
      </c>
      <c r="J383" s="61">
        <f t="shared" si="58"/>
        <v>-1.9526440814707174E-3</v>
      </c>
      <c r="K383" s="60">
        <f t="shared" si="59"/>
        <v>173.47060893610487</v>
      </c>
      <c r="L383" s="60">
        <f t="shared" si="60"/>
        <v>0.33938906389514045</v>
      </c>
      <c r="R383" s="62">
        <f t="shared" si="51"/>
        <v>4.2135792270842746E-6</v>
      </c>
    </row>
    <row r="384" spans="1:18" ht="15" x14ac:dyDescent="0.25">
      <c r="A384" s="53">
        <v>379</v>
      </c>
      <c r="B384" s="1">
        <v>43416</v>
      </c>
      <c r="C384">
        <v>177.809158</v>
      </c>
      <c r="D384" s="60">
        <f t="shared" si="52"/>
        <v>-1.5141150000000039</v>
      </c>
      <c r="E384" s="60">
        <f t="shared" si="53"/>
        <v>172.295883</v>
      </c>
      <c r="F384" s="61">
        <f t="shared" si="54"/>
        <v>-8.7113228089445334E-3</v>
      </c>
      <c r="G384" s="61">
        <f t="shared" si="55"/>
        <v>-8.4793423421489125E-3</v>
      </c>
      <c r="H384" s="60">
        <f t="shared" si="56"/>
        <v>172.33620352446979</v>
      </c>
      <c r="I384" s="60">
        <f t="shared" si="57"/>
        <v>1.4737944755302124</v>
      </c>
      <c r="J384" s="61">
        <f t="shared" si="58"/>
        <v>-8.4434941135610644E-3</v>
      </c>
      <c r="K384" s="60">
        <f t="shared" si="59"/>
        <v>172.34243430500894</v>
      </c>
      <c r="L384" s="60">
        <f t="shared" si="60"/>
        <v>1.4675636949910711</v>
      </c>
      <c r="R384" s="62">
        <f t="shared" si="51"/>
        <v>7.3573331916344827E-5</v>
      </c>
    </row>
    <row r="385" spans="1:18" ht="15" x14ac:dyDescent="0.25">
      <c r="A385" s="53">
        <v>380</v>
      </c>
      <c r="B385" s="1">
        <v>43413</v>
      </c>
      <c r="C385">
        <v>179.323273</v>
      </c>
      <c r="D385" s="60">
        <f t="shared" si="52"/>
        <v>0.44363400000000297</v>
      </c>
      <c r="E385" s="60">
        <f t="shared" si="53"/>
        <v>174.25363200000001</v>
      </c>
      <c r="F385" s="61">
        <f t="shared" si="54"/>
        <v>2.5524078309925699E-3</v>
      </c>
      <c r="G385" s="61">
        <f t="shared" si="55"/>
        <v>2.4769995550864179E-3</v>
      </c>
      <c r="H385" s="60">
        <f t="shared" si="56"/>
        <v>174.24052528771557</v>
      </c>
      <c r="I385" s="60">
        <f t="shared" si="57"/>
        <v>-0.43052728771556303</v>
      </c>
      <c r="J385" s="61">
        <f t="shared" si="58"/>
        <v>2.4800698530032419E-3</v>
      </c>
      <c r="K385" s="60">
        <f t="shared" si="59"/>
        <v>174.24105893619034</v>
      </c>
      <c r="L385" s="60">
        <f t="shared" si="60"/>
        <v>-0.43106093619033459</v>
      </c>
      <c r="R385" s="62">
        <f t="shared" si="51"/>
        <v>5.6589371210173587E-6</v>
      </c>
    </row>
    <row r="386" spans="1:18" ht="15" x14ac:dyDescent="0.25">
      <c r="A386" s="53">
        <v>381</v>
      </c>
      <c r="B386" s="1">
        <v>43412</v>
      </c>
      <c r="C386">
        <v>178.879639</v>
      </c>
      <c r="D386" s="60">
        <f t="shared" si="52"/>
        <v>1.1862189999999941</v>
      </c>
      <c r="E386" s="60">
        <f t="shared" si="53"/>
        <v>174.996217</v>
      </c>
      <c r="F386" s="61">
        <f t="shared" si="54"/>
        <v>6.8248030242770846E-3</v>
      </c>
      <c r="G386" s="61">
        <f t="shared" si="55"/>
        <v>6.6534660770266024E-3</v>
      </c>
      <c r="H386" s="60">
        <f t="shared" si="56"/>
        <v>174.96643692554105</v>
      </c>
      <c r="I386" s="60">
        <f t="shared" si="57"/>
        <v>-1.156438925541039</v>
      </c>
      <c r="J386" s="61">
        <f t="shared" si="58"/>
        <v>6.6756495541590351E-3</v>
      </c>
      <c r="K386" s="60">
        <f t="shared" si="59"/>
        <v>174.9702926356571</v>
      </c>
      <c r="L386" s="60">
        <f t="shared" si="60"/>
        <v>-1.1602946356570953</v>
      </c>
      <c r="R386" s="62">
        <f t="shared" si="51"/>
        <v>4.2972201704257532E-5</v>
      </c>
    </row>
    <row r="387" spans="1:18" ht="15" x14ac:dyDescent="0.25">
      <c r="A387" s="53">
        <v>382</v>
      </c>
      <c r="B387" s="1">
        <v>43411</v>
      </c>
      <c r="C387">
        <v>177.69342</v>
      </c>
      <c r="D387" s="60">
        <f t="shared" si="52"/>
        <v>1.4851989999999944</v>
      </c>
      <c r="E387" s="60">
        <f t="shared" si="53"/>
        <v>175.295197</v>
      </c>
      <c r="F387" s="61">
        <f t="shared" si="54"/>
        <v>8.5449572354289668E-3</v>
      </c>
      <c r="G387" s="61">
        <f t="shared" si="55"/>
        <v>8.3933361535860826E-3</v>
      </c>
      <c r="H387" s="60">
        <f t="shared" si="56"/>
        <v>175.26884374006815</v>
      </c>
      <c r="I387" s="60">
        <f t="shared" si="57"/>
        <v>-1.458845740068142</v>
      </c>
      <c r="J387" s="61">
        <f t="shared" si="58"/>
        <v>8.4286589557021532E-3</v>
      </c>
      <c r="K387" s="60">
        <f t="shared" si="59"/>
        <v>175.27498319623328</v>
      </c>
      <c r="L387" s="60">
        <f t="shared" si="60"/>
        <v>-1.4649851962332718</v>
      </c>
      <c r="R387" s="62">
        <f t="shared" si="51"/>
        <v>6.8810154871910787E-5</v>
      </c>
    </row>
    <row r="388" spans="1:18" ht="15" x14ac:dyDescent="0.25">
      <c r="A388" s="53">
        <v>383</v>
      </c>
      <c r="B388" s="1">
        <v>43410</v>
      </c>
      <c r="C388">
        <v>176.20822100000001</v>
      </c>
      <c r="D388" s="60">
        <f t="shared" si="52"/>
        <v>2.2374259999999992</v>
      </c>
      <c r="E388" s="60">
        <f t="shared" si="53"/>
        <v>176.04742400000001</v>
      </c>
      <c r="F388" s="61">
        <f t="shared" si="54"/>
        <v>1.2872826797915267E-2</v>
      </c>
      <c r="G388" s="61">
        <f t="shared" si="55"/>
        <v>1.2778929321960616E-2</v>
      </c>
      <c r="H388" s="60">
        <f t="shared" si="56"/>
        <v>176.03110367989214</v>
      </c>
      <c r="I388" s="60">
        <f t="shared" si="57"/>
        <v>-2.2211056798921334</v>
      </c>
      <c r="J388" s="61">
        <f t="shared" si="58"/>
        <v>1.2860928755312058E-2</v>
      </c>
      <c r="K388" s="60">
        <f t="shared" si="59"/>
        <v>176.04535600123896</v>
      </c>
      <c r="L388" s="60">
        <f t="shared" si="60"/>
        <v>-2.23535800123895</v>
      </c>
      <c r="R388" s="62">
        <f t="shared" si="51"/>
        <v>1.608022277282619E-4</v>
      </c>
    </row>
    <row r="389" spans="1:18" ht="15" x14ac:dyDescent="0.25">
      <c r="A389" s="53">
        <v>384</v>
      </c>
      <c r="B389" s="1">
        <v>43409</v>
      </c>
      <c r="C389">
        <v>173.97079500000001</v>
      </c>
      <c r="D389" s="60">
        <f t="shared" si="52"/>
        <v>3.510483000000022</v>
      </c>
      <c r="E389" s="60">
        <f t="shared" si="53"/>
        <v>177.32048100000003</v>
      </c>
      <c r="F389" s="61">
        <f t="shared" si="54"/>
        <v>2.0197244349545541E-2</v>
      </c>
      <c r="G389" s="61">
        <f t="shared" si="55"/>
        <v>2.0384944865517948E-2</v>
      </c>
      <c r="H389" s="60">
        <f t="shared" si="56"/>
        <v>177.35310522630581</v>
      </c>
      <c r="I389" s="60">
        <f t="shared" si="57"/>
        <v>-3.543107226305807</v>
      </c>
      <c r="J389" s="61">
        <f t="shared" si="58"/>
        <v>2.0594136892111415E-2</v>
      </c>
      <c r="K389" s="60">
        <f t="shared" si="59"/>
        <v>177.38946489202962</v>
      </c>
      <c r="L389" s="60">
        <f t="shared" si="60"/>
        <v>-3.5794668920296147</v>
      </c>
      <c r="R389" s="62">
        <f t="shared" si="51"/>
        <v>4.1155414752891645E-4</v>
      </c>
    </row>
    <row r="390" spans="1:18" ht="15" x14ac:dyDescent="0.25">
      <c r="A390" s="53">
        <v>385</v>
      </c>
      <c r="B390" s="1">
        <v>43406</v>
      </c>
      <c r="C390">
        <v>170.46031199999999</v>
      </c>
      <c r="D390" s="60">
        <f t="shared" si="52"/>
        <v>1.8034359999999765</v>
      </c>
      <c r="E390" s="60">
        <f t="shared" si="53"/>
        <v>175.61343399999998</v>
      </c>
      <c r="F390" s="61">
        <f t="shared" si="54"/>
        <v>1.0375904842942213E-2</v>
      </c>
      <c r="G390" s="61">
        <f t="shared" si="55"/>
        <v>1.0636163930197019E-2</v>
      </c>
      <c r="H390" s="60">
        <f t="shared" si="56"/>
        <v>175.65866963143523</v>
      </c>
      <c r="I390" s="60">
        <f t="shared" si="57"/>
        <v>-1.8486716314352236</v>
      </c>
      <c r="J390" s="61">
        <f t="shared" si="58"/>
        <v>1.0692928997451468E-2</v>
      </c>
      <c r="K390" s="60">
        <f t="shared" si="59"/>
        <v>175.6685359676612</v>
      </c>
      <c r="L390" s="60">
        <f t="shared" si="60"/>
        <v>-1.8585379676611922</v>
      </c>
      <c r="R390" s="62">
        <f t="shared" ref="R390:R453" si="61">+(G390-$R$2)^2</f>
        <v>1.1104979037625586E-4</v>
      </c>
    </row>
    <row r="391" spans="1:18" ht="15" x14ac:dyDescent="0.25">
      <c r="A391" s="53">
        <v>386</v>
      </c>
      <c r="B391" s="1">
        <v>43405</v>
      </c>
      <c r="C391">
        <v>168.65687600000001</v>
      </c>
      <c r="D391" s="60">
        <f t="shared" ref="D391:D454" si="62">+C391-C392</f>
        <v>-1.9480739999999912</v>
      </c>
      <c r="E391" s="60">
        <f t="shared" ref="E391:E454" si="63">+$C$6+D391</f>
        <v>171.86192400000002</v>
      </c>
      <c r="F391" s="61">
        <f t="shared" ref="F391:F454" si="64">+(E391-$C$6)/$C$6</f>
        <v>-1.1208066408239594E-2</v>
      </c>
      <c r="G391" s="61">
        <f t="shared" ref="G391:G454" si="65">+LN(C391/C392)</f>
        <v>-1.1484318373264534E-2</v>
      </c>
      <c r="H391" s="60">
        <f t="shared" ref="H391:H454" si="66">+$C$6*(1+G391)</f>
        <v>171.81390864651152</v>
      </c>
      <c r="I391" s="60">
        <f t="shared" ref="I391:I454" si="67">+$C$6-H391</f>
        <v>1.996089353488486</v>
      </c>
      <c r="J391" s="61">
        <f t="shared" ref="J391:J454" si="68">+(C391-C392)/C392</f>
        <v>-1.1418625309523499E-2</v>
      </c>
      <c r="K391" s="60">
        <f t="shared" ref="K391:K454" si="69">+$C$6*(1+J391)</f>
        <v>171.82532675778899</v>
      </c>
      <c r="L391" s="60">
        <f t="shared" ref="L391:L454" si="70">+$C$6-K391</f>
        <v>1.9846712422110215</v>
      </c>
      <c r="R391" s="62">
        <f t="shared" si="61"/>
        <v>1.3415351560295131E-4</v>
      </c>
    </row>
    <row r="392" spans="1:18" ht="15" x14ac:dyDescent="0.25">
      <c r="A392" s="53">
        <v>387</v>
      </c>
      <c r="B392" s="1">
        <v>43404</v>
      </c>
      <c r="C392">
        <v>170.60495</v>
      </c>
      <c r="D392" s="60">
        <f t="shared" si="62"/>
        <v>-1.5334469999999953</v>
      </c>
      <c r="E392" s="60">
        <f t="shared" si="63"/>
        <v>172.27655100000001</v>
      </c>
      <c r="F392" s="61">
        <f t="shared" si="64"/>
        <v>-8.8225477109780265E-3</v>
      </c>
      <c r="G392" s="61">
        <f t="shared" si="65"/>
        <v>-8.9481371132425457E-3</v>
      </c>
      <c r="H392" s="60">
        <f t="shared" si="66"/>
        <v>172.25472230624359</v>
      </c>
      <c r="I392" s="60">
        <f t="shared" si="67"/>
        <v>1.5552756937564141</v>
      </c>
      <c r="J392" s="61">
        <f t="shared" si="68"/>
        <v>-8.9082216793269862E-3</v>
      </c>
      <c r="K392" s="60">
        <f t="shared" si="69"/>
        <v>172.26166000773262</v>
      </c>
      <c r="L392" s="60">
        <f t="shared" si="70"/>
        <v>1.5483379922673919</v>
      </c>
      <c r="R392" s="62">
        <f t="shared" si="61"/>
        <v>8.1835265223821819E-5</v>
      </c>
    </row>
    <row r="393" spans="1:18" ht="15" x14ac:dyDescent="0.25">
      <c r="A393" s="53">
        <v>388</v>
      </c>
      <c r="B393" s="1">
        <v>43403</v>
      </c>
      <c r="C393">
        <v>172.138397</v>
      </c>
      <c r="D393" s="60">
        <f t="shared" si="62"/>
        <v>5.0728149999999914</v>
      </c>
      <c r="E393" s="60">
        <f t="shared" si="63"/>
        <v>178.882813</v>
      </c>
      <c r="F393" s="61">
        <f t="shared" si="64"/>
        <v>2.918597927836114E-2</v>
      </c>
      <c r="G393" s="61">
        <f t="shared" si="65"/>
        <v>2.9912345075684254E-2</v>
      </c>
      <c r="H393" s="60">
        <f t="shared" si="66"/>
        <v>179.00906263777998</v>
      </c>
      <c r="I393" s="60">
        <f t="shared" si="67"/>
        <v>-5.1990646377799692</v>
      </c>
      <c r="J393" s="61">
        <f t="shared" si="68"/>
        <v>3.0364213497906415E-2</v>
      </c>
      <c r="K393" s="60">
        <f t="shared" si="69"/>
        <v>179.08760188734271</v>
      </c>
      <c r="L393" s="60">
        <f t="shared" si="70"/>
        <v>-5.2776038873427069</v>
      </c>
      <c r="R393" s="62">
        <f t="shared" si="61"/>
        <v>8.888863773454873E-4</v>
      </c>
    </row>
    <row r="394" spans="1:18" ht="15" x14ac:dyDescent="0.25">
      <c r="A394" s="53">
        <v>389</v>
      </c>
      <c r="B394" s="1">
        <v>43402</v>
      </c>
      <c r="C394">
        <v>167.06558200000001</v>
      </c>
      <c r="D394" s="60">
        <f t="shared" si="62"/>
        <v>-0.10606400000000349</v>
      </c>
      <c r="E394" s="60">
        <f t="shared" si="63"/>
        <v>173.703934</v>
      </c>
      <c r="F394" s="61">
        <f t="shared" si="64"/>
        <v>-6.1022956803672183E-4</v>
      </c>
      <c r="G394" s="61">
        <f t="shared" si="65"/>
        <v>-6.3466301581577224E-4</v>
      </c>
      <c r="H394" s="60">
        <f t="shared" si="66"/>
        <v>173.69968722249041</v>
      </c>
      <c r="I394" s="60">
        <f t="shared" si="67"/>
        <v>0.11031077750959639</v>
      </c>
      <c r="J394" s="61">
        <f t="shared" si="68"/>
        <v>-6.3446165984393959E-4</v>
      </c>
      <c r="K394" s="60">
        <f t="shared" si="69"/>
        <v>173.69972222017145</v>
      </c>
      <c r="L394" s="60">
        <f t="shared" si="70"/>
        <v>0.11027577982855519</v>
      </c>
      <c r="R394" s="62">
        <f t="shared" si="61"/>
        <v>5.3701124561230808E-7</v>
      </c>
    </row>
    <row r="395" spans="1:18" ht="15" x14ac:dyDescent="0.25">
      <c r="A395" s="53">
        <v>390</v>
      </c>
      <c r="B395" s="1">
        <v>43399</v>
      </c>
      <c r="C395">
        <v>167.17164600000001</v>
      </c>
      <c r="D395" s="60">
        <f t="shared" si="62"/>
        <v>-1.8999019999999973</v>
      </c>
      <c r="E395" s="60">
        <f t="shared" si="63"/>
        <v>171.91009600000001</v>
      </c>
      <c r="F395" s="61">
        <f t="shared" si="64"/>
        <v>-1.0930913191771611E-2</v>
      </c>
      <c r="G395" s="61">
        <f t="shared" si="65"/>
        <v>-1.1300881347511864E-2</v>
      </c>
      <c r="H395" s="60">
        <f t="shared" si="66"/>
        <v>171.84579183559075</v>
      </c>
      <c r="I395" s="60">
        <f t="shared" si="67"/>
        <v>1.9642061644092621</v>
      </c>
      <c r="J395" s="61">
        <f t="shared" si="68"/>
        <v>-1.1237266248961045E-2</v>
      </c>
      <c r="K395" s="60">
        <f t="shared" si="69"/>
        <v>171.85684877574263</v>
      </c>
      <c r="L395" s="60">
        <f t="shared" si="70"/>
        <v>1.9531492242573734</v>
      </c>
      <c r="R395" s="62">
        <f t="shared" si="61"/>
        <v>1.2993785856564298E-4</v>
      </c>
    </row>
    <row r="396" spans="1:18" ht="15" x14ac:dyDescent="0.25">
      <c r="A396" s="53">
        <v>391</v>
      </c>
      <c r="B396" s="1">
        <v>43398</v>
      </c>
      <c r="C396">
        <v>169.07154800000001</v>
      </c>
      <c r="D396" s="60">
        <f t="shared" si="62"/>
        <v>-1.967408000000006</v>
      </c>
      <c r="E396" s="60">
        <f t="shared" si="63"/>
        <v>171.84259</v>
      </c>
      <c r="F396" s="61">
        <f t="shared" si="64"/>
        <v>-1.1319302817091143E-2</v>
      </c>
      <c r="G396" s="61">
        <f t="shared" si="65"/>
        <v>-1.1569357144887507E-2</v>
      </c>
      <c r="H396" s="60">
        <f t="shared" si="66"/>
        <v>171.79912805778582</v>
      </c>
      <c r="I396" s="60">
        <f t="shared" si="67"/>
        <v>2.0108699422141854</v>
      </c>
      <c r="J396" s="61">
        <f t="shared" si="68"/>
        <v>-1.1502689480868942E-2</v>
      </c>
      <c r="K396" s="60">
        <f t="shared" si="69"/>
        <v>171.81071556433554</v>
      </c>
      <c r="L396" s="60">
        <f t="shared" si="70"/>
        <v>1.9992824356644689</v>
      </c>
      <c r="R396" s="62">
        <f t="shared" si="61"/>
        <v>1.3613066453533357E-4</v>
      </c>
    </row>
    <row r="397" spans="1:18" ht="15" x14ac:dyDescent="0.25">
      <c r="A397" s="53">
        <v>392</v>
      </c>
      <c r="B397" s="1">
        <v>43397</v>
      </c>
      <c r="C397">
        <v>171.03895600000001</v>
      </c>
      <c r="D397" s="60">
        <f t="shared" si="62"/>
        <v>0.19288700000001313</v>
      </c>
      <c r="E397" s="60">
        <f t="shared" si="63"/>
        <v>174.00288500000002</v>
      </c>
      <c r="F397" s="61">
        <f t="shared" si="64"/>
        <v>1.1097577942553863E-3</v>
      </c>
      <c r="G397" s="61">
        <f t="shared" si="65"/>
        <v>1.1283736131218619E-3</v>
      </c>
      <c r="H397" s="60">
        <f t="shared" si="66"/>
        <v>174.00612061543995</v>
      </c>
      <c r="I397" s="60">
        <f t="shared" si="67"/>
        <v>-0.19612261543994691</v>
      </c>
      <c r="J397" s="61">
        <f t="shared" si="68"/>
        <v>1.1290104661407991E-3</v>
      </c>
      <c r="K397" s="60">
        <f t="shared" si="69"/>
        <v>174.00623130686191</v>
      </c>
      <c r="L397" s="60">
        <f t="shared" si="70"/>
        <v>-0.19623330686189888</v>
      </c>
      <c r="R397" s="62">
        <f t="shared" si="61"/>
        <v>1.0613658532651323E-6</v>
      </c>
    </row>
    <row r="398" spans="1:18" ht="15" x14ac:dyDescent="0.25">
      <c r="A398" s="53">
        <v>393</v>
      </c>
      <c r="B398" s="1">
        <v>43396</v>
      </c>
      <c r="C398">
        <v>170.846069</v>
      </c>
      <c r="D398" s="60">
        <f t="shared" si="62"/>
        <v>10.145613999999995</v>
      </c>
      <c r="E398" s="60">
        <f t="shared" si="63"/>
        <v>183.955612</v>
      </c>
      <c r="F398" s="61">
        <f t="shared" si="64"/>
        <v>5.8371866502178973E-2</v>
      </c>
      <c r="G398" s="61">
        <f t="shared" si="65"/>
        <v>6.1220865707378246E-2</v>
      </c>
      <c r="H398" s="60">
        <f t="shared" si="66"/>
        <v>184.4507965461577</v>
      </c>
      <c r="I398" s="60">
        <f t="shared" si="67"/>
        <v>-10.640798546157697</v>
      </c>
      <c r="J398" s="61">
        <f t="shared" si="68"/>
        <v>6.3133698034644609E-2</v>
      </c>
      <c r="K398" s="60">
        <f t="shared" si="69"/>
        <v>184.78326592913419</v>
      </c>
      <c r="L398" s="60">
        <f t="shared" si="70"/>
        <v>-10.973267929134181</v>
      </c>
      <c r="R398" s="62">
        <f t="shared" si="61"/>
        <v>3.7359866815988786E-3</v>
      </c>
    </row>
    <row r="399" spans="1:18" ht="15" x14ac:dyDescent="0.25">
      <c r="A399" s="53">
        <v>394</v>
      </c>
      <c r="B399" s="1">
        <v>43395</v>
      </c>
      <c r="C399">
        <v>160.70045500000001</v>
      </c>
      <c r="D399" s="60">
        <f t="shared" si="62"/>
        <v>-0.82937599999999634</v>
      </c>
      <c r="E399" s="60">
        <f t="shared" si="63"/>
        <v>172.98062200000001</v>
      </c>
      <c r="F399" s="61">
        <f t="shared" si="64"/>
        <v>-4.7717393104164023E-3</v>
      </c>
      <c r="G399" s="61">
        <f t="shared" si="65"/>
        <v>-5.1477335775933827E-3</v>
      </c>
      <c r="H399" s="60">
        <f t="shared" si="66"/>
        <v>172.91527043717397</v>
      </c>
      <c r="I399" s="60">
        <f t="shared" si="67"/>
        <v>0.89472756282603427</v>
      </c>
      <c r="J399" s="61">
        <f t="shared" si="68"/>
        <v>-5.1345067029754787E-3</v>
      </c>
      <c r="K399" s="60">
        <f t="shared" si="69"/>
        <v>172.91756940022486</v>
      </c>
      <c r="L399" s="60">
        <f t="shared" si="70"/>
        <v>0.89242859977514399</v>
      </c>
      <c r="R399" s="62">
        <f t="shared" si="61"/>
        <v>2.7519268233879971E-5</v>
      </c>
    </row>
    <row r="400" spans="1:18" ht="15" x14ac:dyDescent="0.25">
      <c r="A400" s="53">
        <v>395</v>
      </c>
      <c r="B400" s="1">
        <v>43392</v>
      </c>
      <c r="C400">
        <v>161.529831</v>
      </c>
      <c r="D400" s="60">
        <f t="shared" si="62"/>
        <v>0.65579199999999105</v>
      </c>
      <c r="E400" s="60">
        <f t="shared" si="63"/>
        <v>174.46579</v>
      </c>
      <c r="F400" s="61">
        <f t="shared" si="64"/>
        <v>3.773039569334734E-3</v>
      </c>
      <c r="G400" s="61">
        <f t="shared" si="65"/>
        <v>4.0681453633646635E-3</v>
      </c>
      <c r="H400" s="60">
        <f t="shared" si="66"/>
        <v>174.51708233747013</v>
      </c>
      <c r="I400" s="60">
        <f t="shared" si="67"/>
        <v>-0.70708433747012123</v>
      </c>
      <c r="J400" s="61">
        <f t="shared" si="68"/>
        <v>4.0764314993048129E-3</v>
      </c>
      <c r="K400" s="60">
        <f t="shared" si="69"/>
        <v>174.51852255074132</v>
      </c>
      <c r="L400" s="60">
        <f t="shared" si="70"/>
        <v>-0.70852455074131626</v>
      </c>
      <c r="R400" s="62">
        <f t="shared" si="61"/>
        <v>1.5760883070213827E-5</v>
      </c>
    </row>
    <row r="401" spans="1:18" ht="15" x14ac:dyDescent="0.25">
      <c r="A401" s="53">
        <v>396</v>
      </c>
      <c r="B401" s="1">
        <v>43391</v>
      </c>
      <c r="C401">
        <v>160.87403900000001</v>
      </c>
      <c r="D401" s="60">
        <f t="shared" si="62"/>
        <v>3.8605000000018208E-2</v>
      </c>
      <c r="E401" s="60">
        <f t="shared" si="63"/>
        <v>173.84860300000003</v>
      </c>
      <c r="F401" s="61">
        <f t="shared" si="64"/>
        <v>2.2211035293848979E-4</v>
      </c>
      <c r="G401" s="61">
        <f t="shared" si="65"/>
        <v>2.3999915094400094E-4</v>
      </c>
      <c r="H401" s="60">
        <f t="shared" si="66"/>
        <v>173.8517122519456</v>
      </c>
      <c r="I401" s="60">
        <f t="shared" si="67"/>
        <v>-4.1714251945592196E-2</v>
      </c>
      <c r="J401" s="61">
        <f t="shared" si="68"/>
        <v>2.4002795304434103E-4</v>
      </c>
      <c r="K401" s="60">
        <f t="shared" si="69"/>
        <v>173.85171725803858</v>
      </c>
      <c r="L401" s="60">
        <f t="shared" si="70"/>
        <v>-4.1719258038568796E-2</v>
      </c>
      <c r="R401" s="62">
        <f t="shared" si="61"/>
        <v>2.0121892129473451E-8</v>
      </c>
    </row>
    <row r="402" spans="1:18" ht="15" x14ac:dyDescent="0.25">
      <c r="A402" s="53">
        <v>397</v>
      </c>
      <c r="B402" s="1">
        <v>43390</v>
      </c>
      <c r="C402">
        <v>160.83543399999999</v>
      </c>
      <c r="D402" s="60">
        <f t="shared" si="62"/>
        <v>2.6038969999999892</v>
      </c>
      <c r="E402" s="60">
        <f t="shared" si="63"/>
        <v>176.413895</v>
      </c>
      <c r="F402" s="61">
        <f t="shared" si="64"/>
        <v>1.4981284333252159E-2</v>
      </c>
      <c r="G402" s="61">
        <f t="shared" si="65"/>
        <v>1.6322308773923606E-2</v>
      </c>
      <c r="H402" s="60">
        <f t="shared" si="66"/>
        <v>176.64697845535107</v>
      </c>
      <c r="I402" s="60">
        <f t="shared" si="67"/>
        <v>-2.8369804553510676</v>
      </c>
      <c r="J402" s="61">
        <f t="shared" si="68"/>
        <v>1.6456245381728102E-2</v>
      </c>
      <c r="K402" s="60">
        <f t="shared" si="69"/>
        <v>176.67025797688567</v>
      </c>
      <c r="L402" s="60">
        <f t="shared" si="70"/>
        <v>-2.8602599768856578</v>
      </c>
      <c r="R402" s="62">
        <f t="shared" si="61"/>
        <v>2.6322340918570023E-4</v>
      </c>
    </row>
    <row r="403" spans="1:18" ht="15" x14ac:dyDescent="0.25">
      <c r="A403" s="53">
        <v>398</v>
      </c>
      <c r="B403" s="1">
        <v>43389</v>
      </c>
      <c r="C403">
        <v>158.231537</v>
      </c>
      <c r="D403" s="60">
        <f t="shared" si="62"/>
        <v>0.38577300000000037</v>
      </c>
      <c r="E403" s="60">
        <f t="shared" si="63"/>
        <v>174.19577100000001</v>
      </c>
      <c r="F403" s="61">
        <f t="shared" si="64"/>
        <v>2.2195098351016629E-3</v>
      </c>
      <c r="G403" s="61">
        <f t="shared" si="65"/>
        <v>2.4410053511091804E-3</v>
      </c>
      <c r="H403" s="60">
        <f t="shared" si="66"/>
        <v>174.2342691351943</v>
      </c>
      <c r="I403" s="60">
        <f t="shared" si="67"/>
        <v>-0.42427113519428872</v>
      </c>
      <c r="J403" s="61">
        <f t="shared" si="68"/>
        <v>2.4439870302759622E-3</v>
      </c>
      <c r="K403" s="60">
        <f t="shared" si="69"/>
        <v>174.2347873808443</v>
      </c>
      <c r="L403" s="60">
        <f t="shared" si="70"/>
        <v>-0.42478938084428819</v>
      </c>
      <c r="R403" s="62">
        <f t="shared" si="61"/>
        <v>5.488982931214231E-6</v>
      </c>
    </row>
    <row r="404" spans="1:18" ht="15" x14ac:dyDescent="0.25">
      <c r="A404" s="53">
        <v>399</v>
      </c>
      <c r="B404" s="1">
        <v>43388</v>
      </c>
      <c r="C404">
        <v>157.845764</v>
      </c>
      <c r="D404" s="60">
        <f t="shared" si="62"/>
        <v>-0.14465300000000525</v>
      </c>
      <c r="E404" s="60">
        <f t="shared" si="63"/>
        <v>173.665345</v>
      </c>
      <c r="F404" s="61">
        <f t="shared" si="64"/>
        <v>-8.3224786643174139E-4</v>
      </c>
      <c r="G404" s="61">
        <f t="shared" si="65"/>
        <v>-9.1600024833348543E-4</v>
      </c>
      <c r="H404" s="60">
        <f t="shared" si="66"/>
        <v>173.65078799866916</v>
      </c>
      <c r="I404" s="60">
        <f t="shared" si="67"/>
        <v>0.15921000133084817</v>
      </c>
      <c r="J404" s="61">
        <f t="shared" si="68"/>
        <v>-9.1558084817261573E-4</v>
      </c>
      <c r="K404" s="60">
        <f t="shared" si="69"/>
        <v>173.65086089461028</v>
      </c>
      <c r="L404" s="60">
        <f t="shared" si="70"/>
        <v>0.15913710538973191</v>
      </c>
      <c r="R404" s="62">
        <f t="shared" si="61"/>
        <v>1.0284956464850543E-6</v>
      </c>
    </row>
    <row r="405" spans="1:18" ht="15" x14ac:dyDescent="0.25">
      <c r="A405" s="53">
        <v>400</v>
      </c>
      <c r="B405" s="1">
        <v>43385</v>
      </c>
      <c r="C405">
        <v>157.99041700000001</v>
      </c>
      <c r="D405" s="60">
        <f t="shared" si="62"/>
        <v>0.81974700000000666</v>
      </c>
      <c r="E405" s="60">
        <f t="shared" si="63"/>
        <v>174.62974500000001</v>
      </c>
      <c r="F405" s="61">
        <f t="shared" si="64"/>
        <v>4.716339735531247E-3</v>
      </c>
      <c r="G405" s="61">
        <f t="shared" si="65"/>
        <v>5.20209430963547E-3</v>
      </c>
      <c r="H405" s="60">
        <f t="shared" si="66"/>
        <v>174.71417400155354</v>
      </c>
      <c r="I405" s="60">
        <f t="shared" si="67"/>
        <v>-0.90417600155353739</v>
      </c>
      <c r="J405" s="61">
        <f t="shared" si="68"/>
        <v>5.2156486957776957E-3</v>
      </c>
      <c r="K405" s="60">
        <f t="shared" si="69"/>
        <v>174.71652988938183</v>
      </c>
      <c r="L405" s="60">
        <f t="shared" si="70"/>
        <v>-0.90653188938182439</v>
      </c>
      <c r="R405" s="62">
        <f t="shared" si="61"/>
        <v>2.6050273080705767E-5</v>
      </c>
    </row>
    <row r="406" spans="1:18" ht="15" x14ac:dyDescent="0.25">
      <c r="A406" s="53">
        <v>401</v>
      </c>
      <c r="B406" s="1">
        <v>43384</v>
      </c>
      <c r="C406">
        <v>157.17067</v>
      </c>
      <c r="D406" s="60">
        <f t="shared" si="62"/>
        <v>-5.2078400000000045</v>
      </c>
      <c r="E406" s="60">
        <f t="shared" si="63"/>
        <v>168.602158</v>
      </c>
      <c r="F406" s="61">
        <f t="shared" si="64"/>
        <v>-2.9962833323316673E-2</v>
      </c>
      <c r="G406" s="61">
        <f t="shared" si="65"/>
        <v>-3.2597806406106829E-2</v>
      </c>
      <c r="H406" s="60">
        <f t="shared" si="66"/>
        <v>168.14417333375019</v>
      </c>
      <c r="I406" s="60">
        <f t="shared" si="67"/>
        <v>5.6658246662498186</v>
      </c>
      <c r="J406" s="61">
        <f t="shared" si="68"/>
        <v>-3.2072224335597144E-2</v>
      </c>
      <c r="K406" s="60">
        <f t="shared" si="69"/>
        <v>168.23552475237432</v>
      </c>
      <c r="L406" s="60">
        <f t="shared" si="70"/>
        <v>5.57447324762569</v>
      </c>
      <c r="R406" s="62">
        <f t="shared" si="61"/>
        <v>1.0690254015412379E-3</v>
      </c>
    </row>
    <row r="407" spans="1:18" ht="15" x14ac:dyDescent="0.25">
      <c r="A407" s="53">
        <v>402</v>
      </c>
      <c r="B407" s="1">
        <v>43383</v>
      </c>
      <c r="C407">
        <v>162.37851000000001</v>
      </c>
      <c r="D407" s="60">
        <f t="shared" si="62"/>
        <v>-1.4080500000000029</v>
      </c>
      <c r="E407" s="60">
        <f t="shared" si="63"/>
        <v>172.401948</v>
      </c>
      <c r="F407" s="61">
        <f t="shared" si="64"/>
        <v>-8.1010874874988658E-3</v>
      </c>
      <c r="G407" s="61">
        <f t="shared" si="65"/>
        <v>-8.634025385224035E-3</v>
      </c>
      <c r="H407" s="60">
        <f t="shared" si="66"/>
        <v>172.30931806506226</v>
      </c>
      <c r="I407" s="60">
        <f t="shared" si="67"/>
        <v>1.5006799349377502</v>
      </c>
      <c r="J407" s="61">
        <f t="shared" si="68"/>
        <v>-8.5968592294752566E-3</v>
      </c>
      <c r="K407" s="60">
        <f t="shared" si="69"/>
        <v>172.31577791451863</v>
      </c>
      <c r="L407" s="60">
        <f t="shared" si="70"/>
        <v>1.4942200854813734</v>
      </c>
      <c r="R407" s="62">
        <f t="shared" si="61"/>
        <v>7.6250843220251541E-5</v>
      </c>
    </row>
    <row r="408" spans="1:18" ht="15" x14ac:dyDescent="0.25">
      <c r="A408" s="53">
        <v>403</v>
      </c>
      <c r="B408" s="1">
        <v>43382</v>
      </c>
      <c r="C408">
        <v>163.78656000000001</v>
      </c>
      <c r="D408" s="60">
        <f t="shared" si="62"/>
        <v>1.9866790000000094</v>
      </c>
      <c r="E408" s="60">
        <f t="shared" si="63"/>
        <v>175.79667700000002</v>
      </c>
      <c r="F408" s="61">
        <f t="shared" si="64"/>
        <v>1.1430176761178084E-2</v>
      </c>
      <c r="G408" s="61">
        <f t="shared" si="65"/>
        <v>1.2203847622302569E-2</v>
      </c>
      <c r="H408" s="60">
        <f t="shared" si="66"/>
        <v>175.9311487308247</v>
      </c>
      <c r="I408" s="60">
        <f t="shared" si="67"/>
        <v>-2.1211507308246951</v>
      </c>
      <c r="J408" s="61">
        <f t="shared" si="68"/>
        <v>1.2278618424941917E-2</v>
      </c>
      <c r="K408" s="60">
        <f t="shared" si="69"/>
        <v>175.94414464388194</v>
      </c>
      <c r="L408" s="60">
        <f t="shared" si="70"/>
        <v>-2.1341466438819339</v>
      </c>
      <c r="R408" s="62">
        <f t="shared" si="61"/>
        <v>1.4654797555812792E-4</v>
      </c>
    </row>
    <row r="409" spans="1:18" ht="15" x14ac:dyDescent="0.25">
      <c r="A409" s="53">
        <v>404</v>
      </c>
      <c r="B409" s="1">
        <v>43381</v>
      </c>
      <c r="C409">
        <v>161.799881</v>
      </c>
      <c r="D409" s="60">
        <f t="shared" si="62"/>
        <v>1.1572879999999941</v>
      </c>
      <c r="E409" s="60">
        <f t="shared" si="63"/>
        <v>174.967286</v>
      </c>
      <c r="F409" s="61">
        <f t="shared" si="64"/>
        <v>6.6583511496271577E-3</v>
      </c>
      <c r="G409" s="61">
        <f t="shared" si="65"/>
        <v>7.1782910918690036E-3</v>
      </c>
      <c r="H409" s="60">
        <f t="shared" si="66"/>
        <v>175.05765676032118</v>
      </c>
      <c r="I409" s="60">
        <f t="shared" si="67"/>
        <v>-1.2476587603211726</v>
      </c>
      <c r="J409" s="61">
        <f t="shared" si="68"/>
        <v>7.204116781157747E-3</v>
      </c>
      <c r="K409" s="60">
        <f t="shared" si="69"/>
        <v>175.06214552332483</v>
      </c>
      <c r="L409" s="60">
        <f t="shared" si="70"/>
        <v>-1.2521475233248225</v>
      </c>
      <c r="R409" s="62">
        <f t="shared" si="61"/>
        <v>5.0128433344070499E-5</v>
      </c>
    </row>
    <row r="410" spans="1:18" ht="15" x14ac:dyDescent="0.25">
      <c r="A410" s="53">
        <v>405</v>
      </c>
      <c r="B410" s="1">
        <v>43378</v>
      </c>
      <c r="C410">
        <v>160.64259300000001</v>
      </c>
      <c r="D410" s="60">
        <f t="shared" si="62"/>
        <v>0.74261400000000322</v>
      </c>
      <c r="E410" s="60">
        <f t="shared" si="63"/>
        <v>174.55261200000001</v>
      </c>
      <c r="F410" s="61">
        <f t="shared" si="64"/>
        <v>4.2725620421444526E-3</v>
      </c>
      <c r="G410" s="61">
        <f t="shared" si="65"/>
        <v>4.6334895485383078E-3</v>
      </c>
      <c r="H410" s="60">
        <f t="shared" si="66"/>
        <v>174.61534480916447</v>
      </c>
      <c r="I410" s="60">
        <f t="shared" si="67"/>
        <v>-0.80534680916446177</v>
      </c>
      <c r="J410" s="61">
        <f t="shared" si="68"/>
        <v>4.6442407600316392E-3</v>
      </c>
      <c r="K410" s="60">
        <f t="shared" si="69"/>
        <v>174.6172134772126</v>
      </c>
      <c r="L410" s="60">
        <f t="shared" si="70"/>
        <v>-0.80721547721259412</v>
      </c>
      <c r="R410" s="62">
        <f t="shared" si="61"/>
        <v>2.0569327537330997E-5</v>
      </c>
    </row>
    <row r="411" spans="1:18" ht="15" x14ac:dyDescent="0.25">
      <c r="A411" s="53">
        <v>406</v>
      </c>
      <c r="B411" s="1">
        <v>43377</v>
      </c>
      <c r="C411">
        <v>159.899979</v>
      </c>
      <c r="D411" s="60">
        <f t="shared" si="62"/>
        <v>1.099457000000001</v>
      </c>
      <c r="E411" s="60">
        <f t="shared" si="63"/>
        <v>174.90945500000001</v>
      </c>
      <c r="F411" s="61">
        <f t="shared" si="64"/>
        <v>6.3256257560051349E-3</v>
      </c>
      <c r="G411" s="61">
        <f t="shared" si="65"/>
        <v>6.8996525465324131E-3</v>
      </c>
      <c r="H411" s="60">
        <f t="shared" si="66"/>
        <v>175.00922659531349</v>
      </c>
      <c r="I411" s="60">
        <f t="shared" si="67"/>
        <v>-1.1992285953134854</v>
      </c>
      <c r="J411" s="61">
        <f t="shared" si="68"/>
        <v>6.9235099869508045E-3</v>
      </c>
      <c r="K411" s="60">
        <f t="shared" si="69"/>
        <v>175.01337325698492</v>
      </c>
      <c r="L411" s="60">
        <f t="shared" si="70"/>
        <v>-1.2033752569849128</v>
      </c>
      <c r="R411" s="62">
        <f t="shared" si="61"/>
        <v>4.6260470958129565E-5</v>
      </c>
    </row>
    <row r="412" spans="1:18" ht="15" x14ac:dyDescent="0.25">
      <c r="A412" s="53">
        <v>407</v>
      </c>
      <c r="B412" s="1">
        <v>43376</v>
      </c>
      <c r="C412">
        <v>158.800522</v>
      </c>
      <c r="D412" s="60">
        <f t="shared" si="62"/>
        <v>-0.50150999999999613</v>
      </c>
      <c r="E412" s="60">
        <f t="shared" si="63"/>
        <v>173.30848800000001</v>
      </c>
      <c r="F412" s="61">
        <f t="shared" si="64"/>
        <v>-2.8853921280178377E-3</v>
      </c>
      <c r="G412" s="61">
        <f t="shared" si="65"/>
        <v>-3.1531366800172655E-3</v>
      </c>
      <c r="H412" s="60">
        <f t="shared" si="66"/>
        <v>173.26195131995249</v>
      </c>
      <c r="I412" s="60">
        <f t="shared" si="67"/>
        <v>0.54804668004751989</v>
      </c>
      <c r="J412" s="61">
        <f t="shared" si="68"/>
        <v>-3.1481707653295732E-3</v>
      </c>
      <c r="K412" s="60">
        <f t="shared" si="69"/>
        <v>173.26281444557441</v>
      </c>
      <c r="L412" s="60">
        <f t="shared" si="70"/>
        <v>0.54718355442560096</v>
      </c>
      <c r="R412" s="62">
        <f t="shared" si="61"/>
        <v>1.0570848790489966E-5</v>
      </c>
    </row>
    <row r="413" spans="1:18" ht="15" x14ac:dyDescent="0.25">
      <c r="A413" s="53">
        <v>408</v>
      </c>
      <c r="B413" s="1">
        <v>43375</v>
      </c>
      <c r="C413">
        <v>159.302032</v>
      </c>
      <c r="D413" s="60">
        <f t="shared" si="62"/>
        <v>-1.4369660000000124</v>
      </c>
      <c r="E413" s="60">
        <f t="shared" si="63"/>
        <v>172.37303199999999</v>
      </c>
      <c r="F413" s="61">
        <f t="shared" si="64"/>
        <v>-8.2674530610144324E-3</v>
      </c>
      <c r="G413" s="61">
        <f t="shared" si="65"/>
        <v>-8.9799464545610944E-3</v>
      </c>
      <c r="H413" s="60">
        <f t="shared" si="66"/>
        <v>172.24919352469263</v>
      </c>
      <c r="I413" s="60">
        <f t="shared" si="67"/>
        <v>1.5608044753073784</v>
      </c>
      <c r="J413" s="61">
        <f t="shared" si="68"/>
        <v>-8.9397471545767156E-3</v>
      </c>
      <c r="K413" s="60">
        <f t="shared" si="69"/>
        <v>172.25618056494253</v>
      </c>
      <c r="L413" s="60">
        <f t="shared" si="70"/>
        <v>1.553817435057482</v>
      </c>
      <c r="R413" s="62">
        <f t="shared" si="61"/>
        <v>8.2411789767590526E-5</v>
      </c>
    </row>
    <row r="414" spans="1:18" ht="15" x14ac:dyDescent="0.25">
      <c r="A414" s="53">
        <v>409</v>
      </c>
      <c r="B414" s="1">
        <v>43374</v>
      </c>
      <c r="C414">
        <v>160.73899800000001</v>
      </c>
      <c r="D414" s="60">
        <f t="shared" si="62"/>
        <v>-0.59794699999997647</v>
      </c>
      <c r="E414" s="60">
        <f t="shared" si="63"/>
        <v>173.21205100000003</v>
      </c>
      <c r="F414" s="61">
        <f t="shared" si="64"/>
        <v>-3.4402336279871337E-3</v>
      </c>
      <c r="G414" s="61">
        <f t="shared" si="65"/>
        <v>-3.7130850657239325E-3</v>
      </c>
      <c r="H414" s="60">
        <f t="shared" si="66"/>
        <v>173.16462669215269</v>
      </c>
      <c r="I414" s="60">
        <f t="shared" si="67"/>
        <v>0.64537130784731289</v>
      </c>
      <c r="J414" s="61">
        <f t="shared" si="68"/>
        <v>-3.7062000895081815E-3</v>
      </c>
      <c r="K414" s="60">
        <f t="shared" si="69"/>
        <v>173.16582336985499</v>
      </c>
      <c r="L414" s="60">
        <f t="shared" si="70"/>
        <v>0.64417463014501664</v>
      </c>
      <c r="R414" s="62">
        <f t="shared" si="61"/>
        <v>1.4525493636344243E-5</v>
      </c>
    </row>
    <row r="415" spans="1:18" ht="15" x14ac:dyDescent="0.25">
      <c r="A415" s="53">
        <v>410</v>
      </c>
      <c r="B415" s="1">
        <v>43371</v>
      </c>
      <c r="C415">
        <v>161.33694499999999</v>
      </c>
      <c r="D415" s="60">
        <f t="shared" si="62"/>
        <v>0.73292599999999197</v>
      </c>
      <c r="E415" s="60">
        <f t="shared" si="63"/>
        <v>174.542924</v>
      </c>
      <c r="F415" s="61">
        <f t="shared" si="64"/>
        <v>4.216823016130476E-3</v>
      </c>
      <c r="G415" s="61">
        <f t="shared" si="65"/>
        <v>4.5531780554436624E-3</v>
      </c>
      <c r="H415" s="60">
        <f t="shared" si="66"/>
        <v>174.60138586871034</v>
      </c>
      <c r="I415" s="60">
        <f t="shared" si="67"/>
        <v>-0.79138786871033062</v>
      </c>
      <c r="J415" s="61">
        <f t="shared" si="68"/>
        <v>4.5635595208859125E-3</v>
      </c>
      <c r="K415" s="60">
        <f t="shared" si="69"/>
        <v>174.60319027119809</v>
      </c>
      <c r="L415" s="60">
        <f t="shared" si="70"/>
        <v>-0.79319227119808033</v>
      </c>
      <c r="R415" s="62">
        <f t="shared" si="61"/>
        <v>1.9847297289318073E-5</v>
      </c>
    </row>
    <row r="416" spans="1:18" ht="15" x14ac:dyDescent="0.25">
      <c r="A416" s="53">
        <v>411</v>
      </c>
      <c r="B416" s="1">
        <v>43370</v>
      </c>
      <c r="C416">
        <v>160.60401899999999</v>
      </c>
      <c r="D416" s="60">
        <f t="shared" si="62"/>
        <v>0.74261500000000069</v>
      </c>
      <c r="E416" s="60">
        <f t="shared" si="63"/>
        <v>174.55261300000001</v>
      </c>
      <c r="F416" s="61">
        <f t="shared" si="64"/>
        <v>4.2725677955533989E-3</v>
      </c>
      <c r="G416" s="61">
        <f t="shared" si="65"/>
        <v>4.6346112619891581E-3</v>
      </c>
      <c r="H416" s="60">
        <f t="shared" si="66"/>
        <v>174.61553977417711</v>
      </c>
      <c r="I416" s="60">
        <f t="shared" si="67"/>
        <v>-0.80554177417710093</v>
      </c>
      <c r="J416" s="61">
        <f t="shared" si="68"/>
        <v>4.6453676836217496E-3</v>
      </c>
      <c r="K416" s="60">
        <f t="shared" si="69"/>
        <v>174.61740934779957</v>
      </c>
      <c r="L416" s="60">
        <f t="shared" si="70"/>
        <v>-0.80741134779955814</v>
      </c>
      <c r="R416" s="62">
        <f t="shared" si="61"/>
        <v>2.0579503503942083E-5</v>
      </c>
    </row>
    <row r="417" spans="1:18" ht="15" x14ac:dyDescent="0.25">
      <c r="A417" s="53">
        <v>412</v>
      </c>
      <c r="B417" s="1">
        <v>43369</v>
      </c>
      <c r="C417">
        <v>159.86140399999999</v>
      </c>
      <c r="D417" s="60">
        <f t="shared" si="62"/>
        <v>-0.62686200000001691</v>
      </c>
      <c r="E417" s="60">
        <f t="shared" si="63"/>
        <v>173.18313599999999</v>
      </c>
      <c r="F417" s="61">
        <f t="shared" si="64"/>
        <v>-3.6065934480939174E-3</v>
      </c>
      <c r="G417" s="61">
        <f t="shared" si="65"/>
        <v>-3.9136160190523274E-3</v>
      </c>
      <c r="H417" s="60">
        <f t="shared" si="66"/>
        <v>173.12977240755575</v>
      </c>
      <c r="I417" s="60">
        <f t="shared" si="67"/>
        <v>0.68022559244425906</v>
      </c>
      <c r="J417" s="61">
        <f t="shared" si="68"/>
        <v>-3.9059678045248298E-3</v>
      </c>
      <c r="K417" s="60">
        <f t="shared" si="69"/>
        <v>173.13110174370749</v>
      </c>
      <c r="L417" s="60">
        <f t="shared" si="70"/>
        <v>0.67889625629251782</v>
      </c>
      <c r="R417" s="62">
        <f t="shared" si="61"/>
        <v>1.6094246497336081E-5</v>
      </c>
    </row>
    <row r="418" spans="1:18" ht="15" x14ac:dyDescent="0.25">
      <c r="A418" s="53">
        <v>413</v>
      </c>
      <c r="B418" s="1">
        <v>43368</v>
      </c>
      <c r="C418">
        <v>160.48826600000001</v>
      </c>
      <c r="D418" s="60">
        <f t="shared" si="62"/>
        <v>2.9896999999999991</v>
      </c>
      <c r="E418" s="60">
        <f t="shared" si="63"/>
        <v>176.79969800000001</v>
      </c>
      <c r="F418" s="61">
        <f t="shared" si="64"/>
        <v>1.7200966770622706E-2</v>
      </c>
      <c r="G418" s="61">
        <f t="shared" si="65"/>
        <v>1.8804477400872491E-2</v>
      </c>
      <c r="H418" s="60">
        <f t="shared" si="66"/>
        <v>177.07840417943669</v>
      </c>
      <c r="I418" s="60">
        <f t="shared" si="67"/>
        <v>-3.2684061794366812</v>
      </c>
      <c r="J418" s="61">
        <f t="shared" si="68"/>
        <v>1.8982395052409548E-2</v>
      </c>
      <c r="K418" s="60">
        <f t="shared" si="69"/>
        <v>177.1093280460945</v>
      </c>
      <c r="L418" s="60">
        <f t="shared" si="70"/>
        <v>-3.2993300460944965</v>
      </c>
      <c r="R418" s="62">
        <f t="shared" si="61"/>
        <v>3.4992677852563575E-4</v>
      </c>
    </row>
    <row r="419" spans="1:18" ht="15" x14ac:dyDescent="0.25">
      <c r="A419" s="53">
        <v>414</v>
      </c>
      <c r="B419" s="1">
        <v>43367</v>
      </c>
      <c r="C419">
        <v>157.49856600000001</v>
      </c>
      <c r="D419" s="60">
        <f t="shared" si="62"/>
        <v>-1.9192039999999793</v>
      </c>
      <c r="E419" s="60">
        <f t="shared" si="63"/>
        <v>171.89079400000003</v>
      </c>
      <c r="F419" s="61">
        <f t="shared" si="64"/>
        <v>-1.1041965491536219E-2</v>
      </c>
      <c r="G419" s="61">
        <f t="shared" si="65"/>
        <v>-1.2111887232355492E-2</v>
      </c>
      <c r="H419" s="60">
        <f t="shared" si="66"/>
        <v>171.70483090436807</v>
      </c>
      <c r="I419" s="60">
        <f t="shared" si="67"/>
        <v>2.1051670956319413</v>
      </c>
      <c r="J419" s="61">
        <f t="shared" si="68"/>
        <v>-1.2038833562908196E-2</v>
      </c>
      <c r="K419" s="60">
        <f t="shared" si="69"/>
        <v>171.7175283625086</v>
      </c>
      <c r="L419" s="60">
        <f t="shared" si="70"/>
        <v>2.0924696374914049</v>
      </c>
      <c r="R419" s="62">
        <f t="shared" si="61"/>
        <v>1.490849480573937E-4</v>
      </c>
    </row>
    <row r="420" spans="1:18" ht="15" x14ac:dyDescent="0.25">
      <c r="A420" s="53">
        <v>415</v>
      </c>
      <c r="B420" s="1">
        <v>43364</v>
      </c>
      <c r="C420">
        <v>159.41776999999999</v>
      </c>
      <c r="D420" s="60">
        <f t="shared" si="62"/>
        <v>4.3495329999999797</v>
      </c>
      <c r="E420" s="60">
        <f t="shared" si="63"/>
        <v>178.15953099999999</v>
      </c>
      <c r="F420" s="61">
        <f t="shared" si="64"/>
        <v>2.5024642138250178E-2</v>
      </c>
      <c r="G420" s="61">
        <f t="shared" si="65"/>
        <v>2.7662981942395064E-2</v>
      </c>
      <c r="H420" s="60">
        <f t="shared" si="66"/>
        <v>178.61810083608174</v>
      </c>
      <c r="I420" s="60">
        <f t="shared" si="67"/>
        <v>-4.8081028360817299</v>
      </c>
      <c r="J420" s="61">
        <f t="shared" si="68"/>
        <v>2.8049154902044699E-2</v>
      </c>
      <c r="K420" s="60">
        <f t="shared" si="69"/>
        <v>178.6852215574261</v>
      </c>
      <c r="L420" s="60">
        <f t="shared" si="70"/>
        <v>-4.8752235574260965</v>
      </c>
      <c r="R420" s="62">
        <f t="shared" si="61"/>
        <v>7.5982009808031581E-4</v>
      </c>
    </row>
    <row r="421" spans="1:18" ht="15" x14ac:dyDescent="0.25">
      <c r="A421" s="53">
        <v>416</v>
      </c>
      <c r="B421" s="1">
        <v>43363</v>
      </c>
      <c r="C421">
        <v>155.06823700000001</v>
      </c>
      <c r="D421" s="60">
        <f t="shared" si="62"/>
        <v>1.5527040000000056</v>
      </c>
      <c r="E421" s="60">
        <f t="shared" si="63"/>
        <v>175.36270200000001</v>
      </c>
      <c r="F421" s="61">
        <f t="shared" si="64"/>
        <v>8.9333411073395531E-3</v>
      </c>
      <c r="G421" s="61">
        <f t="shared" si="65"/>
        <v>1.0063504662216055E-2</v>
      </c>
      <c r="H421" s="60">
        <f t="shared" si="66"/>
        <v>175.55913572521274</v>
      </c>
      <c r="I421" s="60">
        <f t="shared" si="67"/>
        <v>-1.7491377252127336</v>
      </c>
      <c r="J421" s="61">
        <f t="shared" si="68"/>
        <v>1.0114312015579593E-2</v>
      </c>
      <c r="K421" s="60">
        <f t="shared" si="69"/>
        <v>175.56796655119928</v>
      </c>
      <c r="L421" s="60">
        <f t="shared" si="70"/>
        <v>-1.7579685511992693</v>
      </c>
      <c r="R421" s="62">
        <f t="shared" si="61"/>
        <v>9.9308343458622198E-5</v>
      </c>
    </row>
    <row r="422" spans="1:18" ht="15" x14ac:dyDescent="0.25">
      <c r="A422" s="53">
        <v>417</v>
      </c>
      <c r="B422" s="1">
        <v>43362</v>
      </c>
      <c r="C422">
        <v>153.515533</v>
      </c>
      <c r="D422" s="60">
        <f t="shared" si="62"/>
        <v>1.3598169999999925</v>
      </c>
      <c r="E422" s="60">
        <f t="shared" si="63"/>
        <v>175.169815</v>
      </c>
      <c r="F422" s="61">
        <f t="shared" si="64"/>
        <v>7.8235833130841665E-3</v>
      </c>
      <c r="G422" s="61">
        <f t="shared" si="65"/>
        <v>8.8973102634784477E-3</v>
      </c>
      <c r="H422" s="60">
        <f t="shared" si="66"/>
        <v>175.35643947910057</v>
      </c>
      <c r="I422" s="60">
        <f t="shared" si="67"/>
        <v>-1.5464414791005652</v>
      </c>
      <c r="J422" s="61">
        <f t="shared" si="68"/>
        <v>8.9370089783547303E-3</v>
      </c>
      <c r="K422" s="60">
        <f t="shared" si="69"/>
        <v>175.36333951265382</v>
      </c>
      <c r="L422" s="60">
        <f t="shared" si="70"/>
        <v>-1.5533415126538159</v>
      </c>
      <c r="R422" s="62">
        <f t="shared" si="61"/>
        <v>7.742526541596816E-5</v>
      </c>
    </row>
    <row r="423" spans="1:18" ht="15" x14ac:dyDescent="0.25">
      <c r="A423" s="53">
        <v>418</v>
      </c>
      <c r="B423" s="1">
        <v>43361</v>
      </c>
      <c r="C423">
        <v>152.15571600000001</v>
      </c>
      <c r="D423" s="60">
        <f t="shared" si="62"/>
        <v>-0.35682699999998135</v>
      </c>
      <c r="E423" s="60">
        <f t="shared" si="63"/>
        <v>173.45317100000003</v>
      </c>
      <c r="F423" s="61">
        <f t="shared" si="64"/>
        <v>-2.0529716593172122E-3</v>
      </c>
      <c r="G423" s="61">
        <f t="shared" si="65"/>
        <v>-2.3423980189154849E-3</v>
      </c>
      <c r="H423" s="60">
        <f t="shared" si="66"/>
        <v>173.40286580501711</v>
      </c>
      <c r="I423" s="60">
        <f t="shared" si="67"/>
        <v>0.40713219498289277</v>
      </c>
      <c r="J423" s="61">
        <f t="shared" si="68"/>
        <v>-2.3396567454781825E-3</v>
      </c>
      <c r="K423" s="60">
        <f t="shared" si="69"/>
        <v>173.40334226574777</v>
      </c>
      <c r="L423" s="60">
        <f t="shared" si="70"/>
        <v>0.40665573425224011</v>
      </c>
      <c r="R423" s="62">
        <f t="shared" si="61"/>
        <v>5.9562624083246136E-6</v>
      </c>
    </row>
    <row r="424" spans="1:18" ht="15" x14ac:dyDescent="0.25">
      <c r="A424" s="53">
        <v>419</v>
      </c>
      <c r="B424" s="1">
        <v>43360</v>
      </c>
      <c r="C424">
        <v>152.51254299999999</v>
      </c>
      <c r="D424" s="60">
        <f t="shared" si="62"/>
        <v>-2.6039120000000082</v>
      </c>
      <c r="E424" s="60">
        <f t="shared" si="63"/>
        <v>171.206086</v>
      </c>
      <c r="F424" s="61">
        <f t="shared" si="64"/>
        <v>-1.4981370634386683E-2</v>
      </c>
      <c r="G424" s="61">
        <f t="shared" si="65"/>
        <v>-1.6929315552856636E-2</v>
      </c>
      <c r="H424" s="60">
        <f t="shared" si="66"/>
        <v>170.86751369761663</v>
      </c>
      <c r="I424" s="60">
        <f t="shared" si="67"/>
        <v>2.9424843023833773</v>
      </c>
      <c r="J424" s="61">
        <f t="shared" si="68"/>
        <v>-1.678681994118553E-2</v>
      </c>
      <c r="K424" s="60">
        <f t="shared" si="69"/>
        <v>170.89228085959618</v>
      </c>
      <c r="L424" s="60">
        <f t="shared" si="70"/>
        <v>2.9177171404038234</v>
      </c>
      <c r="R424" s="62">
        <f t="shared" si="61"/>
        <v>2.899344978658791E-4</v>
      </c>
    </row>
    <row r="425" spans="1:18" ht="15" x14ac:dyDescent="0.25">
      <c r="A425" s="53">
        <v>420</v>
      </c>
      <c r="B425" s="1">
        <v>43357</v>
      </c>
      <c r="C425">
        <v>155.116455</v>
      </c>
      <c r="D425" s="60">
        <f t="shared" si="62"/>
        <v>-1.5045010000000048</v>
      </c>
      <c r="E425" s="60">
        <f t="shared" si="63"/>
        <v>172.305497</v>
      </c>
      <c r="F425" s="61">
        <f t="shared" si="64"/>
        <v>-8.6560095351937393E-3</v>
      </c>
      <c r="G425" s="61">
        <f t="shared" si="65"/>
        <v>-9.6524358516464643E-3</v>
      </c>
      <c r="H425" s="60">
        <f t="shared" si="66"/>
        <v>172.1323081439302</v>
      </c>
      <c r="I425" s="60">
        <f t="shared" si="67"/>
        <v>1.6776898560698044</v>
      </c>
      <c r="J425" s="61">
        <f t="shared" si="68"/>
        <v>-9.6060006171843609E-3</v>
      </c>
      <c r="K425" s="60">
        <f t="shared" si="69"/>
        <v>172.14037905193919</v>
      </c>
      <c r="L425" s="60">
        <f t="shared" si="70"/>
        <v>1.6696189480608155</v>
      </c>
      <c r="R425" s="62">
        <f t="shared" si="61"/>
        <v>9.5073875611212378E-5</v>
      </c>
    </row>
    <row r="426" spans="1:18" ht="15" x14ac:dyDescent="0.25">
      <c r="A426" s="53">
        <v>421</v>
      </c>
      <c r="B426" s="1">
        <v>43356</v>
      </c>
      <c r="C426">
        <v>156.62095600000001</v>
      </c>
      <c r="D426" s="60">
        <f t="shared" si="62"/>
        <v>-2.2567599999999857</v>
      </c>
      <c r="E426" s="60">
        <f t="shared" si="63"/>
        <v>171.55323800000002</v>
      </c>
      <c r="F426" s="61">
        <f t="shared" si="64"/>
        <v>-1.2984063206766653E-2</v>
      </c>
      <c r="G426" s="61">
        <f t="shared" si="65"/>
        <v>-1.4306231314107317E-2</v>
      </c>
      <c r="H426" s="60">
        <f t="shared" si="66"/>
        <v>171.32343196390747</v>
      </c>
      <c r="I426" s="60">
        <f t="shared" si="67"/>
        <v>2.4865660360925403</v>
      </c>
      <c r="J426" s="61">
        <f t="shared" si="68"/>
        <v>-1.4204383451735835E-2</v>
      </c>
      <c r="K426" s="60">
        <f t="shared" si="69"/>
        <v>171.34113414066258</v>
      </c>
      <c r="L426" s="60">
        <f t="shared" si="70"/>
        <v>2.4688638593374321</v>
      </c>
      <c r="R426" s="62">
        <f t="shared" si="61"/>
        <v>2.0748612889297249E-4</v>
      </c>
    </row>
    <row r="427" spans="1:18" ht="15" x14ac:dyDescent="0.25">
      <c r="A427" s="53">
        <v>422</v>
      </c>
      <c r="B427" s="1">
        <v>43355</v>
      </c>
      <c r="C427">
        <v>158.87771599999999</v>
      </c>
      <c r="D427" s="60">
        <f t="shared" si="62"/>
        <v>0.11576800000000276</v>
      </c>
      <c r="E427" s="60">
        <f t="shared" si="63"/>
        <v>173.92576600000001</v>
      </c>
      <c r="F427" s="61">
        <f t="shared" si="64"/>
        <v>6.6606064859400522E-4</v>
      </c>
      <c r="G427" s="61">
        <f t="shared" si="65"/>
        <v>7.2892663131609637E-4</v>
      </c>
      <c r="H427" s="60">
        <f t="shared" si="66"/>
        <v>173.93669273633122</v>
      </c>
      <c r="I427" s="60">
        <f t="shared" si="67"/>
        <v>-0.12669473633121697</v>
      </c>
      <c r="J427" s="61">
        <f t="shared" si="68"/>
        <v>7.2919236289543867E-4</v>
      </c>
      <c r="K427" s="60">
        <f t="shared" si="69"/>
        <v>173.93673892313646</v>
      </c>
      <c r="L427" s="60">
        <f t="shared" si="70"/>
        <v>-0.12674092313645247</v>
      </c>
      <c r="R427" s="62">
        <f t="shared" si="61"/>
        <v>3.9788231807982619E-7</v>
      </c>
    </row>
    <row r="428" spans="1:18" ht="15" x14ac:dyDescent="0.25">
      <c r="A428" s="53">
        <v>423</v>
      </c>
      <c r="B428" s="1">
        <v>43354</v>
      </c>
      <c r="C428">
        <v>158.76194799999999</v>
      </c>
      <c r="D428" s="60">
        <f t="shared" si="62"/>
        <v>-0.43402100000000132</v>
      </c>
      <c r="E428" s="60">
        <f t="shared" si="63"/>
        <v>173.37597700000001</v>
      </c>
      <c r="F428" s="61">
        <f t="shared" si="64"/>
        <v>-2.4971003106507217E-3</v>
      </c>
      <c r="G428" s="61">
        <f t="shared" si="65"/>
        <v>-2.7300548051482467E-3</v>
      </c>
      <c r="H428" s="60">
        <f t="shared" si="66"/>
        <v>173.33548717977732</v>
      </c>
      <c r="I428" s="60">
        <f t="shared" si="67"/>
        <v>0.4745108202226902</v>
      </c>
      <c r="J428" s="61">
        <f t="shared" si="68"/>
        <v>-2.7263315944890624E-3</v>
      </c>
      <c r="K428" s="60">
        <f t="shared" si="69"/>
        <v>173.33613431101452</v>
      </c>
      <c r="L428" s="60">
        <f t="shared" si="70"/>
        <v>0.47386368898548881</v>
      </c>
      <c r="R428" s="62">
        <f t="shared" si="61"/>
        <v>7.9987282538452221E-6</v>
      </c>
    </row>
    <row r="429" spans="1:18" ht="15" x14ac:dyDescent="0.25">
      <c r="A429" s="53">
        <v>424</v>
      </c>
      <c r="B429" s="1">
        <v>43353</v>
      </c>
      <c r="C429">
        <v>159.19596899999999</v>
      </c>
      <c r="D429" s="60">
        <f t="shared" si="62"/>
        <v>1.1283880000000011</v>
      </c>
      <c r="E429" s="60">
        <f t="shared" si="63"/>
        <v>174.93838600000001</v>
      </c>
      <c r="F429" s="61">
        <f t="shared" si="64"/>
        <v>6.4920776306550618E-3</v>
      </c>
      <c r="G429" s="61">
        <f t="shared" si="65"/>
        <v>7.1132833123701191E-3</v>
      </c>
      <c r="H429" s="60">
        <f t="shared" si="66"/>
        <v>175.04635775829649</v>
      </c>
      <c r="I429" s="60">
        <f t="shared" si="67"/>
        <v>-1.2363597582964871</v>
      </c>
      <c r="J429" s="61">
        <f t="shared" si="68"/>
        <v>7.1386428062057911E-3</v>
      </c>
      <c r="K429" s="60">
        <f t="shared" si="69"/>
        <v>175.05076549186933</v>
      </c>
      <c r="L429" s="60">
        <f t="shared" si="70"/>
        <v>-1.2407674918693203</v>
      </c>
      <c r="R429" s="62">
        <f t="shared" si="61"/>
        <v>4.9212130528009898E-5</v>
      </c>
    </row>
    <row r="430" spans="1:18" ht="15" x14ac:dyDescent="0.25">
      <c r="A430" s="53">
        <v>425</v>
      </c>
      <c r="B430" s="1">
        <v>43350</v>
      </c>
      <c r="C430">
        <v>158.06758099999999</v>
      </c>
      <c r="D430" s="60">
        <f t="shared" si="62"/>
        <v>0.15431199999997602</v>
      </c>
      <c r="E430" s="60">
        <f t="shared" si="63"/>
        <v>173.96430999999998</v>
      </c>
      <c r="F430" s="61">
        <f t="shared" si="64"/>
        <v>8.878200435856171E-4</v>
      </c>
      <c r="G430" s="61">
        <f t="shared" si="65"/>
        <v>9.7671749580702369E-4</v>
      </c>
      <c r="H430" s="60">
        <f t="shared" si="66"/>
        <v>173.97976126599281</v>
      </c>
      <c r="I430" s="60">
        <f t="shared" si="67"/>
        <v>-0.16976326599279901</v>
      </c>
      <c r="J430" s="61">
        <f t="shared" si="68"/>
        <v>9.7719463967259139E-4</v>
      </c>
      <c r="K430" s="60">
        <f t="shared" si="69"/>
        <v>173.97984419836712</v>
      </c>
      <c r="L430" s="60">
        <f t="shared" si="70"/>
        <v>-0.1698461983671109</v>
      </c>
      <c r="R430" s="62">
        <f t="shared" si="61"/>
        <v>7.718852452987028E-7</v>
      </c>
    </row>
    <row r="431" spans="1:18" ht="15" x14ac:dyDescent="0.25">
      <c r="A431" s="53">
        <v>426</v>
      </c>
      <c r="B431" s="1">
        <v>43349</v>
      </c>
      <c r="C431">
        <v>157.91326900000001</v>
      </c>
      <c r="D431" s="60">
        <f t="shared" si="62"/>
        <v>0.48217800000000466</v>
      </c>
      <c r="E431" s="60">
        <f t="shared" si="63"/>
        <v>174.29217600000001</v>
      </c>
      <c r="F431" s="61">
        <f t="shared" si="64"/>
        <v>2.7741672259843455E-3</v>
      </c>
      <c r="G431" s="61">
        <f t="shared" si="65"/>
        <v>3.0581068631006423E-3</v>
      </c>
      <c r="H431" s="60">
        <f t="shared" si="66"/>
        <v>174.34152754775931</v>
      </c>
      <c r="I431" s="60">
        <f t="shared" si="67"/>
        <v>-0.53152954775930539</v>
      </c>
      <c r="J431" s="61">
        <f t="shared" si="68"/>
        <v>3.0627876421183199E-3</v>
      </c>
      <c r="K431" s="60">
        <f t="shared" si="69"/>
        <v>174.34234111395102</v>
      </c>
      <c r="L431" s="60">
        <f t="shared" si="70"/>
        <v>-0.53234311395101486</v>
      </c>
      <c r="R431" s="62">
        <f t="shared" si="61"/>
        <v>8.761359457372494E-6</v>
      </c>
    </row>
    <row r="432" spans="1:18" ht="15" x14ac:dyDescent="0.25">
      <c r="A432" s="53">
        <v>427</v>
      </c>
      <c r="B432" s="1">
        <v>43348</v>
      </c>
      <c r="C432">
        <v>157.43109100000001</v>
      </c>
      <c r="D432" s="60">
        <f t="shared" si="62"/>
        <v>1.465927000000022</v>
      </c>
      <c r="E432" s="60">
        <f t="shared" si="63"/>
        <v>175.27592500000003</v>
      </c>
      <c r="F432" s="61">
        <f t="shared" si="64"/>
        <v>8.434077537933243E-3</v>
      </c>
      <c r="G432" s="61">
        <f t="shared" si="65"/>
        <v>9.3551704463262202E-3</v>
      </c>
      <c r="H432" s="60">
        <f t="shared" si="66"/>
        <v>175.4360201565656</v>
      </c>
      <c r="I432" s="60">
        <f t="shared" si="67"/>
        <v>-1.6260221565655968</v>
      </c>
      <c r="J432" s="61">
        <f t="shared" si="68"/>
        <v>9.3990668326423329E-3</v>
      </c>
      <c r="K432" s="60">
        <f t="shared" si="69"/>
        <v>175.44364978738344</v>
      </c>
      <c r="L432" s="60">
        <f t="shared" si="70"/>
        <v>-1.6336517873834282</v>
      </c>
      <c r="R432" s="62">
        <f t="shared" si="61"/>
        <v>8.5692473910640039E-5</v>
      </c>
    </row>
    <row r="433" spans="1:18" ht="15" x14ac:dyDescent="0.25">
      <c r="A433" s="53">
        <v>428</v>
      </c>
      <c r="B433" s="1">
        <v>43347</v>
      </c>
      <c r="C433">
        <v>155.96516399999999</v>
      </c>
      <c r="D433" s="60">
        <f t="shared" si="62"/>
        <v>-0.49183700000000385</v>
      </c>
      <c r="E433" s="60">
        <f t="shared" si="63"/>
        <v>173.318161</v>
      </c>
      <c r="F433" s="61">
        <f t="shared" si="64"/>
        <v>-2.8297394031383846E-3</v>
      </c>
      <c r="G433" s="61">
        <f t="shared" si="65"/>
        <v>-3.1485436144499356E-3</v>
      </c>
      <c r="H433" s="60">
        <f t="shared" si="66"/>
        <v>173.26274964066954</v>
      </c>
      <c r="I433" s="60">
        <f t="shared" si="67"/>
        <v>0.54724835933046734</v>
      </c>
      <c r="J433" s="61">
        <f t="shared" si="68"/>
        <v>-3.143592149002037E-3</v>
      </c>
      <c r="K433" s="60">
        <f t="shared" si="69"/>
        <v>173.26361025486915</v>
      </c>
      <c r="L433" s="60">
        <f t="shared" si="70"/>
        <v>0.54638774513085764</v>
      </c>
      <c r="R433" s="62">
        <f t="shared" si="61"/>
        <v>1.054100316394819E-5</v>
      </c>
    </row>
    <row r="434" spans="1:18" ht="15" x14ac:dyDescent="0.25">
      <c r="A434" s="53">
        <v>429</v>
      </c>
      <c r="B434" s="1">
        <v>43343</v>
      </c>
      <c r="C434">
        <v>156.45700099999999</v>
      </c>
      <c r="D434" s="60">
        <f t="shared" si="62"/>
        <v>0.42434699999998315</v>
      </c>
      <c r="E434" s="60">
        <f t="shared" si="63"/>
        <v>174.23434499999999</v>
      </c>
      <c r="F434" s="61">
        <f t="shared" si="64"/>
        <v>2.4414418323621587E-3</v>
      </c>
      <c r="G434" s="61">
        <f t="shared" si="65"/>
        <v>2.7159123769283254E-3</v>
      </c>
      <c r="H434" s="60">
        <f t="shared" si="66"/>
        <v>174.28205072480208</v>
      </c>
      <c r="I434" s="60">
        <f t="shared" si="67"/>
        <v>-0.47205272480206872</v>
      </c>
      <c r="J434" s="61">
        <f t="shared" si="68"/>
        <v>2.7196038080591974E-3</v>
      </c>
      <c r="K434" s="60">
        <f t="shared" si="69"/>
        <v>174.28269233243958</v>
      </c>
      <c r="L434" s="60">
        <f t="shared" si="70"/>
        <v>-0.47269433243957337</v>
      </c>
      <c r="R434" s="62">
        <f t="shared" si="61"/>
        <v>6.8526929740199872E-6</v>
      </c>
    </row>
    <row r="435" spans="1:18" ht="15" x14ac:dyDescent="0.25">
      <c r="A435" s="53">
        <v>430</v>
      </c>
      <c r="B435" s="1">
        <v>43342</v>
      </c>
      <c r="C435">
        <v>156.03265400000001</v>
      </c>
      <c r="D435" s="60">
        <f t="shared" si="62"/>
        <v>-0.29713399999999979</v>
      </c>
      <c r="E435" s="60">
        <f t="shared" si="63"/>
        <v>173.51286400000001</v>
      </c>
      <c r="F435" s="61">
        <f t="shared" si="64"/>
        <v>-1.7095334182099225E-3</v>
      </c>
      <c r="G435" s="61">
        <f t="shared" si="65"/>
        <v>-1.902495624763928E-3</v>
      </c>
      <c r="H435" s="60">
        <f t="shared" si="66"/>
        <v>173.47932523926477</v>
      </c>
      <c r="I435" s="60">
        <f t="shared" si="67"/>
        <v>0.33067276073523999</v>
      </c>
      <c r="J435" s="61">
        <f t="shared" si="68"/>
        <v>-1.9006870270942846E-3</v>
      </c>
      <c r="K435" s="60">
        <f t="shared" si="69"/>
        <v>173.47963959162212</v>
      </c>
      <c r="L435" s="60">
        <f t="shared" si="70"/>
        <v>0.3303584083778901</v>
      </c>
      <c r="R435" s="62">
        <f t="shared" si="61"/>
        <v>4.0025728949799652E-6</v>
      </c>
    </row>
    <row r="436" spans="1:18" ht="15" x14ac:dyDescent="0.25">
      <c r="A436" s="53">
        <v>431</v>
      </c>
      <c r="B436" s="1">
        <v>43341</v>
      </c>
      <c r="C436">
        <v>156.32978800000001</v>
      </c>
      <c r="D436" s="60">
        <f t="shared" si="62"/>
        <v>1.4089199999999948</v>
      </c>
      <c r="E436" s="60">
        <f t="shared" si="63"/>
        <v>175.218918</v>
      </c>
      <c r="F436" s="61">
        <f t="shared" si="64"/>
        <v>8.1060929532948654E-3</v>
      </c>
      <c r="G436" s="61">
        <f t="shared" si="65"/>
        <v>9.0533439599691026E-3</v>
      </c>
      <c r="H436" s="60">
        <f t="shared" si="66"/>
        <v>175.38355969557557</v>
      </c>
      <c r="I436" s="60">
        <f t="shared" si="67"/>
        <v>-1.5735616955755631</v>
      </c>
      <c r="J436" s="61">
        <f t="shared" si="68"/>
        <v>9.0944494320803499E-3</v>
      </c>
      <c r="K436" s="60">
        <f t="shared" si="69"/>
        <v>175.390704237601</v>
      </c>
      <c r="L436" s="60">
        <f t="shared" si="70"/>
        <v>-1.5807062376009924</v>
      </c>
      <c r="R436" s="62">
        <f t="shared" si="61"/>
        <v>8.0195543715804964E-5</v>
      </c>
    </row>
    <row r="437" spans="1:18" ht="15" x14ac:dyDescent="0.25">
      <c r="A437" s="53">
        <v>432</v>
      </c>
      <c r="B437" s="1">
        <v>43340</v>
      </c>
      <c r="C437">
        <v>154.92086800000001</v>
      </c>
      <c r="D437" s="60">
        <f t="shared" si="62"/>
        <v>1.1117860000000235</v>
      </c>
      <c r="E437" s="60">
        <f t="shared" si="63"/>
        <v>174.92178400000003</v>
      </c>
      <c r="F437" s="61">
        <f t="shared" si="64"/>
        <v>6.3965595350851069E-3</v>
      </c>
      <c r="G437" s="61">
        <f t="shared" si="65"/>
        <v>7.2023514793371941E-3</v>
      </c>
      <c r="H437" s="60">
        <f t="shared" si="66"/>
        <v>175.0618386962189</v>
      </c>
      <c r="I437" s="60">
        <f t="shared" si="67"/>
        <v>-1.2518406962188919</v>
      </c>
      <c r="J437" s="61">
        <f t="shared" si="68"/>
        <v>7.2283507940059328E-3</v>
      </c>
      <c r="K437" s="60">
        <f t="shared" si="69"/>
        <v>175.06635763704946</v>
      </c>
      <c r="L437" s="60">
        <f t="shared" si="70"/>
        <v>-1.2563596370494565</v>
      </c>
      <c r="R437" s="62">
        <f t="shared" si="61"/>
        <v>5.0469714242829893E-5</v>
      </c>
    </row>
    <row r="438" spans="1:18" ht="15" x14ac:dyDescent="0.25">
      <c r="A438" s="53">
        <v>433</v>
      </c>
      <c r="B438" s="1">
        <v>43339</v>
      </c>
      <c r="C438">
        <v>153.80908199999999</v>
      </c>
      <c r="D438" s="60">
        <f t="shared" si="62"/>
        <v>1.0542599999999993</v>
      </c>
      <c r="E438" s="60">
        <f t="shared" si="63"/>
        <v>174.86425800000001</v>
      </c>
      <c r="F438" s="61">
        <f t="shared" si="64"/>
        <v>6.0655889311960025E-3</v>
      </c>
      <c r="G438" s="61">
        <f t="shared" si="65"/>
        <v>6.8779405684446689E-3</v>
      </c>
      <c r="H438" s="60">
        <f t="shared" si="66"/>
        <v>175.0054528364455</v>
      </c>
      <c r="I438" s="60">
        <f t="shared" si="67"/>
        <v>-1.1954548364454922</v>
      </c>
      <c r="J438" s="61">
        <f t="shared" si="68"/>
        <v>6.9016479231012381E-3</v>
      </c>
      <c r="K438" s="60">
        <f t="shared" si="69"/>
        <v>175.00957341171093</v>
      </c>
      <c r="L438" s="60">
        <f t="shared" si="70"/>
        <v>-1.1995754117109243</v>
      </c>
      <c r="R438" s="62">
        <f t="shared" si="61"/>
        <v>4.5965594110862135E-5</v>
      </c>
    </row>
    <row r="439" spans="1:18" ht="15" x14ac:dyDescent="0.25">
      <c r="A439" s="53">
        <v>434</v>
      </c>
      <c r="B439" s="1">
        <v>43336</v>
      </c>
      <c r="C439">
        <v>152.75482199999999</v>
      </c>
      <c r="D439" s="60">
        <f t="shared" si="62"/>
        <v>0.31628399999999601</v>
      </c>
      <c r="E439" s="60">
        <f t="shared" si="63"/>
        <v>174.126282</v>
      </c>
      <c r="F439" s="61">
        <f t="shared" si="64"/>
        <v>1.8197111998125447E-3</v>
      </c>
      <c r="G439" s="61">
        <f t="shared" si="65"/>
        <v>2.072680173839556E-3</v>
      </c>
      <c r="H439" s="60">
        <f t="shared" si="66"/>
        <v>174.1702505368697</v>
      </c>
      <c r="I439" s="60">
        <f t="shared" si="67"/>
        <v>-0.3602525368696945</v>
      </c>
      <c r="J439" s="61">
        <f t="shared" si="68"/>
        <v>2.0748296602004675E-3</v>
      </c>
      <c r="K439" s="60">
        <f t="shared" si="69"/>
        <v>174.1706241390898</v>
      </c>
      <c r="L439" s="60">
        <f t="shared" si="70"/>
        <v>-0.36062613908978847</v>
      </c>
      <c r="R439" s="62">
        <f t="shared" si="61"/>
        <v>3.8987792975143841E-6</v>
      </c>
    </row>
    <row r="440" spans="1:18" ht="15" x14ac:dyDescent="0.25">
      <c r="A440" s="53">
        <v>435</v>
      </c>
      <c r="B440" s="1">
        <v>43335</v>
      </c>
      <c r="C440">
        <v>152.43853799999999</v>
      </c>
      <c r="D440" s="60">
        <f t="shared" si="62"/>
        <v>-1.4376520000000141</v>
      </c>
      <c r="E440" s="60">
        <f t="shared" si="63"/>
        <v>172.37234599999999</v>
      </c>
      <c r="F440" s="61">
        <f t="shared" si="64"/>
        <v>-8.2713998995616704E-3</v>
      </c>
      <c r="G440" s="61">
        <f t="shared" si="65"/>
        <v>-9.3868327236243301E-3</v>
      </c>
      <c r="H440" s="60">
        <f t="shared" si="66"/>
        <v>172.17847262308052</v>
      </c>
      <c r="I440" s="60">
        <f t="shared" si="67"/>
        <v>1.631525376919484</v>
      </c>
      <c r="J440" s="61">
        <f t="shared" si="68"/>
        <v>-9.3429139361977578E-3</v>
      </c>
      <c r="K440" s="60">
        <f t="shared" si="69"/>
        <v>172.18610614743528</v>
      </c>
      <c r="L440" s="60">
        <f t="shared" si="70"/>
        <v>1.623891852564725</v>
      </c>
      <c r="R440" s="62">
        <f t="shared" si="61"/>
        <v>8.9964849758699707E-5</v>
      </c>
    </row>
    <row r="441" spans="1:18" ht="15" x14ac:dyDescent="0.25">
      <c r="A441" s="53">
        <v>436</v>
      </c>
      <c r="B441" s="1">
        <v>43334</v>
      </c>
      <c r="C441">
        <v>153.87619000000001</v>
      </c>
      <c r="D441" s="60">
        <f t="shared" si="62"/>
        <v>-0.46963499999998248</v>
      </c>
      <c r="E441" s="60">
        <f t="shared" si="63"/>
        <v>173.34036300000002</v>
      </c>
      <c r="F441" s="61">
        <f t="shared" si="64"/>
        <v>-2.7020022173867265E-3</v>
      </c>
      <c r="G441" s="61">
        <f t="shared" si="65"/>
        <v>-3.0473836428625153E-3</v>
      </c>
      <c r="H441" s="60">
        <f t="shared" si="66"/>
        <v>173.28033225512885</v>
      </c>
      <c r="I441" s="60">
        <f t="shared" si="67"/>
        <v>0.52966574487115281</v>
      </c>
      <c r="J441" s="61">
        <f t="shared" si="68"/>
        <v>-3.042745082349863E-3</v>
      </c>
      <c r="K441" s="60">
        <f t="shared" si="69"/>
        <v>173.28113848332225</v>
      </c>
      <c r="L441" s="60">
        <f t="shared" si="70"/>
        <v>0.52885951667775544</v>
      </c>
      <c r="R441" s="62">
        <f t="shared" si="61"/>
        <v>9.8943661429122171E-6</v>
      </c>
    </row>
    <row r="442" spans="1:18" ht="15" x14ac:dyDescent="0.25">
      <c r="A442" s="53">
        <v>437</v>
      </c>
      <c r="B442" s="1">
        <v>43333</v>
      </c>
      <c r="C442">
        <v>154.34582499999999</v>
      </c>
      <c r="D442" s="60">
        <f t="shared" si="62"/>
        <v>-0.61337299999999573</v>
      </c>
      <c r="E442" s="60">
        <f t="shared" si="63"/>
        <v>173.19662500000001</v>
      </c>
      <c r="F442" s="61">
        <f t="shared" si="64"/>
        <v>-3.5289857146192228E-3</v>
      </c>
      <c r="G442" s="61">
        <f t="shared" si="65"/>
        <v>-3.9661418886427387E-3</v>
      </c>
      <c r="H442" s="60">
        <f t="shared" si="66"/>
        <v>173.12064288626729</v>
      </c>
      <c r="I442" s="60">
        <f t="shared" si="67"/>
        <v>0.68935511373271652</v>
      </c>
      <c r="J442" s="61">
        <f t="shared" si="68"/>
        <v>-3.9582871356884271E-3</v>
      </c>
      <c r="K442" s="60">
        <f t="shared" si="69"/>
        <v>173.12200812086257</v>
      </c>
      <c r="L442" s="60">
        <f t="shared" si="70"/>
        <v>0.68798987913743304</v>
      </c>
      <c r="R442" s="62">
        <f t="shared" si="61"/>
        <v>1.6518448198706617E-5</v>
      </c>
    </row>
    <row r="443" spans="1:18" ht="15" x14ac:dyDescent="0.25">
      <c r="A443" s="53">
        <v>438</v>
      </c>
      <c r="B443" s="1">
        <v>43332</v>
      </c>
      <c r="C443">
        <v>154.95919799999999</v>
      </c>
      <c r="D443" s="60">
        <f t="shared" si="62"/>
        <v>0.50791899999998691</v>
      </c>
      <c r="E443" s="60">
        <f t="shared" si="63"/>
        <v>174.31791699999999</v>
      </c>
      <c r="F443" s="61">
        <f t="shared" si="64"/>
        <v>2.9222657260486642E-3</v>
      </c>
      <c r="G443" s="61">
        <f t="shared" si="65"/>
        <v>3.2831432287885863E-3</v>
      </c>
      <c r="H443" s="60">
        <f t="shared" si="66"/>
        <v>174.38064111802944</v>
      </c>
      <c r="I443" s="60">
        <f t="shared" si="67"/>
        <v>-0.57064311802943735</v>
      </c>
      <c r="J443" s="61">
        <f t="shared" si="68"/>
        <v>3.288538646546183E-3</v>
      </c>
      <c r="K443" s="60">
        <f t="shared" si="69"/>
        <v>174.38157889557914</v>
      </c>
      <c r="L443" s="60">
        <f t="shared" si="70"/>
        <v>-0.57158089557913172</v>
      </c>
      <c r="R443" s="62">
        <f t="shared" si="61"/>
        <v>1.0144197820556139E-5</v>
      </c>
    </row>
    <row r="444" spans="1:18" ht="15" x14ac:dyDescent="0.25">
      <c r="A444" s="53">
        <v>439</v>
      </c>
      <c r="B444" s="1">
        <v>43329</v>
      </c>
      <c r="C444">
        <v>154.451279</v>
      </c>
      <c r="D444" s="60">
        <f t="shared" si="62"/>
        <v>-0.55584699999999998</v>
      </c>
      <c r="E444" s="60">
        <f t="shared" si="63"/>
        <v>173.25415100000001</v>
      </c>
      <c r="F444" s="61">
        <f t="shared" si="64"/>
        <v>-3.1980151107302811E-3</v>
      </c>
      <c r="G444" s="61">
        <f t="shared" si="65"/>
        <v>-3.5923897286242934E-3</v>
      </c>
      <c r="H444" s="60">
        <f t="shared" si="66"/>
        <v>173.18560474845259</v>
      </c>
      <c r="I444" s="60">
        <f t="shared" si="67"/>
        <v>0.62439325154741709</v>
      </c>
      <c r="J444" s="61">
        <f t="shared" si="68"/>
        <v>-3.5859448164983071E-3</v>
      </c>
      <c r="K444" s="60">
        <f t="shared" si="69"/>
        <v>173.18672493861632</v>
      </c>
      <c r="L444" s="60">
        <f t="shared" si="70"/>
        <v>0.62327306138368499</v>
      </c>
      <c r="R444" s="62">
        <f t="shared" si="61"/>
        <v>1.3620065003238411E-5</v>
      </c>
    </row>
    <row r="445" spans="1:18" ht="15" x14ac:dyDescent="0.25">
      <c r="A445" s="53">
        <v>440</v>
      </c>
      <c r="B445" s="1">
        <v>43328</v>
      </c>
      <c r="C445">
        <v>155.007126</v>
      </c>
      <c r="D445" s="60">
        <f t="shared" si="62"/>
        <v>1.7730709999999874</v>
      </c>
      <c r="E445" s="60">
        <f t="shared" si="63"/>
        <v>175.58306899999999</v>
      </c>
      <c r="F445" s="61">
        <f t="shared" si="64"/>
        <v>1.0201202579842313E-2</v>
      </c>
      <c r="G445" s="61">
        <f t="shared" si="65"/>
        <v>1.1504566329818651E-2</v>
      </c>
      <c r="H445" s="60">
        <f t="shared" si="66"/>
        <v>175.80960665077663</v>
      </c>
      <c r="I445" s="60">
        <f t="shared" si="67"/>
        <v>-1.9996086507766222</v>
      </c>
      <c r="J445" s="61">
        <f t="shared" si="68"/>
        <v>1.1570998365865781E-2</v>
      </c>
      <c r="K445" s="60">
        <f t="shared" si="69"/>
        <v>175.82115320282915</v>
      </c>
      <c r="L445" s="60">
        <f t="shared" si="70"/>
        <v>-2.0111552028291442</v>
      </c>
      <c r="R445" s="62">
        <f t="shared" si="61"/>
        <v>1.3010639062207148E-4</v>
      </c>
    </row>
    <row r="446" spans="1:18" ht="15" x14ac:dyDescent="0.25">
      <c r="A446" s="53">
        <v>441</v>
      </c>
      <c r="B446" s="1">
        <v>43327</v>
      </c>
      <c r="C446">
        <v>153.23405500000001</v>
      </c>
      <c r="D446" s="60">
        <f t="shared" si="62"/>
        <v>-0.69007799999999975</v>
      </c>
      <c r="E446" s="60">
        <f t="shared" si="63"/>
        <v>173.11992000000001</v>
      </c>
      <c r="F446" s="61">
        <f t="shared" si="64"/>
        <v>-3.9703009489707244E-3</v>
      </c>
      <c r="G446" s="61">
        <f t="shared" si="65"/>
        <v>-4.4933144419294635E-3</v>
      </c>
      <c r="H446" s="60">
        <f t="shared" si="66"/>
        <v>173.02901502583487</v>
      </c>
      <c r="I446" s="60">
        <f t="shared" si="67"/>
        <v>0.78098297416514129</v>
      </c>
      <c r="J446" s="61">
        <f t="shared" si="68"/>
        <v>-4.4832346075322684E-3</v>
      </c>
      <c r="K446" s="60">
        <f t="shared" si="69"/>
        <v>173.03076700183129</v>
      </c>
      <c r="L446" s="60">
        <f t="shared" si="70"/>
        <v>0.779230998168714</v>
      </c>
      <c r="R446" s="62">
        <f t="shared" si="61"/>
        <v>2.1081522723599252E-5</v>
      </c>
    </row>
    <row r="447" spans="1:18" ht="15" x14ac:dyDescent="0.25">
      <c r="A447" s="53">
        <v>442</v>
      </c>
      <c r="B447" s="1">
        <v>43326</v>
      </c>
      <c r="C447">
        <v>153.92413300000001</v>
      </c>
      <c r="D447" s="60">
        <f t="shared" si="62"/>
        <v>2.3577730000000088</v>
      </c>
      <c r="E447" s="60">
        <f t="shared" si="63"/>
        <v>176.16777100000002</v>
      </c>
      <c r="F447" s="61">
        <f t="shared" si="64"/>
        <v>1.356523230614161E-2</v>
      </c>
      <c r="G447" s="61">
        <f t="shared" si="65"/>
        <v>1.5436289319390581E-2</v>
      </c>
      <c r="H447" s="60">
        <f t="shared" si="66"/>
        <v>176.49297941573073</v>
      </c>
      <c r="I447" s="60">
        <f t="shared" si="67"/>
        <v>-2.6829814157307226</v>
      </c>
      <c r="J447" s="61">
        <f t="shared" si="68"/>
        <v>1.5556044230395246E-2</v>
      </c>
      <c r="K447" s="60">
        <f t="shared" si="69"/>
        <v>176.51379401657292</v>
      </c>
      <c r="L447" s="60">
        <f t="shared" si="70"/>
        <v>-2.7037960165729089</v>
      </c>
      <c r="R447" s="62">
        <f t="shared" si="61"/>
        <v>2.3525859460732368E-4</v>
      </c>
    </row>
    <row r="448" spans="1:18" ht="15" x14ac:dyDescent="0.25">
      <c r="A448" s="53">
        <v>443</v>
      </c>
      <c r="B448" s="1">
        <v>43325</v>
      </c>
      <c r="C448">
        <v>151.56636</v>
      </c>
      <c r="D448" s="60">
        <f t="shared" si="62"/>
        <v>-0.51756299999999555</v>
      </c>
      <c r="E448" s="60">
        <f t="shared" si="63"/>
        <v>173.29243500000001</v>
      </c>
      <c r="F448" s="61">
        <f t="shared" si="64"/>
        <v>-2.9777516020683434E-3</v>
      </c>
      <c r="G448" s="61">
        <f t="shared" si="65"/>
        <v>-3.4089446326145767E-3</v>
      </c>
      <c r="H448" s="60">
        <f t="shared" si="66"/>
        <v>173.21748934022315</v>
      </c>
      <c r="I448" s="60">
        <f t="shared" si="67"/>
        <v>0.59250865977685407</v>
      </c>
      <c r="J448" s="61">
        <f t="shared" si="68"/>
        <v>-3.4031407777401664E-3</v>
      </c>
      <c r="K448" s="60">
        <f t="shared" si="69"/>
        <v>173.21849810822727</v>
      </c>
      <c r="L448" s="60">
        <f t="shared" si="70"/>
        <v>0.59149989177274165</v>
      </c>
      <c r="R448" s="62">
        <f t="shared" si="61"/>
        <v>1.2299695195645202E-5</v>
      </c>
    </row>
    <row r="449" spans="1:18" ht="15" x14ac:dyDescent="0.25">
      <c r="A449" s="53">
        <v>444</v>
      </c>
      <c r="B449" s="1">
        <v>43322</v>
      </c>
      <c r="C449">
        <v>152.083923</v>
      </c>
      <c r="D449" s="60">
        <f t="shared" si="62"/>
        <v>-0.5942229999999995</v>
      </c>
      <c r="E449" s="60">
        <f t="shared" si="63"/>
        <v>173.21577500000001</v>
      </c>
      <c r="F449" s="61">
        <f t="shared" si="64"/>
        <v>-3.4188079330166004E-3</v>
      </c>
      <c r="G449" s="61">
        <f t="shared" si="65"/>
        <v>-3.8995912776770046E-3</v>
      </c>
      <c r="H449" s="60">
        <f t="shared" si="66"/>
        <v>173.13221004782613</v>
      </c>
      <c r="I449" s="60">
        <f t="shared" si="67"/>
        <v>0.67778795217387255</v>
      </c>
      <c r="J449" s="61">
        <f t="shared" si="68"/>
        <v>-3.891997745374767E-3</v>
      </c>
      <c r="K449" s="60">
        <f t="shared" si="69"/>
        <v>173.13352987966041</v>
      </c>
      <c r="L449" s="60">
        <f t="shared" si="70"/>
        <v>0.67646812033959236</v>
      </c>
      <c r="R449" s="62">
        <f t="shared" si="61"/>
        <v>1.5981915299203375E-5</v>
      </c>
    </row>
    <row r="450" spans="1:18" ht="15" x14ac:dyDescent="0.25">
      <c r="A450" s="53">
        <v>445</v>
      </c>
      <c r="B450" s="1">
        <v>43321</v>
      </c>
      <c r="C450">
        <v>152.678146</v>
      </c>
      <c r="D450" s="60">
        <f t="shared" si="62"/>
        <v>0.36419599999999264</v>
      </c>
      <c r="E450" s="60">
        <f t="shared" si="63"/>
        <v>174.174194</v>
      </c>
      <c r="F450" s="61">
        <f t="shared" si="64"/>
        <v>2.0953685299506916E-3</v>
      </c>
      <c r="G450" s="61">
        <f t="shared" si="65"/>
        <v>2.388233517396763E-3</v>
      </c>
      <c r="H450" s="60">
        <f t="shared" si="66"/>
        <v>174.22509686288228</v>
      </c>
      <c r="I450" s="60">
        <f t="shared" si="67"/>
        <v>-0.41509886288227449</v>
      </c>
      <c r="J450" s="61">
        <f t="shared" si="68"/>
        <v>2.3910876186980421E-3</v>
      </c>
      <c r="K450" s="60">
        <f t="shared" si="69"/>
        <v>174.22559293422376</v>
      </c>
      <c r="L450" s="60">
        <f t="shared" si="70"/>
        <v>-0.41559493422374771</v>
      </c>
      <c r="R450" s="62">
        <f t="shared" si="61"/>
        <v>5.2444939873199809E-6</v>
      </c>
    </row>
    <row r="451" spans="1:18" ht="15" x14ac:dyDescent="0.25">
      <c r="A451" s="53">
        <v>446</v>
      </c>
      <c r="B451" s="1">
        <v>43320</v>
      </c>
      <c r="C451">
        <v>152.31395000000001</v>
      </c>
      <c r="D451" s="60">
        <f t="shared" si="62"/>
        <v>2.7603000000000009</v>
      </c>
      <c r="E451" s="60">
        <f t="shared" si="63"/>
        <v>176.57029800000001</v>
      </c>
      <c r="F451" s="61">
        <f t="shared" si="64"/>
        <v>1.5881134754975375E-2</v>
      </c>
      <c r="G451" s="61">
        <f t="shared" si="65"/>
        <v>1.8288659910515107E-2</v>
      </c>
      <c r="H451" s="60">
        <f t="shared" si="66"/>
        <v>176.98874994246933</v>
      </c>
      <c r="I451" s="60">
        <f t="shared" si="67"/>
        <v>-3.1787519424693187</v>
      </c>
      <c r="J451" s="61">
        <f t="shared" si="68"/>
        <v>1.8456921646512813E-2</v>
      </c>
      <c r="K451" s="60">
        <f t="shared" si="69"/>
        <v>177.01799551446658</v>
      </c>
      <c r="L451" s="60">
        <f t="shared" si="70"/>
        <v>-3.2079975144665696</v>
      </c>
      <c r="R451" s="62">
        <f t="shared" si="61"/>
        <v>3.3089474191790394E-4</v>
      </c>
    </row>
    <row r="452" spans="1:18" ht="15" x14ac:dyDescent="0.25">
      <c r="A452" s="53">
        <v>447</v>
      </c>
      <c r="B452" s="1">
        <v>43319</v>
      </c>
      <c r="C452">
        <v>149.55365</v>
      </c>
      <c r="D452" s="60">
        <f t="shared" si="62"/>
        <v>-0.6517639999999858</v>
      </c>
      <c r="E452" s="60">
        <f t="shared" si="63"/>
        <v>173.15823400000002</v>
      </c>
      <c r="F452" s="61">
        <f t="shared" si="64"/>
        <v>-3.7498648380399026E-3</v>
      </c>
      <c r="G452" s="61">
        <f t="shared" si="65"/>
        <v>-4.3485926222741516E-3</v>
      </c>
      <c r="H452" s="60">
        <f t="shared" si="66"/>
        <v>173.05416912501971</v>
      </c>
      <c r="I452" s="60">
        <f t="shared" si="67"/>
        <v>0.7558288749802955</v>
      </c>
      <c r="J452" s="61">
        <f t="shared" si="68"/>
        <v>-4.3391511839911828E-3</v>
      </c>
      <c r="K452" s="60">
        <f t="shared" si="69"/>
        <v>173.0558101413888</v>
      </c>
      <c r="L452" s="60">
        <f t="shared" si="70"/>
        <v>0.75418785861120341</v>
      </c>
      <c r="R452" s="62">
        <f t="shared" si="61"/>
        <v>1.9773497675734616E-5</v>
      </c>
    </row>
    <row r="453" spans="1:18" ht="15" x14ac:dyDescent="0.25">
      <c r="A453" s="53">
        <v>448</v>
      </c>
      <c r="B453" s="1">
        <v>43318</v>
      </c>
      <c r="C453">
        <v>150.20541399999999</v>
      </c>
      <c r="D453" s="60">
        <f t="shared" si="62"/>
        <v>0.48879999999999768</v>
      </c>
      <c r="E453" s="60">
        <f t="shared" si="63"/>
        <v>174.29879800000001</v>
      </c>
      <c r="F453" s="61">
        <f t="shared" si="64"/>
        <v>2.8122663001238723E-3</v>
      </c>
      <c r="G453" s="61">
        <f t="shared" si="65"/>
        <v>3.2595167219205941E-3</v>
      </c>
      <c r="H453" s="60">
        <f t="shared" si="66"/>
        <v>174.37653459491798</v>
      </c>
      <c r="I453" s="60">
        <f t="shared" si="67"/>
        <v>-0.56653659491797725</v>
      </c>
      <c r="J453" s="61">
        <f t="shared" si="68"/>
        <v>3.2648347230187671E-3</v>
      </c>
      <c r="K453" s="60">
        <f t="shared" si="69"/>
        <v>174.37745891667825</v>
      </c>
      <c r="L453" s="60">
        <f t="shared" si="70"/>
        <v>-0.56746091667824317</v>
      </c>
      <c r="R453" s="62">
        <f t="shared" si="61"/>
        <v>9.9942553852525721E-6</v>
      </c>
    </row>
    <row r="454" spans="1:18" ht="15" x14ac:dyDescent="0.25">
      <c r="A454" s="53">
        <v>449</v>
      </c>
      <c r="B454" s="1">
        <v>43315</v>
      </c>
      <c r="C454">
        <v>149.71661399999999</v>
      </c>
      <c r="D454" s="60">
        <f t="shared" si="62"/>
        <v>0.76676999999997975</v>
      </c>
      <c r="E454" s="60">
        <f t="shared" si="63"/>
        <v>174.57676799999999</v>
      </c>
      <c r="F454" s="61">
        <f t="shared" si="64"/>
        <v>4.4115413890055948E-3</v>
      </c>
      <c r="G454" s="61">
        <f t="shared" si="65"/>
        <v>5.1346354040442185E-3</v>
      </c>
      <c r="H454" s="60">
        <f t="shared" si="66"/>
        <v>174.70244896930765</v>
      </c>
      <c r="I454" s="60">
        <f t="shared" si="67"/>
        <v>-0.89245096930764589</v>
      </c>
      <c r="J454" s="61">
        <f t="shared" si="68"/>
        <v>5.1478402354015202E-3</v>
      </c>
      <c r="K454" s="60">
        <f t="shared" si="69"/>
        <v>174.70474410101946</v>
      </c>
      <c r="L454" s="60">
        <f t="shared" si="70"/>
        <v>-0.89474610101945018</v>
      </c>
      <c r="R454" s="62">
        <f t="shared" ref="R454:R517" si="71">+(G454-$R$2)^2</f>
        <v>2.5366210452105078E-5</v>
      </c>
    </row>
    <row r="455" spans="1:18" ht="15" x14ac:dyDescent="0.25">
      <c r="A455" s="53">
        <v>450</v>
      </c>
      <c r="B455" s="1">
        <v>43314</v>
      </c>
      <c r="C455">
        <v>148.94984400000001</v>
      </c>
      <c r="D455" s="60">
        <f t="shared" ref="D455:D518" si="72">+C455-C456</f>
        <v>-1.4472659999999848</v>
      </c>
      <c r="E455" s="60">
        <f t="shared" ref="E455:E518" si="73">+$C$6+D455</f>
        <v>172.36273200000002</v>
      </c>
      <c r="F455" s="61">
        <f t="shared" ref="F455:F518" si="74">+(E455-$C$6)/$C$6</f>
        <v>-8.3267131733123015E-3</v>
      </c>
      <c r="G455" s="61">
        <f t="shared" ref="G455:G518" si="75">+LN(C455/C456)</f>
        <v>-9.6695640781651691E-3</v>
      </c>
      <c r="H455" s="60">
        <f t="shared" ref="H455:H518" si="76">+$C$6*(1+G455)</f>
        <v>172.12933108691323</v>
      </c>
      <c r="I455" s="60">
        <f t="shared" ref="I455:I518" si="77">+$C$6-H455</f>
        <v>1.6806669130867817</v>
      </c>
      <c r="J455" s="61">
        <f t="shared" ref="J455:J518" si="78">+(C455-C456)/C456</f>
        <v>-9.6229641646703515E-3</v>
      </c>
      <c r="K455" s="60">
        <f t="shared" ref="K455:K518" si="79">+$C$6*(1+J455)</f>
        <v>172.13743061778459</v>
      </c>
      <c r="L455" s="60">
        <f t="shared" ref="L455:L518" si="80">+$C$6-K455</f>
        <v>1.6725673822154192</v>
      </c>
      <c r="R455" s="62">
        <f t="shared" si="71"/>
        <v>9.5408189387877673E-5</v>
      </c>
    </row>
    <row r="456" spans="1:18" ht="15" x14ac:dyDescent="0.25">
      <c r="A456" s="53">
        <v>451</v>
      </c>
      <c r="B456" s="1">
        <v>43313</v>
      </c>
      <c r="C456">
        <v>150.39711</v>
      </c>
      <c r="D456" s="60">
        <f t="shared" si="72"/>
        <v>-0.59417700000000195</v>
      </c>
      <c r="E456" s="60">
        <f t="shared" si="73"/>
        <v>173.21582100000001</v>
      </c>
      <c r="F456" s="61">
        <f t="shared" si="74"/>
        <v>-3.4185432762044101E-3</v>
      </c>
      <c r="G456" s="61">
        <f t="shared" si="75"/>
        <v>-3.9429372577568442E-3</v>
      </c>
      <c r="H456" s="60">
        <f t="shared" si="76"/>
        <v>173.12467608311516</v>
      </c>
      <c r="I456" s="60">
        <f t="shared" si="77"/>
        <v>0.68532191688484545</v>
      </c>
      <c r="J456" s="61">
        <f t="shared" si="78"/>
        <v>-3.9351740872306225E-3</v>
      </c>
      <c r="K456" s="60">
        <f t="shared" si="79"/>
        <v>173.12602539976879</v>
      </c>
      <c r="L456" s="60">
        <f t="shared" si="80"/>
        <v>0.68397260023121476</v>
      </c>
      <c r="R456" s="62">
        <f t="shared" si="71"/>
        <v>1.6330365983652466E-5</v>
      </c>
    </row>
    <row r="457" spans="1:18" ht="15" x14ac:dyDescent="0.25">
      <c r="A457" s="53">
        <v>452</v>
      </c>
      <c r="B457" s="1">
        <v>43312</v>
      </c>
      <c r="C457">
        <v>150.991287</v>
      </c>
      <c r="D457" s="60">
        <f t="shared" si="72"/>
        <v>-1.0543059999999969</v>
      </c>
      <c r="E457" s="60">
        <f t="shared" si="73"/>
        <v>172.75569200000001</v>
      </c>
      <c r="F457" s="61">
        <f t="shared" si="74"/>
        <v>-6.0658535880081929E-3</v>
      </c>
      <c r="G457" s="61">
        <f t="shared" si="75"/>
        <v>-6.9582966531076193E-3</v>
      </c>
      <c r="H457" s="60">
        <f t="shared" si="76"/>
        <v>172.60057647263997</v>
      </c>
      <c r="I457" s="60">
        <f t="shared" si="77"/>
        <v>1.2094215273600355</v>
      </c>
      <c r="J457" s="61">
        <f t="shared" si="78"/>
        <v>-6.9341437604179485E-3</v>
      </c>
      <c r="K457" s="60">
        <f t="shared" si="79"/>
        <v>172.60477448687007</v>
      </c>
      <c r="L457" s="60">
        <f t="shared" si="80"/>
        <v>1.2052235131299369</v>
      </c>
      <c r="R457" s="62">
        <f t="shared" si="71"/>
        <v>4.9793404023549421E-5</v>
      </c>
    </row>
    <row r="458" spans="1:18" ht="15" x14ac:dyDescent="0.25">
      <c r="A458" s="53">
        <v>453</v>
      </c>
      <c r="B458" s="1">
        <v>43311</v>
      </c>
      <c r="C458">
        <v>152.045593</v>
      </c>
      <c r="D458" s="60">
        <f t="shared" si="72"/>
        <v>1.1118009999999856</v>
      </c>
      <c r="E458" s="60">
        <f t="shared" si="73"/>
        <v>174.92179899999999</v>
      </c>
      <c r="F458" s="61">
        <f t="shared" si="74"/>
        <v>6.3966458362193042E-3</v>
      </c>
      <c r="G458" s="61">
        <f t="shared" si="75"/>
        <v>7.339152730949196E-3</v>
      </c>
      <c r="H458" s="60">
        <f t="shared" si="76"/>
        <v>175.08561612148799</v>
      </c>
      <c r="I458" s="60">
        <f t="shared" si="77"/>
        <v>-1.2756181214879803</v>
      </c>
      <c r="J458" s="61">
        <f t="shared" si="78"/>
        <v>7.3661503184123643E-3</v>
      </c>
      <c r="K458" s="60">
        <f t="shared" si="79"/>
        <v>175.09030857211096</v>
      </c>
      <c r="L458" s="60">
        <f t="shared" si="80"/>
        <v>-1.2803105721109489</v>
      </c>
      <c r="R458" s="62">
        <f t="shared" si="71"/>
        <v>5.2432156818642377E-5</v>
      </c>
    </row>
    <row r="459" spans="1:18" ht="15" x14ac:dyDescent="0.25">
      <c r="A459" s="53">
        <v>454</v>
      </c>
      <c r="B459" s="1">
        <v>43308</v>
      </c>
      <c r="C459">
        <v>150.93379200000001</v>
      </c>
      <c r="D459" s="60">
        <f t="shared" si="72"/>
        <v>1.2842710000000181</v>
      </c>
      <c r="E459" s="60">
        <f t="shared" si="73"/>
        <v>175.09426900000003</v>
      </c>
      <c r="F459" s="61">
        <f t="shared" si="74"/>
        <v>7.3889362797186046E-3</v>
      </c>
      <c r="G459" s="61">
        <f t="shared" si="75"/>
        <v>8.5452435937899644E-3</v>
      </c>
      <c r="H459" s="60">
        <f t="shared" si="76"/>
        <v>175.29524677194618</v>
      </c>
      <c r="I459" s="60">
        <f t="shared" si="77"/>
        <v>-1.4852487719461749</v>
      </c>
      <c r="J459" s="61">
        <f t="shared" si="78"/>
        <v>8.5818584076859036E-3</v>
      </c>
      <c r="K459" s="60">
        <f t="shared" si="79"/>
        <v>175.3016107926762</v>
      </c>
      <c r="L459" s="60">
        <f t="shared" si="80"/>
        <v>-1.4916127926761931</v>
      </c>
      <c r="R459" s="62">
        <f t="shared" si="71"/>
        <v>7.1353432492391976E-5</v>
      </c>
    </row>
    <row r="460" spans="1:18" ht="15" x14ac:dyDescent="0.25">
      <c r="A460" s="53">
        <v>455</v>
      </c>
      <c r="B460" s="1">
        <v>43307</v>
      </c>
      <c r="C460">
        <v>149.64952099999999</v>
      </c>
      <c r="D460" s="60">
        <f t="shared" si="72"/>
        <v>-2.6356810000000053</v>
      </c>
      <c r="E460" s="60">
        <f t="shared" si="73"/>
        <v>171.174317</v>
      </c>
      <c r="F460" s="61">
        <f t="shared" si="74"/>
        <v>-1.5164150683667835E-2</v>
      </c>
      <c r="G460" s="61">
        <f t="shared" si="75"/>
        <v>-1.7459058195618091E-2</v>
      </c>
      <c r="H460" s="60">
        <f t="shared" si="76"/>
        <v>170.77543912993775</v>
      </c>
      <c r="I460" s="60">
        <f t="shared" si="77"/>
        <v>3.0345588700622557</v>
      </c>
      <c r="J460" s="61">
        <f t="shared" si="78"/>
        <v>-1.730753195573136E-2</v>
      </c>
      <c r="K460" s="60">
        <f t="shared" si="79"/>
        <v>170.80177590538941</v>
      </c>
      <c r="L460" s="60">
        <f t="shared" si="80"/>
        <v>3.008222094610602</v>
      </c>
      <c r="R460" s="62">
        <f t="shared" si="71"/>
        <v>3.0825547168304279E-4</v>
      </c>
    </row>
    <row r="461" spans="1:18" ht="15" x14ac:dyDescent="0.25">
      <c r="A461" s="53">
        <v>456</v>
      </c>
      <c r="B461" s="1">
        <v>43306</v>
      </c>
      <c r="C461">
        <v>152.285202</v>
      </c>
      <c r="D461" s="60">
        <f t="shared" si="72"/>
        <v>0.91050699999999551</v>
      </c>
      <c r="E461" s="60">
        <f t="shared" si="73"/>
        <v>174.720505</v>
      </c>
      <c r="F461" s="61">
        <f t="shared" si="74"/>
        <v>5.2385191328291449E-3</v>
      </c>
      <c r="G461" s="61">
        <f t="shared" si="75"/>
        <v>5.9969046798549006E-3</v>
      </c>
      <c r="H461" s="60">
        <f t="shared" si="76"/>
        <v>174.85231999041179</v>
      </c>
      <c r="I461" s="60">
        <f t="shared" si="77"/>
        <v>-1.0423219904117786</v>
      </c>
      <c r="J461" s="61">
        <f t="shared" si="78"/>
        <v>6.0149221109908465E-3</v>
      </c>
      <c r="K461" s="60">
        <f t="shared" si="79"/>
        <v>174.85545160008149</v>
      </c>
      <c r="L461" s="60">
        <f t="shared" si="80"/>
        <v>-1.0454536000814869</v>
      </c>
      <c r="R461" s="62">
        <f t="shared" si="71"/>
        <v>3.4795336319033347E-5</v>
      </c>
    </row>
    <row r="462" spans="1:18" ht="15" x14ac:dyDescent="0.25">
      <c r="A462" s="53">
        <v>457</v>
      </c>
      <c r="B462" s="1">
        <v>43305</v>
      </c>
      <c r="C462">
        <v>151.374695</v>
      </c>
      <c r="D462" s="60">
        <f t="shared" si="72"/>
        <v>-0.77630600000000527</v>
      </c>
      <c r="E462" s="60">
        <f t="shared" si="73"/>
        <v>173.033692</v>
      </c>
      <c r="F462" s="61">
        <f t="shared" si="74"/>
        <v>-4.4664058968575861E-3</v>
      </c>
      <c r="G462" s="61">
        <f t="shared" si="75"/>
        <v>-5.1152683477090656E-3</v>
      </c>
      <c r="H462" s="60">
        <f t="shared" si="76"/>
        <v>172.92091321871524</v>
      </c>
      <c r="I462" s="60">
        <f t="shared" si="77"/>
        <v>0.88908478128476531</v>
      </c>
      <c r="J462" s="61">
        <f t="shared" si="78"/>
        <v>-5.1022076417361539E-3</v>
      </c>
      <c r="K462" s="60">
        <f t="shared" si="79"/>
        <v>172.92318329999426</v>
      </c>
      <c r="L462" s="60">
        <f t="shared" si="80"/>
        <v>0.88681470000574336</v>
      </c>
      <c r="R462" s="62">
        <f t="shared" si="71"/>
        <v>2.7179704755058682E-5</v>
      </c>
    </row>
    <row r="463" spans="1:18" ht="15" x14ac:dyDescent="0.25">
      <c r="A463" s="53">
        <v>458</v>
      </c>
      <c r="B463" s="1">
        <v>43304</v>
      </c>
      <c r="C463">
        <v>152.15100100000001</v>
      </c>
      <c r="D463" s="60">
        <f t="shared" si="72"/>
        <v>0.74757400000001439</v>
      </c>
      <c r="E463" s="60">
        <f t="shared" si="73"/>
        <v>174.55757200000002</v>
      </c>
      <c r="F463" s="61">
        <f t="shared" si="74"/>
        <v>4.301098950590946E-3</v>
      </c>
      <c r="G463" s="61">
        <f t="shared" si="75"/>
        <v>4.925479205108883E-3</v>
      </c>
      <c r="H463" s="60">
        <f t="shared" si="76"/>
        <v>174.66609553078899</v>
      </c>
      <c r="I463" s="60">
        <f t="shared" si="77"/>
        <v>-0.85609753078898621</v>
      </c>
      <c r="J463" s="61">
        <f t="shared" si="78"/>
        <v>4.9376293179943303E-3</v>
      </c>
      <c r="K463" s="60">
        <f t="shared" si="79"/>
        <v>174.66820734188533</v>
      </c>
      <c r="L463" s="60">
        <f t="shared" si="80"/>
        <v>-0.8582093418853276</v>
      </c>
      <c r="R463" s="62">
        <f t="shared" si="71"/>
        <v>2.3303131433821895E-5</v>
      </c>
    </row>
    <row r="464" spans="1:18" ht="15" x14ac:dyDescent="0.25">
      <c r="A464" s="53">
        <v>459</v>
      </c>
      <c r="B464" s="1">
        <v>43301</v>
      </c>
      <c r="C464">
        <v>151.40342699999999</v>
      </c>
      <c r="D464" s="60">
        <f t="shared" si="72"/>
        <v>0.53669700000000375</v>
      </c>
      <c r="E464" s="60">
        <f t="shared" si="73"/>
        <v>174.34669500000001</v>
      </c>
      <c r="F464" s="61">
        <f t="shared" si="74"/>
        <v>3.0878373291276587E-3</v>
      </c>
      <c r="G464" s="61">
        <f t="shared" si="75"/>
        <v>3.5511118221084707E-3</v>
      </c>
      <c r="H464" s="60">
        <f t="shared" si="76"/>
        <v>174.42721673869846</v>
      </c>
      <c r="I464" s="60">
        <f t="shared" si="77"/>
        <v>-0.61721873869845467</v>
      </c>
      <c r="J464" s="61">
        <f t="shared" si="78"/>
        <v>3.5574244898129879E-3</v>
      </c>
      <c r="K464" s="60">
        <f t="shared" si="79"/>
        <v>174.42831394345953</v>
      </c>
      <c r="L464" s="60">
        <f t="shared" si="80"/>
        <v>-0.61831594345952112</v>
      </c>
      <c r="R464" s="62">
        <f t="shared" si="71"/>
        <v>1.1922962640277392E-5</v>
      </c>
    </row>
    <row r="465" spans="1:18" ht="15" x14ac:dyDescent="0.25">
      <c r="A465" s="53">
        <v>460</v>
      </c>
      <c r="B465" s="1">
        <v>43300</v>
      </c>
      <c r="C465">
        <v>150.86672999999999</v>
      </c>
      <c r="D465" s="60">
        <f t="shared" si="72"/>
        <v>-0.49836700000000178</v>
      </c>
      <c r="E465" s="60">
        <f t="shared" si="73"/>
        <v>173.31163100000001</v>
      </c>
      <c r="F465" s="61">
        <f t="shared" si="74"/>
        <v>-2.8673091636535301E-3</v>
      </c>
      <c r="G465" s="61">
        <f t="shared" si="75"/>
        <v>-3.2979150914947655E-3</v>
      </c>
      <c r="H465" s="60">
        <f t="shared" si="76"/>
        <v>173.23678738454313</v>
      </c>
      <c r="I465" s="60">
        <f t="shared" si="77"/>
        <v>0.57321061545687257</v>
      </c>
      <c r="J465" s="61">
        <f t="shared" si="78"/>
        <v>-3.2924829427486957E-3</v>
      </c>
      <c r="K465" s="60">
        <f t="shared" si="79"/>
        <v>173.23773154630584</v>
      </c>
      <c r="L465" s="60">
        <f t="shared" si="80"/>
        <v>0.57226645369416929</v>
      </c>
      <c r="R465" s="62">
        <f t="shared" si="71"/>
        <v>1.1533241095329761E-5</v>
      </c>
    </row>
    <row r="466" spans="1:18" ht="15" x14ac:dyDescent="0.25">
      <c r="A466" s="53">
        <v>461</v>
      </c>
      <c r="B466" s="1">
        <v>43299</v>
      </c>
      <c r="C466">
        <v>151.36509699999999</v>
      </c>
      <c r="D466" s="60">
        <f t="shared" si="72"/>
        <v>-1.7443389999999965</v>
      </c>
      <c r="E466" s="60">
        <f t="shared" si="73"/>
        <v>172.06565900000001</v>
      </c>
      <c r="F466" s="61">
        <f t="shared" si="74"/>
        <v>-1.0035895633575672E-2</v>
      </c>
      <c r="G466" s="61">
        <f t="shared" si="75"/>
        <v>-1.145815426460409E-2</v>
      </c>
      <c r="H466" s="60">
        <f t="shared" si="76"/>
        <v>171.81845623018549</v>
      </c>
      <c r="I466" s="60">
        <f t="shared" si="77"/>
        <v>1.9915417698145177</v>
      </c>
      <c r="J466" s="61">
        <f t="shared" si="78"/>
        <v>-1.1392759620641518E-2</v>
      </c>
      <c r="K466" s="60">
        <f t="shared" si="79"/>
        <v>171.82982247312182</v>
      </c>
      <c r="L466" s="60">
        <f t="shared" si="80"/>
        <v>1.9801755268781847</v>
      </c>
      <c r="R466" s="62">
        <f t="shared" si="71"/>
        <v>1.3354811037243663E-4</v>
      </c>
    </row>
    <row r="467" spans="1:18" ht="15" x14ac:dyDescent="0.25">
      <c r="A467" s="53">
        <v>462</v>
      </c>
      <c r="B467" s="1">
        <v>43298</v>
      </c>
      <c r="C467">
        <v>153.10943599999999</v>
      </c>
      <c r="D467" s="60">
        <f t="shared" si="72"/>
        <v>0.92967199999998229</v>
      </c>
      <c r="E467" s="60">
        <f t="shared" si="73"/>
        <v>174.73966999999999</v>
      </c>
      <c r="F467" s="61">
        <f t="shared" si="74"/>
        <v>5.3487832155661276E-3</v>
      </c>
      <c r="G467" s="61">
        <f t="shared" si="75"/>
        <v>6.0904537320047875E-3</v>
      </c>
      <c r="H467" s="60">
        <f t="shared" si="76"/>
        <v>174.86857975097885</v>
      </c>
      <c r="I467" s="60">
        <f t="shared" si="77"/>
        <v>-1.0585817509788455</v>
      </c>
      <c r="J467" s="61">
        <f t="shared" si="78"/>
        <v>6.1090382555724181E-3</v>
      </c>
      <c r="K467" s="60">
        <f t="shared" si="79"/>
        <v>174.87180992698296</v>
      </c>
      <c r="L467" s="60">
        <f t="shared" si="80"/>
        <v>-1.0618119269829549</v>
      </c>
      <c r="R467" s="62">
        <f t="shared" si="71"/>
        <v>3.5907734031093971E-5</v>
      </c>
    </row>
    <row r="468" spans="1:18" ht="15" x14ac:dyDescent="0.25">
      <c r="A468" s="53">
        <v>463</v>
      </c>
      <c r="B468" s="1">
        <v>43297</v>
      </c>
      <c r="C468">
        <v>152.17976400000001</v>
      </c>
      <c r="D468" s="60">
        <f t="shared" si="72"/>
        <v>0.25875899999999774</v>
      </c>
      <c r="E468" s="60">
        <f t="shared" si="73"/>
        <v>174.06875700000001</v>
      </c>
      <c r="F468" s="61">
        <f t="shared" si="74"/>
        <v>1.4887463493325494E-3</v>
      </c>
      <c r="G468" s="61">
        <f t="shared" si="75"/>
        <v>1.701798146059119E-3</v>
      </c>
      <c r="H468" s="60">
        <f t="shared" si="76"/>
        <v>174.10578753236297</v>
      </c>
      <c r="I468" s="60">
        <f t="shared" si="77"/>
        <v>-0.29578953236296002</v>
      </c>
      <c r="J468" s="61">
        <f t="shared" si="78"/>
        <v>1.7032470263081642E-3</v>
      </c>
      <c r="K468" s="60">
        <f t="shared" si="79"/>
        <v>174.10603936223612</v>
      </c>
      <c r="L468" s="60">
        <f t="shared" si="80"/>
        <v>-0.29604136223611022</v>
      </c>
      <c r="R468" s="62">
        <f t="shared" si="71"/>
        <v>2.5716954087817188E-6</v>
      </c>
    </row>
    <row r="469" spans="1:18" ht="15" x14ac:dyDescent="0.25">
      <c r="A469" s="53">
        <v>464</v>
      </c>
      <c r="B469" s="1">
        <v>43294</v>
      </c>
      <c r="C469">
        <v>151.92100500000001</v>
      </c>
      <c r="D469" s="60">
        <f t="shared" si="72"/>
        <v>-0.58464100000000485</v>
      </c>
      <c r="E469" s="60">
        <f t="shared" si="73"/>
        <v>173.225357</v>
      </c>
      <c r="F469" s="61">
        <f t="shared" si="74"/>
        <v>-3.3636787683525827E-3</v>
      </c>
      <c r="G469" s="61">
        <f t="shared" si="75"/>
        <v>-3.8409365069494994E-3</v>
      </c>
      <c r="H469" s="60">
        <f t="shared" si="76"/>
        <v>173.14240483340899</v>
      </c>
      <c r="I469" s="60">
        <f t="shared" si="77"/>
        <v>0.66759316659101842</v>
      </c>
      <c r="J469" s="61">
        <f t="shared" si="78"/>
        <v>-3.8335695453531262E-3</v>
      </c>
      <c r="K469" s="60">
        <f t="shared" si="79"/>
        <v>173.14368528498932</v>
      </c>
      <c r="L469" s="60">
        <f t="shared" si="80"/>
        <v>0.66631271501069023</v>
      </c>
      <c r="R469" s="62">
        <f t="shared" si="71"/>
        <v>1.551638277898476E-5</v>
      </c>
    </row>
    <row r="470" spans="1:18" ht="15" x14ac:dyDescent="0.25">
      <c r="A470" s="53">
        <v>465</v>
      </c>
      <c r="B470" s="1">
        <v>43293</v>
      </c>
      <c r="C470">
        <v>152.50564600000001</v>
      </c>
      <c r="D470" s="60">
        <f t="shared" si="72"/>
        <v>0.47921800000000303</v>
      </c>
      <c r="E470" s="60">
        <f t="shared" si="73"/>
        <v>174.28921600000001</v>
      </c>
      <c r="F470" s="61">
        <f t="shared" si="74"/>
        <v>2.7571371354598545E-3</v>
      </c>
      <c r="G470" s="61">
        <f t="shared" si="75"/>
        <v>3.1472441589864911E-3</v>
      </c>
      <c r="H470" s="60">
        <f t="shared" si="76"/>
        <v>174.35702050097899</v>
      </c>
      <c r="I470" s="60">
        <f t="shared" si="77"/>
        <v>-0.54702250097898286</v>
      </c>
      <c r="J470" s="61">
        <f t="shared" si="78"/>
        <v>3.1522019316273285E-3</v>
      </c>
      <c r="K470" s="60">
        <f t="shared" si="79"/>
        <v>174.35788221143173</v>
      </c>
      <c r="L470" s="60">
        <f t="shared" si="80"/>
        <v>-0.54788421143172172</v>
      </c>
      <c r="R470" s="62">
        <f t="shared" si="71"/>
        <v>9.2969904627958701E-6</v>
      </c>
    </row>
    <row r="471" spans="1:18" ht="15" x14ac:dyDescent="0.25">
      <c r="A471" s="53">
        <v>466</v>
      </c>
      <c r="B471" s="1">
        <v>43292</v>
      </c>
      <c r="C471">
        <v>152.02642800000001</v>
      </c>
      <c r="D471" s="60">
        <f t="shared" si="72"/>
        <v>-1.9168549999999982</v>
      </c>
      <c r="E471" s="60">
        <f t="shared" si="73"/>
        <v>171.89314300000001</v>
      </c>
      <c r="F471" s="61">
        <f t="shared" si="74"/>
        <v>-1.1028450733887E-2</v>
      </c>
      <c r="G471" s="61">
        <f t="shared" si="75"/>
        <v>-1.2529868215638668E-2</v>
      </c>
      <c r="H471" s="60">
        <f t="shared" si="76"/>
        <v>171.63218163049959</v>
      </c>
      <c r="I471" s="60">
        <f t="shared" si="77"/>
        <v>2.1778163695004196</v>
      </c>
      <c r="J471" s="61">
        <f t="shared" si="78"/>
        <v>-1.2451696252313901E-2</v>
      </c>
      <c r="K471" s="60">
        <f t="shared" si="79"/>
        <v>171.64576869928871</v>
      </c>
      <c r="L471" s="60">
        <f t="shared" si="80"/>
        <v>2.1642293007112983</v>
      </c>
      <c r="R471" s="62">
        <f t="shared" si="71"/>
        <v>1.5946678080278856E-4</v>
      </c>
    </row>
    <row r="472" spans="1:18" ht="15" x14ac:dyDescent="0.25">
      <c r="A472" s="53">
        <v>467</v>
      </c>
      <c r="B472" s="1">
        <v>43291</v>
      </c>
      <c r="C472">
        <v>153.94328300000001</v>
      </c>
      <c r="D472" s="60">
        <f t="shared" si="72"/>
        <v>0.65171800000001667</v>
      </c>
      <c r="E472" s="60">
        <f t="shared" si="73"/>
        <v>174.46171600000002</v>
      </c>
      <c r="F472" s="61">
        <f t="shared" si="74"/>
        <v>3.7496001812278752E-3</v>
      </c>
      <c r="G472" s="61">
        <f t="shared" si="75"/>
        <v>4.2424808366989062E-3</v>
      </c>
      <c r="H472" s="60">
        <f t="shared" si="76"/>
        <v>174.5473835857417</v>
      </c>
      <c r="I472" s="60">
        <f t="shared" si="77"/>
        <v>-0.73738558574169133</v>
      </c>
      <c r="J472" s="61">
        <f t="shared" si="78"/>
        <v>4.2514928985167367E-3</v>
      </c>
      <c r="K472" s="60">
        <f t="shared" si="79"/>
        <v>174.54894997218821</v>
      </c>
      <c r="L472" s="60">
        <f t="shared" si="80"/>
        <v>-0.73895197218820385</v>
      </c>
      <c r="R472" s="62">
        <f t="shared" si="71"/>
        <v>1.7175498842308807E-5</v>
      </c>
    </row>
    <row r="473" spans="1:18" ht="15" x14ac:dyDescent="0.25">
      <c r="A473" s="53">
        <v>468</v>
      </c>
      <c r="B473" s="1">
        <v>43290</v>
      </c>
      <c r="C473">
        <v>153.29156499999999</v>
      </c>
      <c r="D473" s="60">
        <f t="shared" si="72"/>
        <v>0.49839799999998036</v>
      </c>
      <c r="E473" s="60">
        <f t="shared" si="73"/>
        <v>174.30839599999999</v>
      </c>
      <c r="F473" s="61">
        <f t="shared" si="74"/>
        <v>2.8674875193311971E-3</v>
      </c>
      <c r="G473" s="61">
        <f t="shared" si="75"/>
        <v>3.256604386779749E-3</v>
      </c>
      <c r="H473" s="60">
        <f t="shared" si="76"/>
        <v>174.37602840195296</v>
      </c>
      <c r="I473" s="60">
        <f t="shared" si="77"/>
        <v>-0.56603040195295762</v>
      </c>
      <c r="J473" s="61">
        <f t="shared" si="78"/>
        <v>3.2619128838397619E-3</v>
      </c>
      <c r="K473" s="60">
        <f t="shared" si="79"/>
        <v>174.37695107181639</v>
      </c>
      <c r="L473" s="60">
        <f t="shared" si="80"/>
        <v>-0.56695307181638555</v>
      </c>
      <c r="R473" s="62">
        <f t="shared" si="71"/>
        <v>9.9758499335664304E-6</v>
      </c>
    </row>
    <row r="474" spans="1:18" ht="15" x14ac:dyDescent="0.25">
      <c r="A474" s="53">
        <v>469</v>
      </c>
      <c r="B474" s="1">
        <v>43287</v>
      </c>
      <c r="C474">
        <v>152.79316700000001</v>
      </c>
      <c r="D474" s="60">
        <f t="shared" si="72"/>
        <v>2.0126800000000173</v>
      </c>
      <c r="E474" s="60">
        <f t="shared" si="73"/>
        <v>175.82267800000002</v>
      </c>
      <c r="F474" s="61">
        <f t="shared" si="74"/>
        <v>1.1579771147572405E-2</v>
      </c>
      <c r="G474" s="61">
        <f t="shared" si="75"/>
        <v>1.3260106496451566E-2</v>
      </c>
      <c r="H474" s="60">
        <f t="shared" si="76"/>
        <v>176.11473708362803</v>
      </c>
      <c r="I474" s="60">
        <f t="shared" si="77"/>
        <v>-2.3047390836280215</v>
      </c>
      <c r="J474" s="61">
        <f t="shared" si="78"/>
        <v>1.3348411588563296E-2</v>
      </c>
      <c r="K474" s="60">
        <f t="shared" si="79"/>
        <v>176.13008539151139</v>
      </c>
      <c r="L474" s="60">
        <f t="shared" si="80"/>
        <v>-2.3200873915113789</v>
      </c>
      <c r="R474" s="62">
        <f t="shared" si="71"/>
        <v>1.7323716474062088E-4</v>
      </c>
    </row>
    <row r="475" spans="1:18" ht="15" x14ac:dyDescent="0.25">
      <c r="A475" s="53">
        <v>470</v>
      </c>
      <c r="B475" s="1">
        <v>43286</v>
      </c>
      <c r="C475">
        <v>150.78048699999999</v>
      </c>
      <c r="D475" s="60">
        <f t="shared" si="72"/>
        <v>0.80511500000000069</v>
      </c>
      <c r="E475" s="60">
        <f t="shared" si="73"/>
        <v>174.61511300000001</v>
      </c>
      <c r="F475" s="61">
        <f t="shared" si="74"/>
        <v>4.6321558556142476E-3</v>
      </c>
      <c r="G475" s="61">
        <f t="shared" si="75"/>
        <v>5.3539567001927345E-3</v>
      </c>
      <c r="H475" s="60">
        <f t="shared" si="76"/>
        <v>174.74056920335261</v>
      </c>
      <c r="I475" s="60">
        <f t="shared" si="77"/>
        <v>-0.93057120335259924</v>
      </c>
      <c r="J475" s="61">
        <f t="shared" si="78"/>
        <v>5.3683147390359582E-3</v>
      </c>
      <c r="K475" s="60">
        <f t="shared" si="79"/>
        <v>174.74306477405523</v>
      </c>
      <c r="L475" s="60">
        <f t="shared" si="80"/>
        <v>-0.93306677405522009</v>
      </c>
      <c r="R475" s="62">
        <f t="shared" si="71"/>
        <v>2.7623530395290693E-5</v>
      </c>
    </row>
    <row r="476" spans="1:18" ht="15" x14ac:dyDescent="0.25">
      <c r="A476" s="53">
        <v>471</v>
      </c>
      <c r="B476" s="1">
        <v>43284</v>
      </c>
      <c r="C476">
        <v>149.97537199999999</v>
      </c>
      <c r="D476" s="60">
        <f t="shared" si="72"/>
        <v>-0.37379500000000121</v>
      </c>
      <c r="E476" s="60">
        <f t="shared" si="73"/>
        <v>173.43620300000001</v>
      </c>
      <c r="F476" s="61">
        <f t="shared" si="74"/>
        <v>-2.1505955025671263E-3</v>
      </c>
      <c r="G476" s="61">
        <f t="shared" si="75"/>
        <v>-2.489275063987214E-3</v>
      </c>
      <c r="H476" s="60">
        <f t="shared" si="76"/>
        <v>173.37733710610695</v>
      </c>
      <c r="I476" s="60">
        <f t="shared" si="77"/>
        <v>0.43266089389305762</v>
      </c>
      <c r="J476" s="61">
        <f t="shared" si="78"/>
        <v>-2.4861793880108511E-3</v>
      </c>
      <c r="K476" s="60">
        <f t="shared" si="79"/>
        <v>173.37787516554221</v>
      </c>
      <c r="L476" s="60">
        <f t="shared" si="80"/>
        <v>0.43212283445780031</v>
      </c>
      <c r="R476" s="62">
        <f t="shared" si="71"/>
        <v>6.6947555017579701E-6</v>
      </c>
    </row>
    <row r="477" spans="1:18" ht="15" x14ac:dyDescent="0.25">
      <c r="A477" s="53">
        <v>472</v>
      </c>
      <c r="B477" s="1">
        <v>43283</v>
      </c>
      <c r="C477">
        <v>150.34916699999999</v>
      </c>
      <c r="D477" s="60">
        <f t="shared" si="72"/>
        <v>0.17251600000000167</v>
      </c>
      <c r="E477" s="60">
        <f t="shared" si="73"/>
        <v>173.98251400000001</v>
      </c>
      <c r="F477" s="61">
        <f t="shared" si="74"/>
        <v>9.925551003113276E-4</v>
      </c>
      <c r="G477" s="61">
        <f t="shared" si="75"/>
        <v>1.1480944971573234E-3</v>
      </c>
      <c r="H477" s="60">
        <f t="shared" si="76"/>
        <v>174.00954830225473</v>
      </c>
      <c r="I477" s="60">
        <f t="shared" si="77"/>
        <v>-0.19955030225472115</v>
      </c>
      <c r="J477" s="61">
        <f t="shared" si="78"/>
        <v>1.1487538099381486E-3</v>
      </c>
      <c r="K477" s="60">
        <f t="shared" si="79"/>
        <v>174.00966289740785</v>
      </c>
      <c r="L477" s="60">
        <f t="shared" si="80"/>
        <v>-0.19966489740784255</v>
      </c>
      <c r="R477" s="62">
        <f t="shared" si="71"/>
        <v>1.1023887061209615E-6</v>
      </c>
    </row>
    <row r="478" spans="1:18" ht="15" x14ac:dyDescent="0.25">
      <c r="A478" s="53">
        <v>473</v>
      </c>
      <c r="B478" s="1">
        <v>43280</v>
      </c>
      <c r="C478">
        <v>150.17665099999999</v>
      </c>
      <c r="D478" s="60">
        <f t="shared" si="72"/>
        <v>0.35461399999999799</v>
      </c>
      <c r="E478" s="60">
        <f t="shared" si="73"/>
        <v>174.16461200000001</v>
      </c>
      <c r="F478" s="61">
        <f t="shared" si="74"/>
        <v>2.0402393652866734E-3</v>
      </c>
      <c r="G478" s="61">
        <f t="shared" si="75"/>
        <v>2.3641047734262351E-3</v>
      </c>
      <c r="H478" s="60">
        <f t="shared" si="76"/>
        <v>174.22090304594101</v>
      </c>
      <c r="I478" s="60">
        <f t="shared" si="77"/>
        <v>-0.41090504594100707</v>
      </c>
      <c r="J478" s="61">
        <f t="shared" si="78"/>
        <v>2.3669014725784163E-3</v>
      </c>
      <c r="K478" s="60">
        <f t="shared" si="79"/>
        <v>174.22138914021505</v>
      </c>
      <c r="L478" s="60">
        <f t="shared" si="80"/>
        <v>-0.41139114021504497</v>
      </c>
      <c r="R478" s="62">
        <f t="shared" si="71"/>
        <v>5.1345623850237789E-6</v>
      </c>
    </row>
    <row r="479" spans="1:18" ht="15" x14ac:dyDescent="0.25">
      <c r="A479" s="53">
        <v>474</v>
      </c>
      <c r="B479" s="1">
        <v>43279</v>
      </c>
      <c r="C479">
        <v>149.82203699999999</v>
      </c>
      <c r="D479" s="60">
        <f t="shared" si="72"/>
        <v>-1.0542450000000088</v>
      </c>
      <c r="E479" s="60">
        <f t="shared" si="73"/>
        <v>172.755753</v>
      </c>
      <c r="F479" s="61">
        <f t="shared" si="74"/>
        <v>-6.0655026300616421E-3</v>
      </c>
      <c r="G479" s="61">
        <f t="shared" si="75"/>
        <v>-7.0120067389575933E-3</v>
      </c>
      <c r="H479" s="60">
        <f t="shared" si="76"/>
        <v>172.59124112272579</v>
      </c>
      <c r="I479" s="60">
        <f t="shared" si="77"/>
        <v>1.2187568772742168</v>
      </c>
      <c r="J479" s="61">
        <f t="shared" si="78"/>
        <v>-6.9874799804518564E-3</v>
      </c>
      <c r="K479" s="60">
        <f t="shared" si="79"/>
        <v>172.59550411857262</v>
      </c>
      <c r="L479" s="60">
        <f t="shared" si="80"/>
        <v>1.2144938814273871</v>
      </c>
      <c r="R479" s="62">
        <f t="shared" si="71"/>
        <v>5.0554293238914566E-5</v>
      </c>
    </row>
    <row r="480" spans="1:18" ht="15" x14ac:dyDescent="0.25">
      <c r="A480" s="53">
        <v>475</v>
      </c>
      <c r="B480" s="1">
        <v>43278</v>
      </c>
      <c r="C480">
        <v>150.876282</v>
      </c>
      <c r="D480" s="60">
        <f t="shared" si="72"/>
        <v>-3.3449549999999988</v>
      </c>
      <c r="E480" s="60">
        <f t="shared" si="73"/>
        <v>170.46504300000001</v>
      </c>
      <c r="F480" s="61">
        <f t="shared" si="74"/>
        <v>-1.9244894071053373E-2</v>
      </c>
      <c r="G480" s="61">
        <f t="shared" si="75"/>
        <v>-2.1927998899750764E-2</v>
      </c>
      <c r="H480" s="60">
        <f t="shared" si="76"/>
        <v>169.99869255509034</v>
      </c>
      <c r="I480" s="60">
        <f t="shared" si="77"/>
        <v>3.8113054449096637</v>
      </c>
      <c r="J480" s="61">
        <f t="shared" si="78"/>
        <v>-2.1689328039821123E-2</v>
      </c>
      <c r="K480" s="60">
        <f t="shared" si="79"/>
        <v>170.04017593677736</v>
      </c>
      <c r="L480" s="60">
        <f t="shared" si="80"/>
        <v>3.769822063222648</v>
      </c>
      <c r="R480" s="62">
        <f t="shared" si="71"/>
        <v>4.8515112502854765E-4</v>
      </c>
    </row>
    <row r="481" spans="1:18" ht="15" x14ac:dyDescent="0.25">
      <c r="A481" s="53">
        <v>476</v>
      </c>
      <c r="B481" s="1">
        <v>43277</v>
      </c>
      <c r="C481">
        <v>154.221237</v>
      </c>
      <c r="D481" s="60">
        <f t="shared" si="72"/>
        <v>1.0542910000000063</v>
      </c>
      <c r="E481" s="60">
        <f t="shared" si="73"/>
        <v>174.86428900000001</v>
      </c>
      <c r="F481" s="61">
        <f t="shared" si="74"/>
        <v>6.0657672868738325E-3</v>
      </c>
      <c r="G481" s="61">
        <f t="shared" si="75"/>
        <v>6.8596985341893152E-3</v>
      </c>
      <c r="H481" s="60">
        <f t="shared" si="76"/>
        <v>175.00228218850805</v>
      </c>
      <c r="I481" s="60">
        <f t="shared" si="77"/>
        <v>-1.1922841885080402</v>
      </c>
      <c r="J481" s="61">
        <f t="shared" si="78"/>
        <v>6.8832801562812799E-3</v>
      </c>
      <c r="K481" s="60">
        <f t="shared" si="79"/>
        <v>175.0063809101967</v>
      </c>
      <c r="L481" s="60">
        <f t="shared" si="80"/>
        <v>-1.1963829101966894</v>
      </c>
      <c r="R481" s="62">
        <f t="shared" si="71"/>
        <v>4.5718572447717096E-5</v>
      </c>
    </row>
    <row r="482" spans="1:18" ht="15" x14ac:dyDescent="0.25">
      <c r="A482" s="53">
        <v>477</v>
      </c>
      <c r="B482" s="1">
        <v>43276</v>
      </c>
      <c r="C482">
        <v>153.166946</v>
      </c>
      <c r="D482" s="60">
        <f t="shared" si="72"/>
        <v>-4.5429840000000183</v>
      </c>
      <c r="E482" s="60">
        <f t="shared" si="73"/>
        <v>169.26701399999999</v>
      </c>
      <c r="F482" s="61">
        <f t="shared" si="74"/>
        <v>-2.6137644855159702E-2</v>
      </c>
      <c r="G482" s="61">
        <f t="shared" si="75"/>
        <v>-2.9228982799321634E-2</v>
      </c>
      <c r="H482" s="60">
        <f t="shared" si="76"/>
        <v>168.72970855810789</v>
      </c>
      <c r="I482" s="60">
        <f t="shared" si="77"/>
        <v>5.0802894418921198</v>
      </c>
      <c r="J482" s="61">
        <f t="shared" si="78"/>
        <v>-2.8805947729480433E-2</v>
      </c>
      <c r="K482" s="60">
        <f t="shared" si="79"/>
        <v>168.8032362827509</v>
      </c>
      <c r="L482" s="60">
        <f t="shared" si="80"/>
        <v>5.0067617172491055</v>
      </c>
      <c r="R482" s="62">
        <f t="shared" si="71"/>
        <v>8.600805713341441E-4</v>
      </c>
    </row>
    <row r="483" spans="1:18" ht="15" x14ac:dyDescent="0.25">
      <c r="A483" s="53">
        <v>478</v>
      </c>
      <c r="B483" s="1">
        <v>43273</v>
      </c>
      <c r="C483">
        <v>157.70993000000001</v>
      </c>
      <c r="D483" s="60">
        <f t="shared" si="72"/>
        <v>3.8529050000000211</v>
      </c>
      <c r="E483" s="60">
        <f t="shared" si="73"/>
        <v>177.66290300000003</v>
      </c>
      <c r="F483" s="61">
        <f t="shared" si="74"/>
        <v>2.216733815278003E-2</v>
      </c>
      <c r="G483" s="61">
        <f t="shared" si="75"/>
        <v>2.4733697562658221E-2</v>
      </c>
      <c r="H483" s="60">
        <f t="shared" si="76"/>
        <v>178.10896192389822</v>
      </c>
      <c r="I483" s="60">
        <f t="shared" si="77"/>
        <v>-4.2989639238982136</v>
      </c>
      <c r="J483" s="61">
        <f t="shared" si="78"/>
        <v>2.5042112961692984E-2</v>
      </c>
      <c r="K483" s="60">
        <f t="shared" si="79"/>
        <v>178.16256760378764</v>
      </c>
      <c r="L483" s="60">
        <f t="shared" si="80"/>
        <v>-4.3525696037876287</v>
      </c>
      <c r="R483" s="62">
        <f t="shared" si="71"/>
        <v>6.0691032710751187E-4</v>
      </c>
    </row>
    <row r="484" spans="1:18" ht="15" x14ac:dyDescent="0.25">
      <c r="A484" s="53">
        <v>479</v>
      </c>
      <c r="B484" s="1">
        <v>43272</v>
      </c>
      <c r="C484">
        <v>153.85702499999999</v>
      </c>
      <c r="D484" s="60">
        <f t="shared" si="72"/>
        <v>-1.9456179999999961</v>
      </c>
      <c r="E484" s="60">
        <f t="shared" si="73"/>
        <v>171.86438000000001</v>
      </c>
      <c r="F484" s="61">
        <f t="shared" si="74"/>
        <v>-1.1193936035831471E-2</v>
      </c>
      <c r="G484" s="61">
        <f t="shared" si="75"/>
        <v>-1.256633526517374E-2</v>
      </c>
      <c r="H484" s="60">
        <f t="shared" si="76"/>
        <v>171.62584329269285</v>
      </c>
      <c r="I484" s="60">
        <f t="shared" si="77"/>
        <v>2.1841547073071581</v>
      </c>
      <c r="J484" s="61">
        <f t="shared" si="78"/>
        <v>-1.2487708568589535E-2</v>
      </c>
      <c r="K484" s="60">
        <f t="shared" si="79"/>
        <v>171.63950939866888</v>
      </c>
      <c r="L484" s="60">
        <f t="shared" si="80"/>
        <v>2.1704886013311295</v>
      </c>
      <c r="R484" s="62">
        <f t="shared" si="71"/>
        <v>1.6038912359743173E-4</v>
      </c>
    </row>
    <row r="485" spans="1:18" ht="15" x14ac:dyDescent="0.25">
      <c r="A485" s="53">
        <v>480</v>
      </c>
      <c r="B485" s="1">
        <v>43271</v>
      </c>
      <c r="C485">
        <v>155.80264299999999</v>
      </c>
      <c r="D485" s="60">
        <f t="shared" si="72"/>
        <v>-2.3098300000000052</v>
      </c>
      <c r="E485" s="60">
        <f t="shared" si="73"/>
        <v>171.500168</v>
      </c>
      <c r="F485" s="61">
        <f t="shared" si="74"/>
        <v>-1.3289396620325633E-2</v>
      </c>
      <c r="G485" s="61">
        <f t="shared" si="75"/>
        <v>-1.4716536859915691E-2</v>
      </c>
      <c r="H485" s="60">
        <f t="shared" si="76"/>
        <v>171.25211675781114</v>
      </c>
      <c r="I485" s="60">
        <f t="shared" si="77"/>
        <v>2.5578812421888699</v>
      </c>
      <c r="J485" s="61">
        <f t="shared" si="78"/>
        <v>-1.4608777891925107E-2</v>
      </c>
      <c r="K485" s="60">
        <f t="shared" si="79"/>
        <v>171.27084634382206</v>
      </c>
      <c r="L485" s="60">
        <f t="shared" si="80"/>
        <v>2.5391516561779497</v>
      </c>
      <c r="R485" s="62">
        <f t="shared" si="71"/>
        <v>2.1947487255297236E-4</v>
      </c>
    </row>
    <row r="486" spans="1:18" ht="15" x14ac:dyDescent="0.25">
      <c r="A486" s="53">
        <v>481</v>
      </c>
      <c r="B486" s="1">
        <v>43270</v>
      </c>
      <c r="C486">
        <v>158.11247299999999</v>
      </c>
      <c r="D486" s="60">
        <f t="shared" si="72"/>
        <v>-1.2555230000000108</v>
      </c>
      <c r="E486" s="60">
        <f t="shared" si="73"/>
        <v>172.554475</v>
      </c>
      <c r="F486" s="61">
        <f t="shared" si="74"/>
        <v>-7.2235372789084939E-3</v>
      </c>
      <c r="G486" s="61">
        <f t="shared" si="75"/>
        <v>-7.909334071182687E-3</v>
      </c>
      <c r="H486" s="60">
        <f t="shared" si="76"/>
        <v>172.43527666090642</v>
      </c>
      <c r="I486" s="60">
        <f t="shared" si="77"/>
        <v>1.3747213390935826</v>
      </c>
      <c r="J486" s="61">
        <f t="shared" si="78"/>
        <v>-7.8781375904357284E-3</v>
      </c>
      <c r="K486" s="60">
        <f t="shared" si="79"/>
        <v>172.44069892116264</v>
      </c>
      <c r="L486" s="60">
        <f t="shared" si="80"/>
        <v>1.369299078837372</v>
      </c>
      <c r="R486" s="62">
        <f t="shared" si="71"/>
        <v>6.4119761042046142E-5</v>
      </c>
    </row>
    <row r="487" spans="1:18" ht="15" x14ac:dyDescent="0.25">
      <c r="A487" s="53">
        <v>482</v>
      </c>
      <c r="B487" s="1">
        <v>43269</v>
      </c>
      <c r="C487">
        <v>159.36799600000001</v>
      </c>
      <c r="D487" s="60">
        <f t="shared" si="72"/>
        <v>-0.17253099999999222</v>
      </c>
      <c r="E487" s="60">
        <f t="shared" si="73"/>
        <v>173.63746700000002</v>
      </c>
      <c r="F487" s="61">
        <f t="shared" si="74"/>
        <v>-9.9264140144568794E-4</v>
      </c>
      <c r="G487" s="61">
        <f t="shared" si="75"/>
        <v>-1.0820094440214295E-3</v>
      </c>
      <c r="H487" s="60">
        <f t="shared" si="76"/>
        <v>173.62193394069865</v>
      </c>
      <c r="I487" s="60">
        <f t="shared" si="77"/>
        <v>0.18806405930135384</v>
      </c>
      <c r="J487" s="61">
        <f t="shared" si="78"/>
        <v>-1.0814242828719766E-3</v>
      </c>
      <c r="K487" s="60">
        <f t="shared" si="79"/>
        <v>173.62203564755688</v>
      </c>
      <c r="L487" s="60">
        <f t="shared" si="80"/>
        <v>0.18796235244312243</v>
      </c>
      <c r="R487" s="62">
        <f t="shared" si="71"/>
        <v>1.3927704020896938E-6</v>
      </c>
    </row>
    <row r="488" spans="1:18" ht="15" x14ac:dyDescent="0.25">
      <c r="A488" s="53">
        <v>483</v>
      </c>
      <c r="B488" s="1">
        <v>43266</v>
      </c>
      <c r="C488">
        <v>159.540527</v>
      </c>
      <c r="D488" s="60">
        <f t="shared" si="72"/>
        <v>-0.56547599999998965</v>
      </c>
      <c r="E488" s="60">
        <f t="shared" si="73"/>
        <v>173.24452200000002</v>
      </c>
      <c r="F488" s="61">
        <f t="shared" si="74"/>
        <v>-3.2534146856154364E-3</v>
      </c>
      <c r="G488" s="61">
        <f t="shared" si="75"/>
        <v>-3.5381368908026039E-3</v>
      </c>
      <c r="H488" s="60">
        <f t="shared" si="76"/>
        <v>173.19503443408587</v>
      </c>
      <c r="I488" s="60">
        <f t="shared" si="77"/>
        <v>0.61496356591413814</v>
      </c>
      <c r="J488" s="61">
        <f t="shared" si="78"/>
        <v>-3.5318850599248904E-3</v>
      </c>
      <c r="K488" s="60">
        <f t="shared" si="79"/>
        <v>173.19612106479823</v>
      </c>
      <c r="L488" s="60">
        <f t="shared" si="80"/>
        <v>0.61387693520177322</v>
      </c>
      <c r="R488" s="62">
        <f t="shared" si="71"/>
        <v>1.3222564138650778E-5</v>
      </c>
    </row>
    <row r="489" spans="1:18" ht="15" x14ac:dyDescent="0.25">
      <c r="A489" s="53">
        <v>484</v>
      </c>
      <c r="B489" s="1">
        <v>43265</v>
      </c>
      <c r="C489">
        <v>160.10600299999999</v>
      </c>
      <c r="D489" s="60">
        <f t="shared" si="72"/>
        <v>0.45043999999998618</v>
      </c>
      <c r="E489" s="60">
        <f t="shared" si="73"/>
        <v>174.26043799999999</v>
      </c>
      <c r="F489" s="61">
        <f t="shared" si="74"/>
        <v>2.5915655323808596E-3</v>
      </c>
      <c r="G489" s="61">
        <f t="shared" si="75"/>
        <v>2.8173510880665871E-3</v>
      </c>
      <c r="H489" s="60">
        <f t="shared" si="76"/>
        <v>174.29968178698218</v>
      </c>
      <c r="I489" s="60">
        <f t="shared" si="77"/>
        <v>-0.48968378698216952</v>
      </c>
      <c r="J489" s="61">
        <f t="shared" si="78"/>
        <v>2.8213235513753201E-3</v>
      </c>
      <c r="K489" s="60">
        <f t="shared" si="79"/>
        <v>174.30037224082187</v>
      </c>
      <c r="L489" s="60">
        <f t="shared" si="80"/>
        <v>-0.49037424082186476</v>
      </c>
      <c r="R489" s="62">
        <f t="shared" si="71"/>
        <v>7.3940681773913124E-6</v>
      </c>
    </row>
    <row r="490" spans="1:18" ht="15" x14ac:dyDescent="0.25">
      <c r="A490" s="53">
        <v>485</v>
      </c>
      <c r="B490" s="1">
        <v>43264</v>
      </c>
      <c r="C490">
        <v>159.655563</v>
      </c>
      <c r="D490" s="60">
        <f t="shared" si="72"/>
        <v>-0.14372299999999427</v>
      </c>
      <c r="E490" s="60">
        <f t="shared" si="73"/>
        <v>173.66627500000001</v>
      </c>
      <c r="F490" s="61">
        <f t="shared" si="74"/>
        <v>-8.2689719609797287E-4</v>
      </c>
      <c r="G490" s="61">
        <f t="shared" si="75"/>
        <v>-8.9980170998769211E-4</v>
      </c>
      <c r="H490" s="60">
        <f t="shared" si="76"/>
        <v>173.65360346658665</v>
      </c>
      <c r="I490" s="60">
        <f t="shared" si="77"/>
        <v>0.15639453341336207</v>
      </c>
      <c r="J490" s="61">
        <f t="shared" si="78"/>
        <v>-8.993970098213973E-4</v>
      </c>
      <c r="K490" s="60">
        <f t="shared" si="79"/>
        <v>173.65367380752173</v>
      </c>
      <c r="L490" s="60">
        <f t="shared" si="80"/>
        <v>0.15632419247828011</v>
      </c>
      <c r="R490" s="62">
        <f t="shared" si="71"/>
        <v>9.9590261689342582E-7</v>
      </c>
    </row>
    <row r="491" spans="1:18" ht="15" x14ac:dyDescent="0.25">
      <c r="A491" s="53">
        <v>486</v>
      </c>
      <c r="B491" s="1">
        <v>43263</v>
      </c>
      <c r="C491">
        <v>159.799286</v>
      </c>
      <c r="D491" s="60">
        <f t="shared" si="72"/>
        <v>0.23001099999999042</v>
      </c>
      <c r="E491" s="60">
        <f t="shared" si="73"/>
        <v>174.040009</v>
      </c>
      <c r="F491" s="61">
        <f t="shared" si="74"/>
        <v>1.3233473485224389E-3</v>
      </c>
      <c r="G491" s="61">
        <f t="shared" si="75"/>
        <v>1.4404112856217402E-3</v>
      </c>
      <c r="H491" s="60">
        <f t="shared" si="76"/>
        <v>174.06035588267309</v>
      </c>
      <c r="I491" s="60">
        <f t="shared" si="77"/>
        <v>-0.2503578826730859</v>
      </c>
      <c r="J491" s="61">
        <f t="shared" si="78"/>
        <v>1.4414491762276317E-3</v>
      </c>
      <c r="K491" s="60">
        <f t="shared" si="79"/>
        <v>174.06053627843721</v>
      </c>
      <c r="L491" s="60">
        <f t="shared" si="80"/>
        <v>-0.25053827843720455</v>
      </c>
      <c r="R491" s="62">
        <f t="shared" si="71"/>
        <v>1.8016720820568965E-6</v>
      </c>
    </row>
    <row r="492" spans="1:18" ht="15" x14ac:dyDescent="0.25">
      <c r="A492" s="53">
        <v>487</v>
      </c>
      <c r="B492" s="1">
        <v>43262</v>
      </c>
      <c r="C492">
        <v>159.569275</v>
      </c>
      <c r="D492" s="60">
        <f t="shared" si="72"/>
        <v>-2.3193970000000093</v>
      </c>
      <c r="E492" s="60">
        <f t="shared" si="73"/>
        <v>171.490601</v>
      </c>
      <c r="F492" s="61">
        <f t="shared" si="74"/>
        <v>-1.3344439483855291E-2</v>
      </c>
      <c r="G492" s="61">
        <f t="shared" si="75"/>
        <v>-1.4430735167433822E-2</v>
      </c>
      <c r="H492" s="60">
        <f t="shared" si="76"/>
        <v>171.30179194940979</v>
      </c>
      <c r="I492" s="60">
        <f t="shared" si="77"/>
        <v>2.5082060505902177</v>
      </c>
      <c r="J492" s="61">
        <f t="shared" si="78"/>
        <v>-1.4327111164393325E-2</v>
      </c>
      <c r="K492" s="60">
        <f t="shared" si="79"/>
        <v>171.31980283717101</v>
      </c>
      <c r="L492" s="60">
        <f t="shared" si="80"/>
        <v>2.4901951628289964</v>
      </c>
      <c r="R492" s="62">
        <f t="shared" si="71"/>
        <v>2.1108843143562711E-4</v>
      </c>
    </row>
    <row r="493" spans="1:18" ht="15" x14ac:dyDescent="0.25">
      <c r="A493" s="53">
        <v>488</v>
      </c>
      <c r="B493" s="1">
        <v>43259</v>
      </c>
      <c r="C493">
        <v>161.88867200000001</v>
      </c>
      <c r="D493" s="60">
        <f t="shared" si="72"/>
        <v>-0.54632599999999343</v>
      </c>
      <c r="E493" s="60">
        <f t="shared" si="73"/>
        <v>173.26367200000001</v>
      </c>
      <c r="F493" s="61">
        <f t="shared" si="74"/>
        <v>-3.143236904012814E-3</v>
      </c>
      <c r="G493" s="61">
        <f t="shared" si="75"/>
        <v>-3.3690203169370772E-3</v>
      </c>
      <c r="H493" s="60">
        <f t="shared" si="76"/>
        <v>173.22442858545122</v>
      </c>
      <c r="I493" s="60">
        <f t="shared" si="77"/>
        <v>0.58556941454878597</v>
      </c>
      <c r="J493" s="61">
        <f t="shared" si="78"/>
        <v>-3.3633515358555514E-3</v>
      </c>
      <c r="K493" s="60">
        <f t="shared" si="79"/>
        <v>173.22541387627965</v>
      </c>
      <c r="L493" s="60">
        <f t="shared" si="80"/>
        <v>0.5845841237203615</v>
      </c>
      <c r="R493" s="62">
        <f t="shared" si="71"/>
        <v>1.2021252640155282E-5</v>
      </c>
    </row>
    <row r="494" spans="1:18" ht="15" x14ac:dyDescent="0.25">
      <c r="A494" s="53">
        <v>489</v>
      </c>
      <c r="B494" s="1">
        <v>43258</v>
      </c>
      <c r="C494">
        <v>162.43499800000001</v>
      </c>
      <c r="D494" s="60">
        <f t="shared" si="72"/>
        <v>6.8048410000000104</v>
      </c>
      <c r="E494" s="60">
        <f t="shared" si="73"/>
        <v>180.61483900000002</v>
      </c>
      <c r="F494" s="61">
        <f t="shared" si="74"/>
        <v>3.9151033187400472E-2</v>
      </c>
      <c r="G494" s="61">
        <f t="shared" si="75"/>
        <v>4.2795505416495162E-2</v>
      </c>
      <c r="H494" s="60">
        <f t="shared" si="76"/>
        <v>181.24828471085004</v>
      </c>
      <c r="I494" s="60">
        <f t="shared" si="77"/>
        <v>-7.4382867108500363</v>
      </c>
      <c r="J494" s="61">
        <f t="shared" si="78"/>
        <v>4.3724437031828031E-2</v>
      </c>
      <c r="K494" s="60">
        <f t="shared" si="79"/>
        <v>181.40974231305316</v>
      </c>
      <c r="L494" s="60">
        <f t="shared" si="80"/>
        <v>-7.5997443130531508</v>
      </c>
      <c r="R494" s="62">
        <f t="shared" si="71"/>
        <v>1.8230643734267267E-3</v>
      </c>
    </row>
    <row r="495" spans="1:18" ht="15" x14ac:dyDescent="0.25">
      <c r="A495" s="53">
        <v>490</v>
      </c>
      <c r="B495" s="1">
        <v>43257</v>
      </c>
      <c r="C495">
        <v>155.630157</v>
      </c>
      <c r="D495" s="60">
        <f t="shared" si="72"/>
        <v>2.7794639999999902</v>
      </c>
      <c r="E495" s="60">
        <f t="shared" si="73"/>
        <v>176.589462</v>
      </c>
      <c r="F495" s="61">
        <f t="shared" si="74"/>
        <v>1.5991393084303415E-2</v>
      </c>
      <c r="G495" s="61">
        <f t="shared" si="75"/>
        <v>1.8020821836051883E-2</v>
      </c>
      <c r="H495" s="60">
        <f t="shared" si="76"/>
        <v>176.94219700728252</v>
      </c>
      <c r="I495" s="60">
        <f t="shared" si="77"/>
        <v>-3.1321990072825088</v>
      </c>
      <c r="J495" s="61">
        <f t="shared" si="78"/>
        <v>1.8184176633075456E-2</v>
      </c>
      <c r="K495" s="60">
        <f t="shared" si="79"/>
        <v>176.97058970422651</v>
      </c>
      <c r="L495" s="60">
        <f t="shared" si="80"/>
        <v>-3.1605917042265048</v>
      </c>
      <c r="R495" s="62">
        <f t="shared" si="71"/>
        <v>3.2122225551460499E-4</v>
      </c>
    </row>
    <row r="496" spans="1:18" ht="15" x14ac:dyDescent="0.25">
      <c r="A496" s="53">
        <v>491</v>
      </c>
      <c r="B496" s="1">
        <v>43256</v>
      </c>
      <c r="C496">
        <v>152.85069300000001</v>
      </c>
      <c r="D496" s="60">
        <f t="shared" si="72"/>
        <v>-0.70921300000000542</v>
      </c>
      <c r="E496" s="60">
        <f t="shared" si="73"/>
        <v>173.100785</v>
      </c>
      <c r="F496" s="61">
        <f t="shared" si="74"/>
        <v>-4.0803924294389865E-3</v>
      </c>
      <c r="G496" s="61">
        <f t="shared" si="75"/>
        <v>-4.6291758105439836E-3</v>
      </c>
      <c r="H496" s="60">
        <f t="shared" si="76"/>
        <v>173.00540096162771</v>
      </c>
      <c r="I496" s="60">
        <f t="shared" si="77"/>
        <v>0.80459703837229313</v>
      </c>
      <c r="J496" s="61">
        <f t="shared" si="78"/>
        <v>-4.6184776903940364E-3</v>
      </c>
      <c r="K496" s="60">
        <f t="shared" si="79"/>
        <v>173.00726040186959</v>
      </c>
      <c r="L496" s="60">
        <f t="shared" si="80"/>
        <v>0.80273759813042034</v>
      </c>
      <c r="R496" s="62">
        <f t="shared" si="71"/>
        <v>2.2347585640624118E-5</v>
      </c>
    </row>
    <row r="497" spans="1:18" ht="15" x14ac:dyDescent="0.25">
      <c r="A497" s="53">
        <v>492</v>
      </c>
      <c r="B497" s="1">
        <v>43255</v>
      </c>
      <c r="C497">
        <v>153.55990600000001</v>
      </c>
      <c r="D497" s="60">
        <f t="shared" si="72"/>
        <v>1.0159450000000163</v>
      </c>
      <c r="E497" s="60">
        <f t="shared" si="73"/>
        <v>174.82594300000002</v>
      </c>
      <c r="F497" s="61">
        <f t="shared" si="74"/>
        <v>5.8451470668563973E-3</v>
      </c>
      <c r="G497" s="61">
        <f t="shared" si="75"/>
        <v>6.637934635389019E-3</v>
      </c>
      <c r="H497" s="60">
        <f t="shared" si="76"/>
        <v>174.96373740570112</v>
      </c>
      <c r="I497" s="60">
        <f t="shared" si="77"/>
        <v>-1.153739405701117</v>
      </c>
      <c r="J497" s="61">
        <f t="shared" si="78"/>
        <v>6.6600145514775005E-3</v>
      </c>
      <c r="K497" s="60">
        <f t="shared" si="79"/>
        <v>174.96757511587228</v>
      </c>
      <c r="L497" s="60">
        <f t="shared" si="80"/>
        <v>-1.1575771158722716</v>
      </c>
      <c r="R497" s="62">
        <f t="shared" si="71"/>
        <v>4.2768815834009867E-5</v>
      </c>
    </row>
    <row r="498" spans="1:18" ht="15" x14ac:dyDescent="0.25">
      <c r="A498" s="53">
        <v>493</v>
      </c>
      <c r="B498" s="1">
        <v>43252</v>
      </c>
      <c r="C498">
        <v>152.543961</v>
      </c>
      <c r="D498" s="60">
        <f t="shared" si="72"/>
        <v>0.15333599999999592</v>
      </c>
      <c r="E498" s="60">
        <f t="shared" si="73"/>
        <v>173.963334</v>
      </c>
      <c r="F498" s="61">
        <f t="shared" si="74"/>
        <v>8.8220471643982135E-4</v>
      </c>
      <c r="G498" s="61">
        <f t="shared" si="75"/>
        <v>1.0056977460996229E-3</v>
      </c>
      <c r="H498" s="60">
        <f t="shared" si="76"/>
        <v>173.98479832323821</v>
      </c>
      <c r="I498" s="60">
        <f t="shared" si="77"/>
        <v>-0.17480032323820183</v>
      </c>
      <c r="J498" s="61">
        <f t="shared" si="78"/>
        <v>1.006203629652388E-3</v>
      </c>
      <c r="K498" s="60">
        <f t="shared" si="79"/>
        <v>173.98488625085747</v>
      </c>
      <c r="L498" s="60">
        <f t="shared" si="80"/>
        <v>-0.17488825085746385</v>
      </c>
      <c r="R498" s="62">
        <f t="shared" si="71"/>
        <v>8.2364745721801371E-7</v>
      </c>
    </row>
    <row r="499" spans="1:18" ht="15" x14ac:dyDescent="0.25">
      <c r="A499" s="53">
        <v>494</v>
      </c>
      <c r="B499" s="1">
        <v>43251</v>
      </c>
      <c r="C499">
        <v>152.390625</v>
      </c>
      <c r="D499" s="60">
        <f t="shared" si="72"/>
        <v>-1.7238159999999993</v>
      </c>
      <c r="E499" s="60">
        <f t="shared" si="73"/>
        <v>172.08618200000001</v>
      </c>
      <c r="F499" s="61">
        <f t="shared" si="74"/>
        <v>-9.9178184214696284E-3</v>
      </c>
      <c r="G499" s="61">
        <f t="shared" si="75"/>
        <v>-1.1248324198448989E-2</v>
      </c>
      <c r="H499" s="60">
        <f t="shared" si="76"/>
        <v>171.85492679356423</v>
      </c>
      <c r="I499" s="60">
        <f t="shared" si="77"/>
        <v>1.9550712064357754</v>
      </c>
      <c r="J499" s="61">
        <f t="shared" si="78"/>
        <v>-1.1185298332944668E-2</v>
      </c>
      <c r="K499" s="60">
        <f t="shared" si="79"/>
        <v>171.86588131912148</v>
      </c>
      <c r="L499" s="60">
        <f t="shared" si="80"/>
        <v>1.9441166808785226</v>
      </c>
      <c r="R499" s="62">
        <f t="shared" si="71"/>
        <v>1.2874241990340379E-4</v>
      </c>
    </row>
    <row r="500" spans="1:18" ht="15" x14ac:dyDescent="0.25">
      <c r="A500" s="53">
        <v>495</v>
      </c>
      <c r="B500" s="1">
        <v>43250</v>
      </c>
      <c r="C500">
        <v>154.114441</v>
      </c>
      <c r="D500" s="60">
        <f t="shared" si="72"/>
        <v>1.1428830000000119</v>
      </c>
      <c r="E500" s="60">
        <f t="shared" si="73"/>
        <v>174.95288100000002</v>
      </c>
      <c r="F500" s="61">
        <f t="shared" si="74"/>
        <v>6.5754732935444362E-3</v>
      </c>
      <c r="G500" s="61">
        <f t="shared" si="75"/>
        <v>7.4434411238895083E-3</v>
      </c>
      <c r="H500" s="60">
        <f t="shared" si="76"/>
        <v>175.10374248685636</v>
      </c>
      <c r="I500" s="60">
        <f t="shared" si="77"/>
        <v>-1.2937444868563546</v>
      </c>
      <c r="J500" s="61">
        <f t="shared" si="78"/>
        <v>7.4712123936137983E-3</v>
      </c>
      <c r="K500" s="60">
        <f t="shared" si="79"/>
        <v>175.10856941119161</v>
      </c>
      <c r="L500" s="60">
        <f t="shared" si="80"/>
        <v>-1.2985714111916025</v>
      </c>
      <c r="R500" s="62">
        <f t="shared" si="71"/>
        <v>5.3953338486082509E-5</v>
      </c>
    </row>
    <row r="501" spans="1:18" ht="15" x14ac:dyDescent="0.25">
      <c r="A501" s="53">
        <v>496</v>
      </c>
      <c r="B501" s="1">
        <v>43249</v>
      </c>
      <c r="C501">
        <v>152.97155799999999</v>
      </c>
      <c r="D501" s="60">
        <f t="shared" si="72"/>
        <v>-2.4666899999999998</v>
      </c>
      <c r="E501" s="60">
        <f t="shared" si="73"/>
        <v>171.34330800000001</v>
      </c>
      <c r="F501" s="61">
        <f t="shared" si="74"/>
        <v>-1.4191876349943918E-2</v>
      </c>
      <c r="G501" s="61">
        <f t="shared" si="75"/>
        <v>-1.5996525088704514E-2</v>
      </c>
      <c r="H501" s="60">
        <f t="shared" si="76"/>
        <v>171.02964200632533</v>
      </c>
      <c r="I501" s="60">
        <f t="shared" si="77"/>
        <v>2.7803559936746751</v>
      </c>
      <c r="J501" s="61">
        <f t="shared" si="78"/>
        <v>-1.5869260183632539E-2</v>
      </c>
      <c r="K501" s="60">
        <f t="shared" si="79"/>
        <v>171.05176191922135</v>
      </c>
      <c r="L501" s="60">
        <f t="shared" si="80"/>
        <v>2.7582360807786586</v>
      </c>
      <c r="R501" s="62">
        <f t="shared" si="71"/>
        <v>2.5903848559532335E-4</v>
      </c>
    </row>
    <row r="502" spans="1:18" ht="15" x14ac:dyDescent="0.25">
      <c r="A502" s="53">
        <v>497</v>
      </c>
      <c r="B502" s="1">
        <v>43245</v>
      </c>
      <c r="C502">
        <v>155.43824799999999</v>
      </c>
      <c r="D502" s="60">
        <f t="shared" si="72"/>
        <v>0.78095999999999322</v>
      </c>
      <c r="E502" s="60">
        <f t="shared" si="73"/>
        <v>174.590958</v>
      </c>
      <c r="F502" s="61">
        <f t="shared" si="74"/>
        <v>4.4931822621618878E-3</v>
      </c>
      <c r="G502" s="61">
        <f t="shared" si="75"/>
        <v>5.0369099870498377E-3</v>
      </c>
      <c r="H502" s="60">
        <f t="shared" si="76"/>
        <v>174.68546331477532</v>
      </c>
      <c r="I502" s="60">
        <f t="shared" si="77"/>
        <v>-0.87546531477531175</v>
      </c>
      <c r="J502" s="61">
        <f t="shared" si="78"/>
        <v>5.0496165431272349E-3</v>
      </c>
      <c r="K502" s="60">
        <f t="shared" si="79"/>
        <v>174.68767184126173</v>
      </c>
      <c r="L502" s="60">
        <f t="shared" si="80"/>
        <v>-0.87767384126172487</v>
      </c>
      <c r="R502" s="62">
        <f t="shared" si="71"/>
        <v>2.439137494714818E-5</v>
      </c>
    </row>
    <row r="503" spans="1:18" ht="15" x14ac:dyDescent="0.25">
      <c r="A503" s="53">
        <v>498</v>
      </c>
      <c r="B503" s="1">
        <v>43244</v>
      </c>
      <c r="C503">
        <v>154.65728799999999</v>
      </c>
      <c r="D503" s="60">
        <f t="shared" si="72"/>
        <v>0.7333229999999844</v>
      </c>
      <c r="E503" s="60">
        <f t="shared" si="73"/>
        <v>174.54332099999999</v>
      </c>
      <c r="F503" s="61">
        <f t="shared" si="74"/>
        <v>4.2191071194879384E-3</v>
      </c>
      <c r="G503" s="61">
        <f t="shared" si="75"/>
        <v>4.7528770678124327E-3</v>
      </c>
      <c r="H503" s="60">
        <f t="shared" si="76"/>
        <v>174.63609555365073</v>
      </c>
      <c r="I503" s="60">
        <f t="shared" si="77"/>
        <v>-0.82609755365072601</v>
      </c>
      <c r="J503" s="61">
        <f t="shared" si="78"/>
        <v>4.7641899037617983E-3</v>
      </c>
      <c r="K503" s="60">
        <f t="shared" si="79"/>
        <v>174.63806183764447</v>
      </c>
      <c r="L503" s="60">
        <f t="shared" si="80"/>
        <v>-0.82806383764446423</v>
      </c>
      <c r="R503" s="62">
        <f t="shared" si="71"/>
        <v>2.1666507390614017E-5</v>
      </c>
    </row>
    <row r="504" spans="1:18" ht="15" x14ac:dyDescent="0.25">
      <c r="A504" s="53">
        <v>499</v>
      </c>
      <c r="B504" s="1">
        <v>43243</v>
      </c>
      <c r="C504">
        <v>153.92396500000001</v>
      </c>
      <c r="D504" s="60">
        <f t="shared" si="72"/>
        <v>2.0666800000000194</v>
      </c>
      <c r="E504" s="60">
        <f t="shared" si="73"/>
        <v>175.87667800000003</v>
      </c>
      <c r="F504" s="61">
        <f t="shared" si="74"/>
        <v>1.1890455231464989E-2</v>
      </c>
      <c r="G504" s="61">
        <f t="shared" si="75"/>
        <v>1.3517581404444912E-2</v>
      </c>
      <c r="H504" s="60">
        <f t="shared" si="76"/>
        <v>176.15948879687139</v>
      </c>
      <c r="I504" s="60">
        <f t="shared" si="77"/>
        <v>-2.349490796871379</v>
      </c>
      <c r="J504" s="61">
        <f t="shared" si="78"/>
        <v>1.3609356969604847E-2</v>
      </c>
      <c r="K504" s="60">
        <f t="shared" si="79"/>
        <v>176.17544030766828</v>
      </c>
      <c r="L504" s="60">
        <f t="shared" si="80"/>
        <v>-2.3654423076682747</v>
      </c>
      <c r="R504" s="62">
        <f t="shared" si="71"/>
        <v>1.8008120643439024E-4</v>
      </c>
    </row>
    <row r="505" spans="1:18" ht="15" x14ac:dyDescent="0.25">
      <c r="A505" s="53">
        <v>500</v>
      </c>
      <c r="B505" s="1">
        <v>43242</v>
      </c>
      <c r="C505">
        <v>151.85728499999999</v>
      </c>
      <c r="D505" s="60">
        <f t="shared" si="72"/>
        <v>-1.9333340000000021</v>
      </c>
      <c r="E505" s="60">
        <f t="shared" si="73"/>
        <v>171.87666400000001</v>
      </c>
      <c r="F505" s="61">
        <f t="shared" si="74"/>
        <v>-1.1123261160154907E-2</v>
      </c>
      <c r="G505" s="61">
        <f t="shared" si="75"/>
        <v>-1.2650895096545722E-2</v>
      </c>
      <c r="H505" s="60">
        <f t="shared" si="76"/>
        <v>171.61114594857119</v>
      </c>
      <c r="I505" s="60">
        <f t="shared" si="77"/>
        <v>2.1988520514288155</v>
      </c>
      <c r="J505" s="61">
        <f t="shared" si="78"/>
        <v>-1.2571208910993474E-2</v>
      </c>
      <c r="K505" s="60">
        <f t="shared" si="79"/>
        <v>171.62499620432266</v>
      </c>
      <c r="L505" s="60">
        <f t="shared" si="80"/>
        <v>2.1850017956773513</v>
      </c>
      <c r="R505" s="62">
        <f t="shared" si="71"/>
        <v>1.6253808701583876E-4</v>
      </c>
    </row>
    <row r="506" spans="1:18" ht="15" x14ac:dyDescent="0.25">
      <c r="A506" s="53">
        <v>501</v>
      </c>
      <c r="B506" s="1">
        <v>43241</v>
      </c>
      <c r="C506">
        <v>153.79061899999999</v>
      </c>
      <c r="D506" s="60">
        <f t="shared" si="72"/>
        <v>0.47619599999998741</v>
      </c>
      <c r="E506" s="60">
        <f t="shared" si="73"/>
        <v>174.28619399999999</v>
      </c>
      <c r="F506" s="61">
        <f t="shared" si="74"/>
        <v>2.7397503335797025E-3</v>
      </c>
      <c r="G506" s="61">
        <f t="shared" si="75"/>
        <v>3.1011954642395918E-3</v>
      </c>
      <c r="H506" s="60">
        <f t="shared" si="76"/>
        <v>174.34901677743707</v>
      </c>
      <c r="I506" s="60">
        <f t="shared" si="77"/>
        <v>-0.5390187774370645</v>
      </c>
      <c r="J506" s="61">
        <f t="shared" si="78"/>
        <v>3.106009145662619E-3</v>
      </c>
      <c r="K506" s="60">
        <f t="shared" si="79"/>
        <v>174.34985344339563</v>
      </c>
      <c r="L506" s="60">
        <f t="shared" si="80"/>
        <v>-0.53985544339562352</v>
      </c>
      <c r="R506" s="62">
        <f t="shared" si="71"/>
        <v>9.0182971020697841E-6</v>
      </c>
    </row>
    <row r="507" spans="1:18" ht="15" x14ac:dyDescent="0.25">
      <c r="A507" s="53">
        <v>502</v>
      </c>
      <c r="B507" s="1">
        <v>43238</v>
      </c>
      <c r="C507">
        <v>153.31442300000001</v>
      </c>
      <c r="D507" s="60">
        <f t="shared" si="72"/>
        <v>-0.31428499999998394</v>
      </c>
      <c r="E507" s="60">
        <f t="shared" si="73"/>
        <v>173.49571300000002</v>
      </c>
      <c r="F507" s="61">
        <f t="shared" si="74"/>
        <v>-1.808210135299489E-3</v>
      </c>
      <c r="G507" s="61">
        <f t="shared" si="75"/>
        <v>-2.0478393428084935E-3</v>
      </c>
      <c r="H507" s="60">
        <f t="shared" si="76"/>
        <v>173.45406304792215</v>
      </c>
      <c r="I507" s="60">
        <f t="shared" si="77"/>
        <v>0.35593495207785963</v>
      </c>
      <c r="J507" s="61">
        <f t="shared" si="78"/>
        <v>-2.0457439504079143E-3</v>
      </c>
      <c r="K507" s="60">
        <f t="shared" si="79"/>
        <v>173.45442724807108</v>
      </c>
      <c r="L507" s="60">
        <f t="shared" si="80"/>
        <v>0.35557075192892285</v>
      </c>
      <c r="R507" s="62">
        <f t="shared" si="71"/>
        <v>4.6052595105371541E-6</v>
      </c>
    </row>
    <row r="508" spans="1:18" ht="15" x14ac:dyDescent="0.25">
      <c r="A508" s="53">
        <v>503</v>
      </c>
      <c r="B508" s="1">
        <v>43237</v>
      </c>
      <c r="C508">
        <v>153.62870799999999</v>
      </c>
      <c r="D508" s="60">
        <f t="shared" si="72"/>
        <v>-1.4857180000000199</v>
      </c>
      <c r="E508" s="60">
        <f t="shared" si="73"/>
        <v>172.32427999999999</v>
      </c>
      <c r="F508" s="61">
        <f t="shared" si="74"/>
        <v>-8.5479432546798594E-3</v>
      </c>
      <c r="G508" s="61">
        <f t="shared" si="75"/>
        <v>-9.6243725264978895E-3</v>
      </c>
      <c r="H508" s="60">
        <f t="shared" si="76"/>
        <v>172.13718583041816</v>
      </c>
      <c r="I508" s="60">
        <f t="shared" si="77"/>
        <v>1.6728121695818459</v>
      </c>
      <c r="J508" s="61">
        <f t="shared" si="78"/>
        <v>-9.578206478358239E-3</v>
      </c>
      <c r="K508" s="60">
        <f t="shared" si="79"/>
        <v>172.14520995115296</v>
      </c>
      <c r="L508" s="60">
        <f t="shared" si="80"/>
        <v>1.6647880488470435</v>
      </c>
      <c r="R508" s="62">
        <f t="shared" si="71"/>
        <v>9.4527395579707742E-5</v>
      </c>
    </row>
    <row r="509" spans="1:18" ht="15" x14ac:dyDescent="0.25">
      <c r="A509" s="53">
        <v>504</v>
      </c>
      <c r="B509" s="1">
        <v>43236</v>
      </c>
      <c r="C509">
        <v>155.11442600000001</v>
      </c>
      <c r="D509" s="60">
        <f t="shared" si="72"/>
        <v>-0.1809690000000046</v>
      </c>
      <c r="E509" s="60">
        <f t="shared" si="73"/>
        <v>173.629029</v>
      </c>
      <c r="F509" s="61">
        <f t="shared" si="74"/>
        <v>-1.0411886662584542E-3</v>
      </c>
      <c r="G509" s="61">
        <f t="shared" si="75"/>
        <v>-1.1660006111930124E-3</v>
      </c>
      <c r="H509" s="60">
        <f t="shared" si="76"/>
        <v>173.60733543610056</v>
      </c>
      <c r="I509" s="60">
        <f t="shared" si="77"/>
        <v>0.2026625638994517</v>
      </c>
      <c r="J509" s="61">
        <f t="shared" si="78"/>
        <v>-1.1653210966107823E-3</v>
      </c>
      <c r="K509" s="60">
        <f t="shared" si="79"/>
        <v>173.60745354252873</v>
      </c>
      <c r="L509" s="60">
        <f t="shared" si="80"/>
        <v>0.20254445747127647</v>
      </c>
      <c r="R509" s="62">
        <f t="shared" si="71"/>
        <v>1.5980704358580931E-6</v>
      </c>
    </row>
    <row r="510" spans="1:18" ht="15" x14ac:dyDescent="0.25">
      <c r="A510" s="53">
        <v>505</v>
      </c>
      <c r="B510" s="1">
        <v>43235</v>
      </c>
      <c r="C510">
        <v>155.29539500000001</v>
      </c>
      <c r="D510" s="60">
        <f t="shared" si="72"/>
        <v>-1.5809329999999875</v>
      </c>
      <c r="E510" s="60">
        <f t="shared" si="73"/>
        <v>172.22906500000002</v>
      </c>
      <c r="F510" s="61">
        <f t="shared" si="74"/>
        <v>-9.0957540888987731E-3</v>
      </c>
      <c r="G510" s="61">
        <f t="shared" si="75"/>
        <v>-1.0128697759757443E-2</v>
      </c>
      <c r="H510" s="60">
        <f t="shared" si="76"/>
        <v>172.04952906263395</v>
      </c>
      <c r="I510" s="60">
        <f t="shared" si="77"/>
        <v>1.7604689373660563</v>
      </c>
      <c r="J510" s="61">
        <f t="shared" si="78"/>
        <v>-1.0077575247681648E-2</v>
      </c>
      <c r="K510" s="60">
        <f t="shared" si="79"/>
        <v>172.05841466635562</v>
      </c>
      <c r="L510" s="60">
        <f t="shared" si="80"/>
        <v>1.7515833336443904</v>
      </c>
      <c r="R510" s="62">
        <f t="shared" si="71"/>
        <v>1.045883638766204E-4</v>
      </c>
    </row>
    <row r="511" spans="1:18" ht="15" x14ac:dyDescent="0.25">
      <c r="A511" s="53">
        <v>506</v>
      </c>
      <c r="B511" s="1">
        <v>43234</v>
      </c>
      <c r="C511">
        <v>156.876328</v>
      </c>
      <c r="D511" s="60">
        <f t="shared" si="72"/>
        <v>-0.63810699999999088</v>
      </c>
      <c r="E511" s="60">
        <f t="shared" si="73"/>
        <v>173.17189100000002</v>
      </c>
      <c r="F511" s="61">
        <f t="shared" si="74"/>
        <v>-3.6712905318599157E-3</v>
      </c>
      <c r="G511" s="61">
        <f t="shared" si="75"/>
        <v>-4.0593296707981345E-3</v>
      </c>
      <c r="H511" s="60">
        <f t="shared" si="76"/>
        <v>173.10444591803724</v>
      </c>
      <c r="I511" s="60">
        <f t="shared" si="77"/>
        <v>0.70555208196276453</v>
      </c>
      <c r="J511" s="61">
        <f t="shared" si="78"/>
        <v>-4.0511017291843185E-3</v>
      </c>
      <c r="K511" s="60">
        <f t="shared" si="79"/>
        <v>173.10587601655268</v>
      </c>
      <c r="L511" s="60">
        <f t="shared" si="80"/>
        <v>0.70412198344732246</v>
      </c>
      <c r="R511" s="62">
        <f t="shared" si="71"/>
        <v>1.7284616388956555E-5</v>
      </c>
    </row>
    <row r="512" spans="1:18" ht="15" x14ac:dyDescent="0.25">
      <c r="A512" s="53">
        <v>507</v>
      </c>
      <c r="B512" s="1">
        <v>43231</v>
      </c>
      <c r="C512">
        <v>157.51443499999999</v>
      </c>
      <c r="D512" s="60">
        <f t="shared" si="72"/>
        <v>0.30473299999999881</v>
      </c>
      <c r="E512" s="60">
        <f t="shared" si="73"/>
        <v>174.11473100000001</v>
      </c>
      <c r="F512" s="61">
        <f t="shared" si="74"/>
        <v>1.753253572904355E-3</v>
      </c>
      <c r="G512" s="61">
        <f t="shared" si="75"/>
        <v>1.9365092117530746E-3</v>
      </c>
      <c r="H512" s="60">
        <f t="shared" si="76"/>
        <v>174.14658266222182</v>
      </c>
      <c r="I512" s="60">
        <f t="shared" si="77"/>
        <v>-0.33658466222181005</v>
      </c>
      <c r="J512" s="61">
        <f t="shared" si="78"/>
        <v>1.93838545664312E-3</v>
      </c>
      <c r="K512" s="60">
        <f t="shared" si="79"/>
        <v>174.14690877234236</v>
      </c>
      <c r="L512" s="60">
        <f t="shared" si="80"/>
        <v>-0.33691077234234967</v>
      </c>
      <c r="R512" s="62">
        <f t="shared" si="71"/>
        <v>3.3795737994903734E-6</v>
      </c>
    </row>
    <row r="513" spans="1:18" ht="15" x14ac:dyDescent="0.25">
      <c r="A513" s="53">
        <v>508</v>
      </c>
      <c r="B513" s="1">
        <v>43230</v>
      </c>
      <c r="C513">
        <v>157.20970199999999</v>
      </c>
      <c r="D513" s="60">
        <f t="shared" si="72"/>
        <v>0.79051300000000424</v>
      </c>
      <c r="E513" s="60">
        <f t="shared" si="73"/>
        <v>174.60051100000001</v>
      </c>
      <c r="F513" s="61">
        <f t="shared" si="74"/>
        <v>4.548144577966132E-3</v>
      </c>
      <c r="G513" s="61">
        <f t="shared" si="75"/>
        <v>5.0410832468657744E-3</v>
      </c>
      <c r="H513" s="60">
        <f t="shared" si="76"/>
        <v>174.68618866905555</v>
      </c>
      <c r="I513" s="60">
        <f t="shared" si="77"/>
        <v>-0.87619066905554632</v>
      </c>
      <c r="J513" s="61">
        <f t="shared" si="78"/>
        <v>5.0538108850571029E-3</v>
      </c>
      <c r="K513" s="60">
        <f t="shared" si="79"/>
        <v>174.68840085982416</v>
      </c>
      <c r="L513" s="60">
        <f t="shared" si="80"/>
        <v>-0.87840285982414912</v>
      </c>
      <c r="R513" s="62">
        <f t="shared" si="71"/>
        <v>2.4432613841337883E-5</v>
      </c>
    </row>
    <row r="514" spans="1:18" ht="15" x14ac:dyDescent="0.25">
      <c r="A514" s="53">
        <v>509</v>
      </c>
      <c r="B514" s="1">
        <v>43229</v>
      </c>
      <c r="C514">
        <v>156.41918899999999</v>
      </c>
      <c r="D514" s="60">
        <f t="shared" si="72"/>
        <v>-0.50476100000000201</v>
      </c>
      <c r="E514" s="60">
        <f t="shared" si="73"/>
        <v>173.30523700000001</v>
      </c>
      <c r="F514" s="61">
        <f t="shared" si="74"/>
        <v>-2.9040964605499967E-3</v>
      </c>
      <c r="G514" s="61">
        <f t="shared" si="75"/>
        <v>-3.2217806856958946E-3</v>
      </c>
      <c r="H514" s="60">
        <f t="shared" si="76"/>
        <v>173.25002030546275</v>
      </c>
      <c r="I514" s="60">
        <f t="shared" si="77"/>
        <v>0.55997769453725255</v>
      </c>
      <c r="J514" s="61">
        <f t="shared" si="78"/>
        <v>-3.2165963194273534E-3</v>
      </c>
      <c r="K514" s="60">
        <f t="shared" si="79"/>
        <v>173.25092140015352</v>
      </c>
      <c r="L514" s="60">
        <f t="shared" si="80"/>
        <v>0.55907659984649172</v>
      </c>
      <c r="R514" s="62">
        <f t="shared" si="71"/>
        <v>1.1021923128830662E-5</v>
      </c>
    </row>
    <row r="515" spans="1:18" ht="15" x14ac:dyDescent="0.25">
      <c r="A515" s="53">
        <v>510</v>
      </c>
      <c r="B515" s="1">
        <v>43228</v>
      </c>
      <c r="C515">
        <v>156.92394999999999</v>
      </c>
      <c r="D515" s="60">
        <f t="shared" si="72"/>
        <v>-0.21905499999999734</v>
      </c>
      <c r="E515" s="60">
        <f t="shared" si="73"/>
        <v>173.59094300000001</v>
      </c>
      <c r="F515" s="61">
        <f t="shared" si="74"/>
        <v>-1.2603129999460522E-3</v>
      </c>
      <c r="G515" s="61">
        <f t="shared" si="75"/>
        <v>-1.3949575530587846E-3</v>
      </c>
      <c r="H515" s="60">
        <f t="shared" si="76"/>
        <v>173.56754043049278</v>
      </c>
      <c r="I515" s="60">
        <f t="shared" si="77"/>
        <v>0.24245756950722352</v>
      </c>
      <c r="J515" s="61">
        <f t="shared" si="78"/>
        <v>-1.3939850520231388E-3</v>
      </c>
      <c r="K515" s="60">
        <f t="shared" si="79"/>
        <v>173.56770946089583</v>
      </c>
      <c r="L515" s="60">
        <f t="shared" si="80"/>
        <v>0.24228853910418024</v>
      </c>
      <c r="R515" s="62">
        <f t="shared" si="71"/>
        <v>2.2293626862709834E-6</v>
      </c>
    </row>
    <row r="516" spans="1:18" ht="15" x14ac:dyDescent="0.25">
      <c r="A516" s="53">
        <v>511</v>
      </c>
      <c r="B516" s="1">
        <v>43227</v>
      </c>
      <c r="C516">
        <v>157.14300499999999</v>
      </c>
      <c r="D516" s="60">
        <f t="shared" si="72"/>
        <v>-2.8595000000024129E-2</v>
      </c>
      <c r="E516" s="60">
        <f t="shared" si="73"/>
        <v>173.78140299999998</v>
      </c>
      <c r="F516" s="61">
        <f t="shared" si="74"/>
        <v>-1.6451872923917835E-4</v>
      </c>
      <c r="G516" s="61">
        <f t="shared" si="75"/>
        <v>-1.8195145643276812E-4</v>
      </c>
      <c r="H516" s="60">
        <f t="shared" si="76"/>
        <v>173.77837301772135</v>
      </c>
      <c r="I516" s="60">
        <f t="shared" si="77"/>
        <v>3.1624982278657399E-2</v>
      </c>
      <c r="J516" s="61">
        <f t="shared" si="78"/>
        <v>-1.8193490427039063E-4</v>
      </c>
      <c r="K516" s="60">
        <f t="shared" si="79"/>
        <v>173.77837589465264</v>
      </c>
      <c r="L516" s="60">
        <f t="shared" si="80"/>
        <v>3.1622105347366869E-2</v>
      </c>
      <c r="R516" s="62">
        <f t="shared" si="71"/>
        <v>7.8455422918717801E-8</v>
      </c>
    </row>
    <row r="517" spans="1:18" ht="15" x14ac:dyDescent="0.25">
      <c r="A517" s="53">
        <v>512</v>
      </c>
      <c r="B517" s="1">
        <v>43224</v>
      </c>
      <c r="C517">
        <v>157.17160000000001</v>
      </c>
      <c r="D517" s="60">
        <f t="shared" si="72"/>
        <v>4.7143090000000143</v>
      </c>
      <c r="E517" s="60">
        <f t="shared" si="73"/>
        <v>178.52430700000002</v>
      </c>
      <c r="F517" s="61">
        <f t="shared" si="74"/>
        <v>2.7123347645398477E-2</v>
      </c>
      <c r="G517" s="61">
        <f t="shared" si="75"/>
        <v>3.0453704289006529E-2</v>
      </c>
      <c r="H517" s="60">
        <f t="shared" si="76"/>
        <v>179.10315628156482</v>
      </c>
      <c r="I517" s="60">
        <f t="shared" si="77"/>
        <v>-5.2931582815648142</v>
      </c>
      <c r="J517" s="61">
        <f t="shared" si="78"/>
        <v>3.0922161669526282E-2</v>
      </c>
      <c r="K517" s="60">
        <f t="shared" si="79"/>
        <v>179.18457885793606</v>
      </c>
      <c r="L517" s="60">
        <f t="shared" si="80"/>
        <v>-5.3745808579360528</v>
      </c>
      <c r="R517" s="62">
        <f t="shared" si="71"/>
        <v>9.2145982823893633E-4</v>
      </c>
    </row>
    <row r="518" spans="1:18" ht="15" x14ac:dyDescent="0.25">
      <c r="A518" s="53">
        <v>513</v>
      </c>
      <c r="B518" s="1">
        <v>43223</v>
      </c>
      <c r="C518">
        <v>152.457291</v>
      </c>
      <c r="D518" s="60">
        <f t="shared" si="72"/>
        <v>-0.57142600000000243</v>
      </c>
      <c r="E518" s="60">
        <f t="shared" si="73"/>
        <v>173.238572</v>
      </c>
      <c r="F518" s="61">
        <f t="shared" si="74"/>
        <v>-3.2876474689333027E-3</v>
      </c>
      <c r="G518" s="61">
        <f t="shared" si="75"/>
        <v>-3.741098783578165E-3</v>
      </c>
      <c r="H518" s="60">
        <f t="shared" si="76"/>
        <v>173.15975762790848</v>
      </c>
      <c r="I518" s="60">
        <f t="shared" si="77"/>
        <v>0.65024037209153107</v>
      </c>
      <c r="J518" s="61">
        <f t="shared" si="78"/>
        <v>-3.7341095919924783E-3</v>
      </c>
      <c r="K518" s="60">
        <f t="shared" si="79"/>
        <v>173.16097241928401</v>
      </c>
      <c r="L518" s="60">
        <f t="shared" si="80"/>
        <v>0.64902558071599969</v>
      </c>
      <c r="R518" s="62">
        <f t="shared" ref="R518:R581" si="81">+(G518-$R$2)^2</f>
        <v>1.4739811992030731E-5</v>
      </c>
    </row>
    <row r="519" spans="1:18" ht="15" x14ac:dyDescent="0.25">
      <c r="A519" s="53">
        <v>514</v>
      </c>
      <c r="B519" s="1">
        <v>43222</v>
      </c>
      <c r="C519">
        <v>153.028717</v>
      </c>
      <c r="D519" s="60">
        <f t="shared" ref="D519:D582" si="82">+C519-C520</f>
        <v>-2.6285550000000057</v>
      </c>
      <c r="E519" s="60">
        <f t="shared" ref="E519:E582" si="83">+$C$6+D519</f>
        <v>171.181443</v>
      </c>
      <c r="F519" s="61">
        <f t="shared" ref="F519:F582" si="84">+(E519-$C$6)/$C$6</f>
        <v>-1.512315189141194E-2</v>
      </c>
      <c r="G519" s="61">
        <f t="shared" ref="G519:G582" si="85">+LN(C519/C520)</f>
        <v>-1.703101941105074E-2</v>
      </c>
      <c r="H519" s="60">
        <f t="shared" ref="H519:H582" si="86">+$C$6*(1+G519)</f>
        <v>170.84983655022731</v>
      </c>
      <c r="I519" s="60">
        <f t="shared" ref="I519:I582" si="87">+$C$6-H519</f>
        <v>2.9601614497726985</v>
      </c>
      <c r="J519" s="61">
        <f t="shared" ref="J519:J582" si="88">+(C519-C520)/C520</f>
        <v>-1.6886811430178512E-2</v>
      </c>
      <c r="K519" s="60">
        <f t="shared" ref="K519:K582" si="89">+$C$6*(1+J519)</f>
        <v>170.87490133909429</v>
      </c>
      <c r="L519" s="60">
        <f t="shared" ref="L519:L582" si="90">+$C$6-K519</f>
        <v>2.9350966609057139</v>
      </c>
      <c r="R519" s="62">
        <f t="shared" si="81"/>
        <v>2.934083589152178E-4</v>
      </c>
    </row>
    <row r="520" spans="1:18" ht="15" x14ac:dyDescent="0.25">
      <c r="A520" s="53">
        <v>515</v>
      </c>
      <c r="B520" s="1">
        <v>43221</v>
      </c>
      <c r="C520">
        <v>155.65727200000001</v>
      </c>
      <c r="D520" s="60">
        <f t="shared" si="82"/>
        <v>-3.8095549999999889</v>
      </c>
      <c r="E520" s="60">
        <f t="shared" si="83"/>
        <v>170.00044300000002</v>
      </c>
      <c r="F520" s="61">
        <f t="shared" si="84"/>
        <v>-2.1917927874321643E-2</v>
      </c>
      <c r="G520" s="61">
        <f t="shared" si="85"/>
        <v>-2.417930340073755E-2</v>
      </c>
      <c r="H520" s="60">
        <f t="shared" si="86"/>
        <v>169.60739332427642</v>
      </c>
      <c r="I520" s="60">
        <f t="shared" si="87"/>
        <v>4.2026046757235918</v>
      </c>
      <c r="J520" s="61">
        <f t="shared" si="88"/>
        <v>-2.3889325897228701E-2</v>
      </c>
      <c r="K520" s="60">
        <f t="shared" si="89"/>
        <v>169.65779431358135</v>
      </c>
      <c r="L520" s="60">
        <f t="shared" si="90"/>
        <v>4.1522036864186589</v>
      </c>
      <c r="R520" s="62">
        <f t="shared" si="81"/>
        <v>5.8939462202311555E-4</v>
      </c>
    </row>
    <row r="521" spans="1:18" ht="15" x14ac:dyDescent="0.25">
      <c r="A521" s="53">
        <v>516</v>
      </c>
      <c r="B521" s="1">
        <v>43220</v>
      </c>
      <c r="C521">
        <v>159.46682699999999</v>
      </c>
      <c r="D521" s="60">
        <f t="shared" si="82"/>
        <v>8.7047729999999888</v>
      </c>
      <c r="E521" s="60">
        <f t="shared" si="83"/>
        <v>182.514771</v>
      </c>
      <c r="F521" s="61">
        <f t="shared" si="84"/>
        <v>5.0082118981440805E-2</v>
      </c>
      <c r="G521" s="61">
        <f t="shared" si="85"/>
        <v>5.6133126792935854E-2</v>
      </c>
      <c r="H521" s="60">
        <f t="shared" si="86"/>
        <v>183.56649665561395</v>
      </c>
      <c r="I521" s="60">
        <f t="shared" si="87"/>
        <v>-9.7564986556139388</v>
      </c>
      <c r="J521" s="61">
        <f t="shared" si="88"/>
        <v>5.7738487696645392E-2</v>
      </c>
      <c r="K521" s="60">
        <f t="shared" si="89"/>
        <v>183.84552443107697</v>
      </c>
      <c r="L521" s="60">
        <f t="shared" si="90"/>
        <v>-10.03552643107696</v>
      </c>
      <c r="R521" s="62">
        <f t="shared" si="81"/>
        <v>3.139918904855086E-3</v>
      </c>
    </row>
    <row r="522" spans="1:18" ht="15" x14ac:dyDescent="0.25">
      <c r="A522" s="53">
        <v>517</v>
      </c>
      <c r="B522" s="1">
        <v>43217</v>
      </c>
      <c r="C522">
        <v>150.76205400000001</v>
      </c>
      <c r="D522" s="60">
        <f t="shared" si="82"/>
        <v>-0.57142699999999991</v>
      </c>
      <c r="E522" s="60">
        <f t="shared" si="83"/>
        <v>173.23857100000001</v>
      </c>
      <c r="F522" s="61">
        <f t="shared" si="84"/>
        <v>-3.287653222342249E-3</v>
      </c>
      <c r="G522" s="61">
        <f t="shared" si="85"/>
        <v>-3.7830925340338224E-3</v>
      </c>
      <c r="H522" s="60">
        <f t="shared" si="86"/>
        <v>173.15245869422577</v>
      </c>
      <c r="I522" s="60">
        <f t="shared" si="87"/>
        <v>0.65753930577423603</v>
      </c>
      <c r="J522" s="61">
        <f t="shared" si="88"/>
        <v>-3.7759456547490629E-3</v>
      </c>
      <c r="K522" s="60">
        <f t="shared" si="89"/>
        <v>173.15370089329997</v>
      </c>
      <c r="L522" s="60">
        <f t="shared" si="90"/>
        <v>0.6562971067000376</v>
      </c>
      <c r="R522" s="62">
        <f t="shared" si="81"/>
        <v>1.5064024167477632E-5</v>
      </c>
    </row>
    <row r="523" spans="1:18" ht="15" x14ac:dyDescent="0.25">
      <c r="A523" s="53">
        <v>518</v>
      </c>
      <c r="B523" s="1">
        <v>43216</v>
      </c>
      <c r="C523">
        <v>151.33348100000001</v>
      </c>
      <c r="D523" s="60">
        <f t="shared" si="82"/>
        <v>2.8190610000000049</v>
      </c>
      <c r="E523" s="60">
        <f t="shared" si="83"/>
        <v>176.62905900000001</v>
      </c>
      <c r="F523" s="61">
        <f t="shared" si="84"/>
        <v>1.6219210818931167E-2</v>
      </c>
      <c r="G523" s="61">
        <f t="shared" si="85"/>
        <v>1.8803827238153607E-2</v>
      </c>
      <c r="H523" s="60">
        <f t="shared" si="86"/>
        <v>177.07829117465585</v>
      </c>
      <c r="I523" s="60">
        <f t="shared" si="87"/>
        <v>-3.2682931746558381</v>
      </c>
      <c r="J523" s="61">
        <f t="shared" si="88"/>
        <v>1.8981732548260331E-2</v>
      </c>
      <c r="K523" s="60">
        <f t="shared" si="89"/>
        <v>177.10921289624969</v>
      </c>
      <c r="L523" s="60">
        <f t="shared" si="90"/>
        <v>-3.2992148962496799</v>
      </c>
      <c r="R523" s="62">
        <f t="shared" si="81"/>
        <v>3.4990245463172417E-4</v>
      </c>
    </row>
    <row r="524" spans="1:18" ht="15" x14ac:dyDescent="0.25">
      <c r="A524" s="53">
        <v>519</v>
      </c>
      <c r="B524" s="1">
        <v>43215</v>
      </c>
      <c r="C524">
        <v>148.51442</v>
      </c>
      <c r="D524" s="60">
        <f t="shared" si="82"/>
        <v>-1.3143000000000029</v>
      </c>
      <c r="E524" s="60">
        <f t="shared" si="83"/>
        <v>172.495698</v>
      </c>
      <c r="F524" s="61">
        <f t="shared" si="84"/>
        <v>-7.5617053974075922E-3</v>
      </c>
      <c r="G524" s="61">
        <f t="shared" si="85"/>
        <v>-8.8107170976097545E-3</v>
      </c>
      <c r="H524" s="60">
        <f t="shared" si="86"/>
        <v>172.27860727888589</v>
      </c>
      <c r="I524" s="60">
        <f t="shared" si="87"/>
        <v>1.5313907211141213</v>
      </c>
      <c r="J524" s="61">
        <f t="shared" si="88"/>
        <v>-8.7720164732102285E-3</v>
      </c>
      <c r="K524" s="60">
        <f t="shared" si="89"/>
        <v>172.28533383433538</v>
      </c>
      <c r="L524" s="60">
        <f t="shared" si="90"/>
        <v>1.5246641656646318</v>
      </c>
      <c r="R524" s="62">
        <f t="shared" si="81"/>
        <v>7.9367868339792188E-5</v>
      </c>
    </row>
    <row r="525" spans="1:18" ht="15" x14ac:dyDescent="0.25">
      <c r="A525" s="53">
        <v>520</v>
      </c>
      <c r="B525" s="1">
        <v>43214</v>
      </c>
      <c r="C525">
        <v>149.82872</v>
      </c>
      <c r="D525" s="60">
        <f t="shared" si="82"/>
        <v>-1.590453999999994</v>
      </c>
      <c r="E525" s="60">
        <f t="shared" si="83"/>
        <v>172.21954400000001</v>
      </c>
      <c r="F525" s="61">
        <f t="shared" si="84"/>
        <v>-9.1505322956162392E-3</v>
      </c>
      <c r="G525" s="61">
        <f t="shared" si="85"/>
        <v>-1.0559202631382101E-2</v>
      </c>
      <c r="H525" s="60">
        <f t="shared" si="86"/>
        <v>171.9747030117579</v>
      </c>
      <c r="I525" s="60">
        <f t="shared" si="87"/>
        <v>1.8352949882421115</v>
      </c>
      <c r="J525" s="61">
        <f t="shared" si="88"/>
        <v>-1.050364995386908E-2</v>
      </c>
      <c r="K525" s="60">
        <f t="shared" si="89"/>
        <v>171.98435862252532</v>
      </c>
      <c r="L525" s="60">
        <f t="shared" si="90"/>
        <v>1.8256393774746869</v>
      </c>
      <c r="R525" s="62">
        <f t="shared" si="81"/>
        <v>1.1357911172866167E-4</v>
      </c>
    </row>
    <row r="526" spans="1:18" ht="15" x14ac:dyDescent="0.25">
      <c r="A526" s="53">
        <v>521</v>
      </c>
      <c r="B526" s="1">
        <v>43213</v>
      </c>
      <c r="C526">
        <v>151.419174</v>
      </c>
      <c r="D526" s="60">
        <f t="shared" si="82"/>
        <v>0.20950300000001221</v>
      </c>
      <c r="E526" s="60">
        <f t="shared" si="83"/>
        <v>174.01950100000002</v>
      </c>
      <c r="F526" s="61">
        <f t="shared" si="84"/>
        <v>1.2053564375509181E-3</v>
      </c>
      <c r="G526" s="61">
        <f t="shared" si="85"/>
        <v>1.384554294339893E-3</v>
      </c>
      <c r="H526" s="60">
        <f t="shared" si="86"/>
        <v>174.05064737913011</v>
      </c>
      <c r="I526" s="60">
        <f t="shared" si="87"/>
        <v>-0.24064937913010453</v>
      </c>
      <c r="J526" s="61">
        <f t="shared" si="88"/>
        <v>1.3855132321530692E-3</v>
      </c>
      <c r="K526" s="60">
        <f t="shared" si="89"/>
        <v>174.0508140521095</v>
      </c>
      <c r="L526" s="60">
        <f t="shared" si="90"/>
        <v>-0.24081605210949419</v>
      </c>
      <c r="R526" s="62">
        <f t="shared" si="81"/>
        <v>1.6548424518953691E-6</v>
      </c>
    </row>
    <row r="527" spans="1:18" ht="15" x14ac:dyDescent="0.25">
      <c r="A527" s="53">
        <v>522</v>
      </c>
      <c r="B527" s="1">
        <v>43210</v>
      </c>
      <c r="C527">
        <v>151.20967099999999</v>
      </c>
      <c r="D527" s="60">
        <f t="shared" si="82"/>
        <v>-0.72381600000002777</v>
      </c>
      <c r="E527" s="60">
        <f t="shared" si="83"/>
        <v>173.08618199999998</v>
      </c>
      <c r="F527" s="61">
        <f t="shared" si="84"/>
        <v>-4.1644094604962123E-3</v>
      </c>
      <c r="G527" s="61">
        <f t="shared" si="85"/>
        <v>-4.7754162112896813E-3</v>
      </c>
      <c r="H527" s="60">
        <f t="shared" si="86"/>
        <v>172.97998291786658</v>
      </c>
      <c r="I527" s="60">
        <f t="shared" si="87"/>
        <v>0.83001508213342845</v>
      </c>
      <c r="J527" s="61">
        <f t="shared" si="88"/>
        <v>-4.764032039888795E-3</v>
      </c>
      <c r="K527" s="60">
        <f t="shared" si="89"/>
        <v>172.98196160067499</v>
      </c>
      <c r="L527" s="60">
        <f t="shared" si="90"/>
        <v>0.82803639932501483</v>
      </c>
      <c r="R527" s="62">
        <f t="shared" si="81"/>
        <v>2.3751623204918511E-5</v>
      </c>
    </row>
    <row r="528" spans="1:18" ht="15" x14ac:dyDescent="0.25">
      <c r="A528" s="53">
        <v>523</v>
      </c>
      <c r="B528" s="1">
        <v>43209</v>
      </c>
      <c r="C528">
        <v>151.93348700000001</v>
      </c>
      <c r="D528" s="60">
        <f t="shared" si="82"/>
        <v>-2.171416999999991</v>
      </c>
      <c r="E528" s="60">
        <f t="shared" si="83"/>
        <v>171.63858100000002</v>
      </c>
      <c r="F528" s="61">
        <f t="shared" si="84"/>
        <v>-1.2493050025810316E-2</v>
      </c>
      <c r="G528" s="61">
        <f t="shared" si="85"/>
        <v>-1.4190725759477682E-2</v>
      </c>
      <c r="H528" s="60">
        <f t="shared" si="86"/>
        <v>171.34350798412666</v>
      </c>
      <c r="I528" s="60">
        <f t="shared" si="87"/>
        <v>2.4664900158733474</v>
      </c>
      <c r="J528" s="61">
        <f t="shared" si="88"/>
        <v>-1.4090512006029289E-2</v>
      </c>
      <c r="K528" s="60">
        <f t="shared" si="89"/>
        <v>171.36092613641307</v>
      </c>
      <c r="L528" s="60">
        <f t="shared" si="90"/>
        <v>2.4490718635869371</v>
      </c>
      <c r="R528" s="62">
        <f t="shared" si="81"/>
        <v>2.0417189889910614E-4</v>
      </c>
    </row>
    <row r="529" spans="1:18" ht="15" x14ac:dyDescent="0.25">
      <c r="A529" s="53">
        <v>524</v>
      </c>
      <c r="B529" s="1">
        <v>43208</v>
      </c>
      <c r="C529">
        <v>154.104904</v>
      </c>
      <c r="D529" s="60">
        <f t="shared" si="82"/>
        <v>-0.70477299999998877</v>
      </c>
      <c r="E529" s="60">
        <f t="shared" si="83"/>
        <v>173.10522500000002</v>
      </c>
      <c r="F529" s="61">
        <f t="shared" si="84"/>
        <v>-4.054847293652168E-3</v>
      </c>
      <c r="G529" s="61">
        <f t="shared" si="85"/>
        <v>-4.5629068107191917E-3</v>
      </c>
      <c r="H529" s="60">
        <f t="shared" si="86"/>
        <v>173.01691917635472</v>
      </c>
      <c r="I529" s="60">
        <f t="shared" si="87"/>
        <v>0.79307882364528837</v>
      </c>
      <c r="J529" s="61">
        <f t="shared" si="88"/>
        <v>-4.5525125667692521E-3</v>
      </c>
      <c r="K529" s="60">
        <f t="shared" si="89"/>
        <v>173.01872579987486</v>
      </c>
      <c r="L529" s="60">
        <f t="shared" si="90"/>
        <v>0.79127220012514954</v>
      </c>
      <c r="R529" s="62">
        <f t="shared" si="81"/>
        <v>2.1725427246271351E-5</v>
      </c>
    </row>
    <row r="530" spans="1:18" ht="15" x14ac:dyDescent="0.25">
      <c r="A530" s="53">
        <v>525</v>
      </c>
      <c r="B530" s="1">
        <v>43207</v>
      </c>
      <c r="C530">
        <v>154.80967699999999</v>
      </c>
      <c r="D530" s="60">
        <f t="shared" si="82"/>
        <v>0.87618999999997982</v>
      </c>
      <c r="E530" s="60">
        <f t="shared" si="83"/>
        <v>174.68618799999999</v>
      </c>
      <c r="F530" s="61">
        <f t="shared" si="84"/>
        <v>5.0410793975153249E-3</v>
      </c>
      <c r="G530" s="61">
        <f t="shared" si="85"/>
        <v>5.6758656022368277E-3</v>
      </c>
      <c r="H530" s="60">
        <f t="shared" si="86"/>
        <v>174.79652018897306</v>
      </c>
      <c r="I530" s="60">
        <f t="shared" si="87"/>
        <v>-0.98652218897305488</v>
      </c>
      <c r="J530" s="61">
        <f t="shared" si="88"/>
        <v>5.6920038457907458E-3</v>
      </c>
      <c r="K530" s="60">
        <f t="shared" si="89"/>
        <v>174.79932517705291</v>
      </c>
      <c r="L530" s="60">
        <f t="shared" si="90"/>
        <v>-0.98932717705289974</v>
      </c>
      <c r="R530" s="62">
        <f t="shared" si="81"/>
        <v>3.1110939277326096E-5</v>
      </c>
    </row>
    <row r="531" spans="1:18" ht="15" x14ac:dyDescent="0.25">
      <c r="A531" s="53">
        <v>526</v>
      </c>
      <c r="B531" s="1">
        <v>43206</v>
      </c>
      <c r="C531">
        <v>153.93348700000001</v>
      </c>
      <c r="D531" s="60">
        <f t="shared" si="82"/>
        <v>-9.5229999999986603E-2</v>
      </c>
      <c r="E531" s="60">
        <f t="shared" si="83"/>
        <v>173.71476800000002</v>
      </c>
      <c r="F531" s="61">
        <f t="shared" si="84"/>
        <v>-5.4789713535343689E-4</v>
      </c>
      <c r="G531" s="61">
        <f t="shared" si="85"/>
        <v>-6.1845253604769345E-4</v>
      </c>
      <c r="H531" s="60">
        <f t="shared" si="86"/>
        <v>173.70250476594646</v>
      </c>
      <c r="I531" s="60">
        <f t="shared" si="87"/>
        <v>0.10749323405354971</v>
      </c>
      <c r="J531" s="61">
        <f t="shared" si="88"/>
        <v>-6.182613336965379E-4</v>
      </c>
      <c r="K531" s="60">
        <f t="shared" si="89"/>
        <v>173.70253799882673</v>
      </c>
      <c r="L531" s="60">
        <f t="shared" si="90"/>
        <v>0.10746000117327981</v>
      </c>
      <c r="R531" s="62">
        <f t="shared" si="81"/>
        <v>5.135156053289822E-7</v>
      </c>
    </row>
    <row r="532" spans="1:18" ht="15" x14ac:dyDescent="0.25">
      <c r="A532" s="53">
        <v>527</v>
      </c>
      <c r="B532" s="1">
        <v>43203</v>
      </c>
      <c r="C532">
        <v>154.028717</v>
      </c>
      <c r="D532" s="60">
        <f t="shared" si="82"/>
        <v>0.10475199999999063</v>
      </c>
      <c r="E532" s="60">
        <f t="shared" si="83"/>
        <v>173.91475</v>
      </c>
      <c r="F532" s="61">
        <f t="shared" si="84"/>
        <v>6.0268109547985046E-4</v>
      </c>
      <c r="G532" s="61">
        <f t="shared" si="85"/>
        <v>6.8031233473818972E-4</v>
      </c>
      <c r="H532" s="60">
        <f t="shared" si="86"/>
        <v>173.9282430855402</v>
      </c>
      <c r="I532" s="60">
        <f t="shared" si="87"/>
        <v>-0.1182450855401953</v>
      </c>
      <c r="J532" s="61">
        <f t="shared" si="88"/>
        <v>6.8054379966102504E-4</v>
      </c>
      <c r="K532" s="60">
        <f t="shared" si="89"/>
        <v>173.92828331645802</v>
      </c>
      <c r="L532" s="60">
        <f t="shared" si="90"/>
        <v>-0.11828531645801377</v>
      </c>
      <c r="R532" s="62">
        <f t="shared" si="81"/>
        <v>3.3891589995194202E-7</v>
      </c>
    </row>
    <row r="533" spans="1:18" ht="15" x14ac:dyDescent="0.25">
      <c r="A533" s="53">
        <v>528</v>
      </c>
      <c r="B533" s="1">
        <v>43202</v>
      </c>
      <c r="C533">
        <v>153.92396500000001</v>
      </c>
      <c r="D533" s="60">
        <f t="shared" si="82"/>
        <v>-1.6380769999999814</v>
      </c>
      <c r="E533" s="60">
        <f t="shared" si="83"/>
        <v>172.17192100000003</v>
      </c>
      <c r="F533" s="61">
        <f t="shared" si="84"/>
        <v>-9.4245268905646107E-3</v>
      </c>
      <c r="G533" s="61">
        <f t="shared" si="85"/>
        <v>-1.0585889248452877E-2</v>
      </c>
      <c r="H533" s="60">
        <f t="shared" si="86"/>
        <v>171.97006461089819</v>
      </c>
      <c r="I533" s="60">
        <f t="shared" si="87"/>
        <v>1.8399333891018159</v>
      </c>
      <c r="J533" s="61">
        <f t="shared" si="88"/>
        <v>-1.05300559117113E-2</v>
      </c>
      <c r="K533" s="60">
        <f t="shared" si="89"/>
        <v>171.97976900304559</v>
      </c>
      <c r="L533" s="60">
        <f t="shared" si="90"/>
        <v>1.8302289969544177</v>
      </c>
      <c r="R533" s="62">
        <f t="shared" si="81"/>
        <v>1.1414864114784718E-4</v>
      </c>
    </row>
    <row r="534" spans="1:18" ht="15" x14ac:dyDescent="0.25">
      <c r="A534" s="53">
        <v>529</v>
      </c>
      <c r="B534" s="1">
        <v>43201</v>
      </c>
      <c r="C534">
        <v>155.56204199999999</v>
      </c>
      <c r="D534" s="60">
        <f t="shared" si="82"/>
        <v>0.54284599999999728</v>
      </c>
      <c r="E534" s="60">
        <f t="shared" si="83"/>
        <v>174.352844</v>
      </c>
      <c r="F534" s="61">
        <f t="shared" si="84"/>
        <v>3.1232150408286481E-3</v>
      </c>
      <c r="G534" s="61">
        <f t="shared" si="85"/>
        <v>3.495681556839905E-3</v>
      </c>
      <c r="H534" s="60">
        <f t="shared" si="86"/>
        <v>174.41758240440299</v>
      </c>
      <c r="I534" s="60">
        <f t="shared" si="87"/>
        <v>-0.607584404402985</v>
      </c>
      <c r="J534" s="61">
        <f t="shared" si="88"/>
        <v>3.5017985772548923E-3</v>
      </c>
      <c r="K534" s="60">
        <f t="shared" si="89"/>
        <v>174.41864560370911</v>
      </c>
      <c r="L534" s="60">
        <f t="shared" si="90"/>
        <v>-0.60864760370910176</v>
      </c>
      <c r="R534" s="62">
        <f t="shared" si="81"/>
        <v>1.1543237697420413E-5</v>
      </c>
    </row>
    <row r="535" spans="1:18" ht="15" x14ac:dyDescent="0.25">
      <c r="A535" s="53">
        <v>530</v>
      </c>
      <c r="B535" s="1">
        <v>43200</v>
      </c>
      <c r="C535">
        <v>155.01919599999999</v>
      </c>
      <c r="D535" s="60">
        <f t="shared" si="82"/>
        <v>1.4666599999999903</v>
      </c>
      <c r="E535" s="60">
        <f t="shared" si="83"/>
        <v>175.276658</v>
      </c>
      <c r="F535" s="61">
        <f t="shared" si="84"/>
        <v>8.4382947867014547E-3</v>
      </c>
      <c r="G535" s="61">
        <f t="shared" si="85"/>
        <v>9.5061918690094952E-3</v>
      </c>
      <c r="H535" s="60">
        <f t="shared" si="86"/>
        <v>175.46226918974017</v>
      </c>
      <c r="I535" s="60">
        <f t="shared" si="87"/>
        <v>-1.6522711897401621</v>
      </c>
      <c r="J535" s="61">
        <f t="shared" si="88"/>
        <v>9.5515192272694876E-3</v>
      </c>
      <c r="K535" s="60">
        <f t="shared" si="89"/>
        <v>175.47014753778868</v>
      </c>
      <c r="L535" s="60">
        <f t="shared" si="90"/>
        <v>-1.6601495377886692</v>
      </c>
      <c r="R535" s="62">
        <f t="shared" si="81"/>
        <v>8.8511298932416127E-5</v>
      </c>
    </row>
    <row r="536" spans="1:18" ht="15" x14ac:dyDescent="0.25">
      <c r="A536" s="53">
        <v>531</v>
      </c>
      <c r="B536" s="1">
        <v>43199</v>
      </c>
      <c r="C536">
        <v>153.552536</v>
      </c>
      <c r="D536" s="60">
        <f t="shared" si="82"/>
        <v>-1.905800000000113E-2</v>
      </c>
      <c r="E536" s="60">
        <f t="shared" si="83"/>
        <v>173.79094000000001</v>
      </c>
      <c r="F536" s="61">
        <f t="shared" si="84"/>
        <v>-1.0964846797824098E-4</v>
      </c>
      <c r="G536" s="61">
        <f t="shared" si="85"/>
        <v>-1.241061718235325E-4</v>
      </c>
      <c r="H536" s="60">
        <f t="shared" si="86"/>
        <v>173.78842710652356</v>
      </c>
      <c r="I536" s="60">
        <f t="shared" si="87"/>
        <v>2.1570893476450692E-2</v>
      </c>
      <c r="J536" s="61">
        <f t="shared" si="88"/>
        <v>-1.2409847097114281E-4</v>
      </c>
      <c r="K536" s="60">
        <f t="shared" si="89"/>
        <v>173.78842844500872</v>
      </c>
      <c r="L536" s="60">
        <f t="shared" si="90"/>
        <v>2.1569554991287987E-2</v>
      </c>
      <c r="R536" s="62">
        <f t="shared" si="81"/>
        <v>4.9396692674373073E-8</v>
      </c>
    </row>
    <row r="537" spans="1:18" ht="15" x14ac:dyDescent="0.25">
      <c r="A537" s="53">
        <v>532</v>
      </c>
      <c r="B537" s="1">
        <v>43196</v>
      </c>
      <c r="C537">
        <v>153.571594</v>
      </c>
      <c r="D537" s="60">
        <f t="shared" si="82"/>
        <v>-2.5714109999999835</v>
      </c>
      <c r="E537" s="60">
        <f t="shared" si="83"/>
        <v>171.23858700000002</v>
      </c>
      <c r="F537" s="61">
        <f t="shared" si="84"/>
        <v>-1.4794379089745938E-2</v>
      </c>
      <c r="G537" s="61">
        <f t="shared" si="85"/>
        <v>-1.6605417340646023E-2</v>
      </c>
      <c r="H537" s="60">
        <f t="shared" si="86"/>
        <v>170.92381044523316</v>
      </c>
      <c r="I537" s="60">
        <f t="shared" si="87"/>
        <v>2.886187554766849</v>
      </c>
      <c r="J537" s="61">
        <f t="shared" si="88"/>
        <v>-1.6468307369900969E-2</v>
      </c>
      <c r="K537" s="60">
        <f t="shared" si="89"/>
        <v>170.94764152897412</v>
      </c>
      <c r="L537" s="60">
        <f t="shared" si="90"/>
        <v>2.8623564710258904</v>
      </c>
      <c r="R537" s="62">
        <f t="shared" si="81"/>
        <v>2.7900907823801046E-4</v>
      </c>
    </row>
    <row r="538" spans="1:18" ht="15" x14ac:dyDescent="0.25">
      <c r="A538" s="53">
        <v>533</v>
      </c>
      <c r="B538" s="1">
        <v>43195</v>
      </c>
      <c r="C538">
        <v>156.14300499999999</v>
      </c>
      <c r="D538" s="60">
        <f t="shared" si="82"/>
        <v>2.1142879999999877</v>
      </c>
      <c r="E538" s="60">
        <f t="shared" si="83"/>
        <v>175.924286</v>
      </c>
      <c r="F538" s="61">
        <f t="shared" si="84"/>
        <v>1.2164363525278837E-2</v>
      </c>
      <c r="G538" s="61">
        <f t="shared" si="85"/>
        <v>1.3633227000334877E-2</v>
      </c>
      <c r="H538" s="60">
        <f t="shared" si="86"/>
        <v>176.17958915766178</v>
      </c>
      <c r="I538" s="60">
        <f t="shared" si="87"/>
        <v>-2.3695911576617732</v>
      </c>
      <c r="J538" s="61">
        <f t="shared" si="88"/>
        <v>1.3726583205909504E-2</v>
      </c>
      <c r="K538" s="60">
        <f t="shared" si="89"/>
        <v>176.19581539956596</v>
      </c>
      <c r="L538" s="60">
        <f t="shared" si="90"/>
        <v>-2.3858173995659513</v>
      </c>
      <c r="R538" s="62">
        <f t="shared" si="81"/>
        <v>1.8319837720003228E-4</v>
      </c>
    </row>
    <row r="539" spans="1:18" ht="15" x14ac:dyDescent="0.25">
      <c r="A539" s="53">
        <v>534</v>
      </c>
      <c r="B539" s="1">
        <v>43194</v>
      </c>
      <c r="C539">
        <v>154.028717</v>
      </c>
      <c r="D539" s="60">
        <f t="shared" si="82"/>
        <v>1.2666780000000131</v>
      </c>
      <c r="E539" s="60">
        <f t="shared" si="83"/>
        <v>175.07667600000002</v>
      </c>
      <c r="F539" s="61">
        <f t="shared" si="84"/>
        <v>7.2877165558681671E-3</v>
      </c>
      <c r="G539" s="61">
        <f t="shared" si="85"/>
        <v>8.2576490522388597E-3</v>
      </c>
      <c r="H539" s="60">
        <f t="shared" si="86"/>
        <v>175.24525996525435</v>
      </c>
      <c r="I539" s="60">
        <f t="shared" si="87"/>
        <v>-1.435261965254341</v>
      </c>
      <c r="J539" s="61">
        <f t="shared" si="88"/>
        <v>8.2918374767177155E-3</v>
      </c>
      <c r="K539" s="60">
        <f t="shared" si="89"/>
        <v>175.25120225524466</v>
      </c>
      <c r="L539" s="60">
        <f t="shared" si="90"/>
        <v>-1.4412042552446565</v>
      </c>
      <c r="R539" s="62">
        <f t="shared" si="81"/>
        <v>6.6577465653116391E-5</v>
      </c>
    </row>
    <row r="540" spans="1:18" ht="15" x14ac:dyDescent="0.25">
      <c r="A540" s="53">
        <v>535</v>
      </c>
      <c r="B540" s="1">
        <v>43193</v>
      </c>
      <c r="C540">
        <v>152.76203899999999</v>
      </c>
      <c r="D540" s="60">
        <f t="shared" si="82"/>
        <v>2.5523680000000013</v>
      </c>
      <c r="E540" s="60">
        <f t="shared" si="83"/>
        <v>176.36236600000001</v>
      </c>
      <c r="F540" s="61">
        <f t="shared" si="84"/>
        <v>1.4684816922902222E-2</v>
      </c>
      <c r="G540" s="61">
        <f t="shared" si="85"/>
        <v>1.6849285262639652E-2</v>
      </c>
      <c r="H540" s="60">
        <f t="shared" si="86"/>
        <v>176.73857223780084</v>
      </c>
      <c r="I540" s="60">
        <f t="shared" si="87"/>
        <v>-2.9285742378008308</v>
      </c>
      <c r="J540" s="61">
        <f t="shared" si="88"/>
        <v>1.6992035086742196E-2</v>
      </c>
      <c r="K540" s="60">
        <f t="shared" si="89"/>
        <v>176.76338358444261</v>
      </c>
      <c r="L540" s="60">
        <f t="shared" si="90"/>
        <v>-2.9533855844426</v>
      </c>
      <c r="R540" s="62">
        <f t="shared" si="81"/>
        <v>2.8060061649100824E-4</v>
      </c>
    </row>
    <row r="541" spans="1:18" ht="15" x14ac:dyDescent="0.25">
      <c r="A541" s="53">
        <v>536</v>
      </c>
      <c r="B541" s="1">
        <v>43192</v>
      </c>
      <c r="C541">
        <v>150.20967099999999</v>
      </c>
      <c r="D541" s="60">
        <f t="shared" si="82"/>
        <v>1.2762149999999792</v>
      </c>
      <c r="E541" s="60">
        <f t="shared" si="83"/>
        <v>175.08621299999999</v>
      </c>
      <c r="F541" s="61">
        <f t="shared" si="84"/>
        <v>7.3425868171287777E-3</v>
      </c>
      <c r="G541" s="61">
        <f t="shared" si="85"/>
        <v>8.5325225792719818E-3</v>
      </c>
      <c r="H541" s="60">
        <f t="shared" si="86"/>
        <v>175.29303573243823</v>
      </c>
      <c r="I541" s="60">
        <f t="shared" si="87"/>
        <v>-1.4830377324382198</v>
      </c>
      <c r="J541" s="61">
        <f t="shared" si="88"/>
        <v>8.5690283048288299E-3</v>
      </c>
      <c r="K541" s="60">
        <f t="shared" si="89"/>
        <v>175.29938079252423</v>
      </c>
      <c r="L541" s="60">
        <f t="shared" si="90"/>
        <v>-1.4893827925242249</v>
      </c>
      <c r="R541" s="62">
        <f t="shared" si="81"/>
        <v>7.1138683052402124E-5</v>
      </c>
    </row>
    <row r="542" spans="1:18" ht="15" x14ac:dyDescent="0.25">
      <c r="A542" s="53">
        <v>537</v>
      </c>
      <c r="B542" s="1">
        <v>43188</v>
      </c>
      <c r="C542">
        <v>148.93345600000001</v>
      </c>
      <c r="D542" s="60">
        <f t="shared" si="82"/>
        <v>-1.9333649999999807</v>
      </c>
      <c r="E542" s="60">
        <f t="shared" si="83"/>
        <v>171.87663300000003</v>
      </c>
      <c r="F542" s="61">
        <f t="shared" si="84"/>
        <v>-1.1123439515832573E-2</v>
      </c>
      <c r="G542" s="61">
        <f t="shared" si="85"/>
        <v>-1.2897865347818562E-2</v>
      </c>
      <c r="H542" s="60">
        <f t="shared" si="86"/>
        <v>171.5682200496914</v>
      </c>
      <c r="I542" s="60">
        <f t="shared" si="87"/>
        <v>2.2417779503086024</v>
      </c>
      <c r="J542" s="61">
        <f t="shared" si="88"/>
        <v>-1.2815044336355313E-2</v>
      </c>
      <c r="K542" s="60">
        <f t="shared" si="89"/>
        <v>171.5826151695282</v>
      </c>
      <c r="L542" s="60">
        <f t="shared" si="90"/>
        <v>2.2273828304718108</v>
      </c>
      <c r="R542" s="62">
        <f t="shared" si="81"/>
        <v>1.688963498257835E-4</v>
      </c>
    </row>
    <row r="543" spans="1:18" ht="15" x14ac:dyDescent="0.25">
      <c r="A543" s="53">
        <v>538</v>
      </c>
      <c r="B543" s="1">
        <v>43187</v>
      </c>
      <c r="C543">
        <v>150.86682099999999</v>
      </c>
      <c r="D543" s="60">
        <f t="shared" si="82"/>
        <v>0.88574199999999337</v>
      </c>
      <c r="E543" s="60">
        <f t="shared" si="83"/>
        <v>174.69574</v>
      </c>
      <c r="F543" s="61">
        <f t="shared" si="84"/>
        <v>5.096035959910622E-3</v>
      </c>
      <c r="G543" s="61">
        <f t="shared" si="85"/>
        <v>5.8883213692144856E-3</v>
      </c>
      <c r="H543" s="60">
        <f t="shared" si="86"/>
        <v>174.83344712540654</v>
      </c>
      <c r="I543" s="60">
        <f t="shared" si="87"/>
        <v>-1.023449125406529</v>
      </c>
      <c r="J543" s="61">
        <f t="shared" si="88"/>
        <v>5.9056916106063843E-3</v>
      </c>
      <c r="K543" s="60">
        <f t="shared" si="89"/>
        <v>174.83646624702811</v>
      </c>
      <c r="L543" s="60">
        <f t="shared" si="90"/>
        <v>-1.0264682470281059</v>
      </c>
      <c r="R543" s="62">
        <f t="shared" si="81"/>
        <v>3.3526113486918001E-5</v>
      </c>
    </row>
    <row r="544" spans="1:18" ht="15" x14ac:dyDescent="0.25">
      <c r="A544" s="53">
        <v>539</v>
      </c>
      <c r="B544" s="1">
        <v>43186</v>
      </c>
      <c r="C544">
        <v>149.98107899999999</v>
      </c>
      <c r="D544" s="60">
        <f t="shared" si="82"/>
        <v>-0.50477599999999256</v>
      </c>
      <c r="E544" s="60">
        <f t="shared" si="83"/>
        <v>173.30522200000001</v>
      </c>
      <c r="F544" s="61">
        <f t="shared" si="84"/>
        <v>-2.904182761684357E-3</v>
      </c>
      <c r="G544" s="61">
        <f t="shared" si="85"/>
        <v>-3.3599469210023308E-3</v>
      </c>
      <c r="H544" s="60">
        <f t="shared" si="86"/>
        <v>173.22600563238049</v>
      </c>
      <c r="I544" s="60">
        <f t="shared" si="87"/>
        <v>0.58399236761951556</v>
      </c>
      <c r="J544" s="61">
        <f t="shared" si="88"/>
        <v>-3.3543086159160446E-3</v>
      </c>
      <c r="K544" s="60">
        <f t="shared" si="89"/>
        <v>173.22698562617626</v>
      </c>
      <c r="L544" s="60">
        <f t="shared" si="90"/>
        <v>0.58301237382374893</v>
      </c>
      <c r="R544" s="62">
        <f t="shared" si="81"/>
        <v>1.1958416993998716E-5</v>
      </c>
    </row>
    <row r="545" spans="1:18" ht="15" x14ac:dyDescent="0.25">
      <c r="A545" s="53">
        <v>540</v>
      </c>
      <c r="B545" s="1">
        <v>43185</v>
      </c>
      <c r="C545">
        <v>150.48585499999999</v>
      </c>
      <c r="D545" s="60">
        <f t="shared" si="82"/>
        <v>2.8857119999999838</v>
      </c>
      <c r="E545" s="60">
        <f t="shared" si="83"/>
        <v>176.69570999999999</v>
      </c>
      <c r="F545" s="61">
        <f t="shared" si="84"/>
        <v>1.6602681279588898E-2</v>
      </c>
      <c r="G545" s="61">
        <f t="shared" si="85"/>
        <v>1.9362212060348053E-2</v>
      </c>
      <c r="H545" s="60">
        <f t="shared" si="86"/>
        <v>177.17534403948468</v>
      </c>
      <c r="I545" s="60">
        <f t="shared" si="87"/>
        <v>-3.3653460394846775</v>
      </c>
      <c r="J545" s="61">
        <f t="shared" si="88"/>
        <v>1.9550875367376735E-2</v>
      </c>
      <c r="K545" s="60">
        <f t="shared" si="89"/>
        <v>177.208135608502</v>
      </c>
      <c r="L545" s="60">
        <f t="shared" si="90"/>
        <v>-3.3981376085019974</v>
      </c>
      <c r="R545" s="62">
        <f t="shared" si="81"/>
        <v>3.7110418355554758E-4</v>
      </c>
    </row>
    <row r="546" spans="1:18" ht="15" x14ac:dyDescent="0.25">
      <c r="A546" s="53">
        <v>541</v>
      </c>
      <c r="B546" s="1">
        <v>43182</v>
      </c>
      <c r="C546">
        <v>147.600143</v>
      </c>
      <c r="D546" s="60">
        <f t="shared" si="82"/>
        <v>-1.9618989999999883</v>
      </c>
      <c r="E546" s="60">
        <f t="shared" si="83"/>
        <v>171.84809900000002</v>
      </c>
      <c r="F546" s="61">
        <f t="shared" si="84"/>
        <v>-1.1287607287125037E-2</v>
      </c>
      <c r="G546" s="61">
        <f t="shared" si="85"/>
        <v>-1.3204422398372745E-2</v>
      </c>
      <c r="H546" s="60">
        <f t="shared" si="86"/>
        <v>171.51493736934768</v>
      </c>
      <c r="I546" s="60">
        <f t="shared" si="87"/>
        <v>2.2950606306523298</v>
      </c>
      <c r="J546" s="61">
        <f t="shared" si="88"/>
        <v>-1.3117626463003148E-2</v>
      </c>
      <c r="K546" s="60">
        <f t="shared" si="89"/>
        <v>171.53002337070069</v>
      </c>
      <c r="L546" s="60">
        <f t="shared" si="90"/>
        <v>2.2799746292993177</v>
      </c>
      <c r="R546" s="62">
        <f t="shared" si="81"/>
        <v>1.769583657835011E-4</v>
      </c>
    </row>
    <row r="547" spans="1:18" ht="15" x14ac:dyDescent="0.25">
      <c r="A547" s="53">
        <v>542</v>
      </c>
      <c r="B547" s="1">
        <v>43181</v>
      </c>
      <c r="C547">
        <v>149.56204199999999</v>
      </c>
      <c r="D547" s="60">
        <f t="shared" si="82"/>
        <v>-1.5428620000000137</v>
      </c>
      <c r="E547" s="60">
        <f t="shared" si="83"/>
        <v>172.26713599999999</v>
      </c>
      <c r="F547" s="61">
        <f t="shared" si="84"/>
        <v>-8.8767160563456987E-3</v>
      </c>
      <c r="G547" s="61">
        <f t="shared" si="85"/>
        <v>-1.0263020680664868E-2</v>
      </c>
      <c r="H547" s="60">
        <f t="shared" si="86"/>
        <v>172.02618239601969</v>
      </c>
      <c r="I547" s="60">
        <f t="shared" si="87"/>
        <v>1.7838156039803152</v>
      </c>
      <c r="J547" s="61">
        <f t="shared" si="88"/>
        <v>-1.02105355892355E-2</v>
      </c>
      <c r="K547" s="60">
        <f t="shared" si="89"/>
        <v>172.03530482965607</v>
      </c>
      <c r="L547" s="60">
        <f t="shared" si="90"/>
        <v>1.7746931703439373</v>
      </c>
      <c r="R547" s="62">
        <f t="shared" si="81"/>
        <v>1.0735380597643189E-4</v>
      </c>
    </row>
    <row r="548" spans="1:18" ht="15" x14ac:dyDescent="0.25">
      <c r="A548" s="53">
        <v>543</v>
      </c>
      <c r="B548" s="1">
        <v>43180</v>
      </c>
      <c r="C548">
        <v>151.104904</v>
      </c>
      <c r="D548" s="60">
        <f t="shared" si="82"/>
        <v>-0.68569999999999709</v>
      </c>
      <c r="E548" s="60">
        <f t="shared" si="83"/>
        <v>173.12429800000001</v>
      </c>
      <c r="F548" s="61">
        <f t="shared" si="84"/>
        <v>-3.9451125245395669E-3</v>
      </c>
      <c r="G548" s="61">
        <f t="shared" si="85"/>
        <v>-4.5276417329864153E-3</v>
      </c>
      <c r="H548" s="60">
        <f t="shared" si="86"/>
        <v>173.02304859944493</v>
      </c>
      <c r="I548" s="60">
        <f t="shared" si="87"/>
        <v>0.78694940055507345</v>
      </c>
      <c r="J548" s="61">
        <f t="shared" si="88"/>
        <v>-4.5174074147566936E-3</v>
      </c>
      <c r="K548" s="60">
        <f t="shared" si="89"/>
        <v>173.02482742627595</v>
      </c>
      <c r="L548" s="60">
        <f t="shared" si="90"/>
        <v>0.7851705737240593</v>
      </c>
      <c r="R548" s="62">
        <f t="shared" si="81"/>
        <v>2.1397925987122174E-5</v>
      </c>
    </row>
    <row r="549" spans="1:18" ht="15" x14ac:dyDescent="0.25">
      <c r="A549" s="53">
        <v>544</v>
      </c>
      <c r="B549" s="1">
        <v>43179</v>
      </c>
      <c r="C549">
        <v>151.790604</v>
      </c>
      <c r="D549" s="60">
        <f t="shared" si="82"/>
        <v>0.35235600000001455</v>
      </c>
      <c r="E549" s="60">
        <f t="shared" si="83"/>
        <v>174.16235400000002</v>
      </c>
      <c r="F549" s="61">
        <f t="shared" si="84"/>
        <v>2.0272481678528902E-3</v>
      </c>
      <c r="G549" s="61">
        <f t="shared" si="85"/>
        <v>2.3240279166618738E-3</v>
      </c>
      <c r="H549" s="60">
        <f t="shared" si="86"/>
        <v>174.21393728754694</v>
      </c>
      <c r="I549" s="60">
        <f t="shared" si="87"/>
        <v>-0.4039392875469332</v>
      </c>
      <c r="J549" s="61">
        <f t="shared" si="88"/>
        <v>2.326730562810094E-3</v>
      </c>
      <c r="K549" s="60">
        <f t="shared" si="89"/>
        <v>174.21440703446856</v>
      </c>
      <c r="L549" s="60">
        <f t="shared" si="90"/>
        <v>-0.40440903446855714</v>
      </c>
      <c r="R549" s="62">
        <f t="shared" si="81"/>
        <v>4.9545436489550886E-6</v>
      </c>
    </row>
    <row r="550" spans="1:18" ht="15" x14ac:dyDescent="0.25">
      <c r="A550" s="53">
        <v>545</v>
      </c>
      <c r="B550" s="1">
        <v>43178</v>
      </c>
      <c r="C550">
        <v>151.43824799999999</v>
      </c>
      <c r="D550" s="60">
        <f t="shared" si="82"/>
        <v>-3.1904750000000206</v>
      </c>
      <c r="E550" s="60">
        <f t="shared" si="83"/>
        <v>170.61952299999999</v>
      </c>
      <c r="F550" s="61">
        <f t="shared" si="84"/>
        <v>-1.8356107454762301E-2</v>
      </c>
      <c r="G550" s="61">
        <f t="shared" si="85"/>
        <v>-2.0848970133951737E-2</v>
      </c>
      <c r="H550" s="60">
        <f t="shared" si="86"/>
        <v>170.18623854271581</v>
      </c>
      <c r="I550" s="60">
        <f t="shared" si="87"/>
        <v>3.6237594572841942</v>
      </c>
      <c r="J550" s="61">
        <f t="shared" si="88"/>
        <v>-2.0633132952925057E-2</v>
      </c>
      <c r="K550" s="60">
        <f t="shared" si="89"/>
        <v>170.22375320271837</v>
      </c>
      <c r="L550" s="60">
        <f t="shared" si="90"/>
        <v>3.5862447972816369</v>
      </c>
      <c r="R550" s="62">
        <f t="shared" si="81"/>
        <v>4.3878173698544426E-4</v>
      </c>
    </row>
    <row r="551" spans="1:18" ht="15" x14ac:dyDescent="0.25">
      <c r="A551" s="53">
        <v>546</v>
      </c>
      <c r="B551" s="1">
        <v>43175</v>
      </c>
      <c r="C551">
        <v>154.62872300000001</v>
      </c>
      <c r="D551" s="60">
        <f t="shared" si="82"/>
        <v>0.71429399999999532</v>
      </c>
      <c r="E551" s="60">
        <f t="shared" si="83"/>
        <v>174.524292</v>
      </c>
      <c r="F551" s="61">
        <f t="shared" si="84"/>
        <v>4.109625500369635E-3</v>
      </c>
      <c r="G551" s="61">
        <f t="shared" si="85"/>
        <v>4.6301158943510799E-3</v>
      </c>
      <c r="H551" s="60">
        <f t="shared" si="86"/>
        <v>174.61475843433695</v>
      </c>
      <c r="I551" s="60">
        <f t="shared" si="87"/>
        <v>-0.80476043433694144</v>
      </c>
      <c r="J551" s="61">
        <f t="shared" si="88"/>
        <v>4.6408514434991355E-3</v>
      </c>
      <c r="K551" s="60">
        <f t="shared" si="89"/>
        <v>174.61662438011291</v>
      </c>
      <c r="L551" s="60">
        <f t="shared" si="90"/>
        <v>-0.80662638011290255</v>
      </c>
      <c r="R551" s="62">
        <f t="shared" si="81"/>
        <v>2.0538737567458625E-5</v>
      </c>
    </row>
    <row r="552" spans="1:18" ht="15" x14ac:dyDescent="0.25">
      <c r="A552" s="53">
        <v>547</v>
      </c>
      <c r="B552" s="1">
        <v>43174</v>
      </c>
      <c r="C552">
        <v>153.91442900000001</v>
      </c>
      <c r="D552" s="60">
        <f t="shared" si="82"/>
        <v>3.2095030000000122</v>
      </c>
      <c r="E552" s="60">
        <f t="shared" si="83"/>
        <v>177.01950100000002</v>
      </c>
      <c r="F552" s="61">
        <f t="shared" si="84"/>
        <v>1.8465583320471657E-2</v>
      </c>
      <c r="G552" s="61">
        <f t="shared" si="85"/>
        <v>2.1072999578800881E-2</v>
      </c>
      <c r="H552" s="60">
        <f t="shared" si="86"/>
        <v>177.47269601464538</v>
      </c>
      <c r="I552" s="60">
        <f t="shared" si="87"/>
        <v>-3.6626980146453718</v>
      </c>
      <c r="J552" s="61">
        <f t="shared" si="88"/>
        <v>2.1296603138241228E-2</v>
      </c>
      <c r="K552" s="60">
        <f t="shared" si="89"/>
        <v>177.51156054886454</v>
      </c>
      <c r="L552" s="60">
        <f t="shared" si="90"/>
        <v>-3.7015625488645298</v>
      </c>
      <c r="R552" s="62">
        <f t="shared" si="81"/>
        <v>4.3994441991299034E-4</v>
      </c>
    </row>
    <row r="553" spans="1:18" ht="15" x14ac:dyDescent="0.25">
      <c r="A553" s="53">
        <v>548</v>
      </c>
      <c r="B553" s="1">
        <v>43173</v>
      </c>
      <c r="C553">
        <v>150.704926</v>
      </c>
      <c r="D553" s="60">
        <f t="shared" si="82"/>
        <v>1.9058999999998605E-2</v>
      </c>
      <c r="E553" s="60">
        <f t="shared" si="83"/>
        <v>173.82905700000001</v>
      </c>
      <c r="F553" s="61">
        <f t="shared" si="84"/>
        <v>1.0965422138718742E-4</v>
      </c>
      <c r="G553" s="61">
        <f t="shared" si="85"/>
        <v>1.2647367118079618E-4</v>
      </c>
      <c r="H553" s="60">
        <f t="shared" si="86"/>
        <v>173.83198038853499</v>
      </c>
      <c r="I553" s="60">
        <f t="shared" si="87"/>
        <v>-2.1982388534979691E-2</v>
      </c>
      <c r="J553" s="61">
        <f t="shared" si="88"/>
        <v>1.2648166931274719E-4</v>
      </c>
      <c r="K553" s="60">
        <f t="shared" si="89"/>
        <v>173.83198177869028</v>
      </c>
      <c r="L553" s="60">
        <f t="shared" si="90"/>
        <v>-2.1983778690270128E-2</v>
      </c>
      <c r="R553" s="62">
        <f t="shared" si="81"/>
        <v>8.023722241603827E-10</v>
      </c>
    </row>
    <row r="554" spans="1:18" ht="15" x14ac:dyDescent="0.25">
      <c r="A554" s="53">
        <v>549</v>
      </c>
      <c r="B554" s="1">
        <v>43172</v>
      </c>
      <c r="C554">
        <v>150.685867</v>
      </c>
      <c r="D554" s="60">
        <f t="shared" si="82"/>
        <v>0.4571679999999958</v>
      </c>
      <c r="E554" s="60">
        <f t="shared" si="83"/>
        <v>174.267166</v>
      </c>
      <c r="F554" s="61">
        <f t="shared" si="84"/>
        <v>2.6302744678703455E-3</v>
      </c>
      <c r="G554" s="61">
        <f t="shared" si="85"/>
        <v>3.038525903321731E-3</v>
      </c>
      <c r="H554" s="60">
        <f t="shared" si="86"/>
        <v>174.3381241811793</v>
      </c>
      <c r="I554" s="60">
        <f t="shared" si="87"/>
        <v>-0.52812618117928878</v>
      </c>
      <c r="J554" s="61">
        <f t="shared" si="88"/>
        <v>3.0431469023105618E-3</v>
      </c>
      <c r="K554" s="60">
        <f t="shared" si="89"/>
        <v>174.33892735700434</v>
      </c>
      <c r="L554" s="60">
        <f t="shared" si="90"/>
        <v>-0.52892935700432986</v>
      </c>
      <c r="R554" s="62">
        <f t="shared" si="81"/>
        <v>8.6458251807130964E-6</v>
      </c>
    </row>
    <row r="555" spans="1:18" ht="15" x14ac:dyDescent="0.25">
      <c r="A555" s="53">
        <v>550</v>
      </c>
      <c r="B555" s="1">
        <v>43171</v>
      </c>
      <c r="C555">
        <v>150.22869900000001</v>
      </c>
      <c r="D555" s="60">
        <f t="shared" si="82"/>
        <v>0.47618099999999686</v>
      </c>
      <c r="E555" s="60">
        <f t="shared" si="83"/>
        <v>174.286179</v>
      </c>
      <c r="F555" s="61">
        <f t="shared" si="84"/>
        <v>2.7396640324453421E-3</v>
      </c>
      <c r="G555" s="61">
        <f t="shared" si="85"/>
        <v>3.1747414369054615E-3</v>
      </c>
      <c r="H555" s="60">
        <f t="shared" si="86"/>
        <v>174.36179980279906</v>
      </c>
      <c r="I555" s="60">
        <f t="shared" si="87"/>
        <v>-0.55180180279904789</v>
      </c>
      <c r="J555" s="61">
        <f t="shared" si="88"/>
        <v>3.1797862657641377E-3</v>
      </c>
      <c r="K555" s="60">
        <f t="shared" si="89"/>
        <v>174.36267664449289</v>
      </c>
      <c r="L555" s="60">
        <f t="shared" si="90"/>
        <v>-0.55267864449288595</v>
      </c>
      <c r="R555" s="62">
        <f t="shared" si="81"/>
        <v>9.4654302797998035E-6</v>
      </c>
    </row>
    <row r="556" spans="1:18" ht="15" x14ac:dyDescent="0.25">
      <c r="A556" s="53">
        <v>551</v>
      </c>
      <c r="B556" s="1">
        <v>43168</v>
      </c>
      <c r="C556">
        <v>149.75251800000001</v>
      </c>
      <c r="D556" s="60">
        <f t="shared" si="82"/>
        <v>2.6666570000000149</v>
      </c>
      <c r="E556" s="60">
        <f t="shared" si="83"/>
        <v>176.47665500000002</v>
      </c>
      <c r="F556" s="61">
        <f t="shared" si="84"/>
        <v>1.5342368279643009E-2</v>
      </c>
      <c r="G556" s="61">
        <f t="shared" si="85"/>
        <v>1.7967546844491866E-2</v>
      </c>
      <c r="H556" s="60">
        <f t="shared" si="86"/>
        <v>176.93293728110606</v>
      </c>
      <c r="I556" s="60">
        <f t="shared" si="87"/>
        <v>-3.1229392811060563</v>
      </c>
      <c r="J556" s="61">
        <f t="shared" si="88"/>
        <v>1.8129934324550848E-2</v>
      </c>
      <c r="K556" s="60">
        <f t="shared" si="89"/>
        <v>176.96116184869032</v>
      </c>
      <c r="L556" s="60">
        <f t="shared" si="90"/>
        <v>-3.1511638486903166</v>
      </c>
      <c r="R556" s="62">
        <f t="shared" si="81"/>
        <v>3.1931543309088762E-4</v>
      </c>
    </row>
    <row r="557" spans="1:18" ht="15" x14ac:dyDescent="0.25">
      <c r="A557" s="53">
        <v>552</v>
      </c>
      <c r="B557" s="1">
        <v>43167</v>
      </c>
      <c r="C557">
        <v>147.08586099999999</v>
      </c>
      <c r="D557" s="60">
        <f t="shared" si="82"/>
        <v>1.9618989999999883</v>
      </c>
      <c r="E557" s="60">
        <f t="shared" si="83"/>
        <v>175.771897</v>
      </c>
      <c r="F557" s="61">
        <f t="shared" si="84"/>
        <v>1.1287607287125037E-2</v>
      </c>
      <c r="G557" s="61">
        <f t="shared" si="85"/>
        <v>1.3428217163157223E-2</v>
      </c>
      <c r="H557" s="60">
        <f t="shared" si="86"/>
        <v>176.14395639827194</v>
      </c>
      <c r="I557" s="60">
        <f t="shared" si="87"/>
        <v>-2.3339583982719319</v>
      </c>
      <c r="J557" s="61">
        <f t="shared" si="88"/>
        <v>1.3518780585662265E-2</v>
      </c>
      <c r="K557" s="60">
        <f t="shared" si="89"/>
        <v>176.1596972265564</v>
      </c>
      <c r="L557" s="60">
        <f t="shared" si="90"/>
        <v>-2.3496992265563961</v>
      </c>
      <c r="R557" s="62">
        <f t="shared" si="81"/>
        <v>1.7769075734245919E-4</v>
      </c>
    </row>
    <row r="558" spans="1:18" ht="15" x14ac:dyDescent="0.25">
      <c r="A558" s="53">
        <v>553</v>
      </c>
      <c r="B558" s="1">
        <v>43166</v>
      </c>
      <c r="C558">
        <v>145.12396200000001</v>
      </c>
      <c r="D558" s="60">
        <f t="shared" si="82"/>
        <v>1.1238089999999943</v>
      </c>
      <c r="E558" s="60">
        <f t="shared" si="83"/>
        <v>174.933807</v>
      </c>
      <c r="F558" s="61">
        <f t="shared" si="84"/>
        <v>6.4657327710227249E-3</v>
      </c>
      <c r="G558" s="61">
        <f t="shared" si="85"/>
        <v>7.7739254622601478E-3</v>
      </c>
      <c r="H558" s="60">
        <f t="shared" si="86"/>
        <v>175.16118396904761</v>
      </c>
      <c r="I558" s="60">
        <f t="shared" si="87"/>
        <v>-1.3511859690476058</v>
      </c>
      <c r="J558" s="61">
        <f t="shared" si="88"/>
        <v>7.8042208746819473E-3</v>
      </c>
      <c r="K558" s="60">
        <f t="shared" si="89"/>
        <v>175.16644961462003</v>
      </c>
      <c r="L558" s="60">
        <f t="shared" si="90"/>
        <v>-1.3564516146200276</v>
      </c>
      <c r="R558" s="62">
        <f t="shared" si="81"/>
        <v>5.891756739377059E-5</v>
      </c>
    </row>
    <row r="559" spans="1:18" ht="15" x14ac:dyDescent="0.25">
      <c r="A559" s="53">
        <v>554</v>
      </c>
      <c r="B559" s="1">
        <v>43165</v>
      </c>
      <c r="C559">
        <v>144.00015300000001</v>
      </c>
      <c r="D559" s="60">
        <f t="shared" si="82"/>
        <v>0.16192700000001992</v>
      </c>
      <c r="E559" s="60">
        <f t="shared" si="83"/>
        <v>173.97192500000003</v>
      </c>
      <c r="F559" s="61">
        <f t="shared" si="84"/>
        <v>9.3163225282368338E-4</v>
      </c>
      <c r="G559" s="61">
        <f t="shared" si="85"/>
        <v>1.1251245761222614E-3</v>
      </c>
      <c r="H559" s="60">
        <f t="shared" si="86"/>
        <v>174.00555590032559</v>
      </c>
      <c r="I559" s="60">
        <f t="shared" si="87"/>
        <v>-0.19555790032558207</v>
      </c>
      <c r="J559" s="61">
        <f t="shared" si="88"/>
        <v>1.1257577662284288E-3</v>
      </c>
      <c r="K559" s="60">
        <f t="shared" si="89"/>
        <v>174.00566595509667</v>
      </c>
      <c r="L559" s="60">
        <f t="shared" si="90"/>
        <v>-0.1956679550966669</v>
      </c>
      <c r="R559" s="62">
        <f t="shared" si="81"/>
        <v>1.0546819239588614E-6</v>
      </c>
    </row>
    <row r="560" spans="1:18" ht="15" x14ac:dyDescent="0.25">
      <c r="A560" s="53">
        <v>555</v>
      </c>
      <c r="B560" s="1">
        <v>43164</v>
      </c>
      <c r="C560">
        <v>143.83822599999999</v>
      </c>
      <c r="D560" s="60">
        <f t="shared" si="82"/>
        <v>2.6285550000000057</v>
      </c>
      <c r="E560" s="60">
        <f t="shared" si="83"/>
        <v>176.43855300000001</v>
      </c>
      <c r="F560" s="61">
        <f t="shared" si="84"/>
        <v>1.512315189141194E-2</v>
      </c>
      <c r="G560" s="61">
        <f t="shared" si="85"/>
        <v>1.8443423284191778E-2</v>
      </c>
      <c r="H560" s="60">
        <f t="shared" si="86"/>
        <v>177.01564936413851</v>
      </c>
      <c r="I560" s="60">
        <f t="shared" si="87"/>
        <v>-3.2056513641385038</v>
      </c>
      <c r="J560" s="61">
        <f t="shared" si="88"/>
        <v>1.8614553673168787E-2</v>
      </c>
      <c r="K560" s="60">
        <f t="shared" si="89"/>
        <v>177.04539353670435</v>
      </c>
      <c r="L560" s="60">
        <f t="shared" si="90"/>
        <v>-3.2353955367043454</v>
      </c>
      <c r="R560" s="62">
        <f t="shared" si="81"/>
        <v>3.3654914376022118E-4</v>
      </c>
    </row>
    <row r="561" spans="1:18" ht="15" x14ac:dyDescent="0.25">
      <c r="A561" s="53">
        <v>556</v>
      </c>
      <c r="B561" s="1">
        <v>43161</v>
      </c>
      <c r="C561">
        <v>141.20967099999999</v>
      </c>
      <c r="D561" s="60">
        <f t="shared" si="82"/>
        <v>-7.0761720000000139</v>
      </c>
      <c r="E561" s="60">
        <f t="shared" si="83"/>
        <v>166.73382599999999</v>
      </c>
      <c r="F561" s="61">
        <f t="shared" si="84"/>
        <v>-4.0712111394190419E-2</v>
      </c>
      <c r="G561" s="61">
        <f t="shared" si="85"/>
        <v>-4.8895968470435883E-2</v>
      </c>
      <c r="H561" s="60">
        <f t="shared" si="86"/>
        <v>165.3113898179455</v>
      </c>
      <c r="I561" s="60">
        <f t="shared" si="87"/>
        <v>8.498608182054511</v>
      </c>
      <c r="J561" s="61">
        <f t="shared" si="88"/>
        <v>-4.7719808289453595E-2</v>
      </c>
      <c r="K561" s="60">
        <f t="shared" si="89"/>
        <v>165.51581821664971</v>
      </c>
      <c r="L561" s="60">
        <f t="shared" si="90"/>
        <v>8.2941797833503017</v>
      </c>
      <c r="R561" s="62">
        <f t="shared" si="81"/>
        <v>2.4004233992914242E-3</v>
      </c>
    </row>
    <row r="562" spans="1:18" ht="15" x14ac:dyDescent="0.25">
      <c r="A562" s="53">
        <v>557</v>
      </c>
      <c r="B562" s="1">
        <v>43160</v>
      </c>
      <c r="C562">
        <v>148.285843</v>
      </c>
      <c r="D562" s="60">
        <f t="shared" si="82"/>
        <v>-1.9428560000000061</v>
      </c>
      <c r="E562" s="60">
        <f t="shared" si="83"/>
        <v>171.867142</v>
      </c>
      <c r="F562" s="61">
        <f t="shared" si="84"/>
        <v>-1.1178045120281321E-2</v>
      </c>
      <c r="G562" s="61">
        <f t="shared" si="85"/>
        <v>-1.3017010296692662E-2</v>
      </c>
      <c r="H562" s="60">
        <f t="shared" si="86"/>
        <v>171.54751146636588</v>
      </c>
      <c r="I562" s="60">
        <f t="shared" si="87"/>
        <v>2.2624865336341315</v>
      </c>
      <c r="J562" s="61">
        <f t="shared" si="88"/>
        <v>-1.2932655430904091E-2</v>
      </c>
      <c r="K562" s="60">
        <f t="shared" si="89"/>
        <v>171.56217318541988</v>
      </c>
      <c r="L562" s="60">
        <f t="shared" si="90"/>
        <v>2.2478248145801274</v>
      </c>
      <c r="R562" s="62">
        <f t="shared" si="81"/>
        <v>1.7200736391621344E-4</v>
      </c>
    </row>
    <row r="563" spans="1:18" ht="15" x14ac:dyDescent="0.25">
      <c r="A563" s="53">
        <v>558</v>
      </c>
      <c r="B563" s="1">
        <v>43159</v>
      </c>
      <c r="C563">
        <v>150.22869900000001</v>
      </c>
      <c r="D563" s="60">
        <f t="shared" si="82"/>
        <v>-1.8190610000000049</v>
      </c>
      <c r="E563" s="60">
        <f t="shared" si="83"/>
        <v>171.990937</v>
      </c>
      <c r="F563" s="61">
        <f t="shared" si="84"/>
        <v>-1.0465801857957589E-2</v>
      </c>
      <c r="G563" s="61">
        <f t="shared" si="85"/>
        <v>-1.2035889036551978E-2</v>
      </c>
      <c r="H563" s="60">
        <f t="shared" si="86"/>
        <v>171.7180401506287</v>
      </c>
      <c r="I563" s="60">
        <f t="shared" si="87"/>
        <v>2.0919578493713118</v>
      </c>
      <c r="J563" s="61">
        <f t="shared" si="88"/>
        <v>-1.1963747443566448E-2</v>
      </c>
      <c r="K563" s="60">
        <f t="shared" si="89"/>
        <v>171.73057908076123</v>
      </c>
      <c r="L563" s="60">
        <f t="shared" si="90"/>
        <v>2.0794189192387762</v>
      </c>
      <c r="R563" s="62">
        <f t="shared" si="81"/>
        <v>1.472348425631163E-4</v>
      </c>
    </row>
    <row r="564" spans="1:18" ht="15" x14ac:dyDescent="0.25">
      <c r="A564" s="53">
        <v>559</v>
      </c>
      <c r="B564" s="1">
        <v>43158</v>
      </c>
      <c r="C564">
        <v>152.04776000000001</v>
      </c>
      <c r="D564" s="60">
        <f t="shared" si="82"/>
        <v>-2.7635039999999833</v>
      </c>
      <c r="E564" s="60">
        <f t="shared" si="83"/>
        <v>171.04649400000002</v>
      </c>
      <c r="F564" s="61">
        <f t="shared" si="84"/>
        <v>-1.5899568677286237E-2</v>
      </c>
      <c r="G564" s="61">
        <f t="shared" si="85"/>
        <v>-1.801204134747111E-2</v>
      </c>
      <c r="H564" s="60">
        <f t="shared" si="86"/>
        <v>170.67932512942014</v>
      </c>
      <c r="I564" s="60">
        <f t="shared" si="87"/>
        <v>3.1306728705798719</v>
      </c>
      <c r="J564" s="61">
        <f t="shared" si="88"/>
        <v>-1.7850794112759027E-2</v>
      </c>
      <c r="K564" s="60">
        <f t="shared" si="89"/>
        <v>170.70735151096295</v>
      </c>
      <c r="L564" s="60">
        <f t="shared" si="90"/>
        <v>3.1026464890370562</v>
      </c>
      <c r="R564" s="62">
        <f t="shared" si="81"/>
        <v>3.2797893993097722E-4</v>
      </c>
    </row>
    <row r="565" spans="1:18" ht="15" x14ac:dyDescent="0.25">
      <c r="A565" s="53">
        <v>560</v>
      </c>
      <c r="B565" s="1">
        <v>43157</v>
      </c>
      <c r="C565">
        <v>154.81126399999999</v>
      </c>
      <c r="D565" s="60">
        <f t="shared" si="82"/>
        <v>0.49215699999999174</v>
      </c>
      <c r="E565" s="60">
        <f t="shared" si="83"/>
        <v>174.302155</v>
      </c>
      <c r="F565" s="61">
        <f t="shared" si="84"/>
        <v>2.8315804940058265E-3</v>
      </c>
      <c r="G565" s="61">
        <f t="shared" si="85"/>
        <v>3.1841414625779873E-3</v>
      </c>
      <c r="H565" s="60">
        <f t="shared" si="86"/>
        <v>174.36343362124239</v>
      </c>
      <c r="I565" s="60">
        <f t="shared" si="87"/>
        <v>-0.55343562124238588</v>
      </c>
      <c r="J565" s="61">
        <f t="shared" si="88"/>
        <v>3.1892162258299727E-3</v>
      </c>
      <c r="K565" s="60">
        <f t="shared" si="89"/>
        <v>174.36431566583309</v>
      </c>
      <c r="L565" s="60">
        <f t="shared" si="90"/>
        <v>-0.55431766583308217</v>
      </c>
      <c r="R565" s="62">
        <f t="shared" si="81"/>
        <v>9.5233587643472387E-6</v>
      </c>
    </row>
    <row r="566" spans="1:18" ht="15" x14ac:dyDescent="0.25">
      <c r="A566" s="53">
        <v>561</v>
      </c>
      <c r="B566" s="1">
        <v>43154</v>
      </c>
      <c r="C566">
        <v>154.319107</v>
      </c>
      <c r="D566" s="60">
        <f t="shared" si="82"/>
        <v>2.2713469999999916</v>
      </c>
      <c r="E566" s="60">
        <f t="shared" si="83"/>
        <v>176.081345</v>
      </c>
      <c r="F566" s="61">
        <f t="shared" si="84"/>
        <v>1.3067988183280409E-2</v>
      </c>
      <c r="G566" s="61">
        <f t="shared" si="85"/>
        <v>1.4827899884893145E-2</v>
      </c>
      <c r="H566" s="60">
        <f t="shared" si="86"/>
        <v>176.38723524933749</v>
      </c>
      <c r="I566" s="60">
        <f t="shared" si="87"/>
        <v>-2.577237249337486</v>
      </c>
      <c r="J566" s="61">
        <f t="shared" si="88"/>
        <v>1.4938378572627387E-2</v>
      </c>
      <c r="K566" s="60">
        <f t="shared" si="89"/>
        <v>176.40643754983162</v>
      </c>
      <c r="L566" s="60">
        <f t="shared" si="90"/>
        <v>-2.5964395498316151</v>
      </c>
      <c r="R566" s="62">
        <f t="shared" si="81"/>
        <v>2.1696560545047278E-4</v>
      </c>
    </row>
    <row r="567" spans="1:18" ht="15" x14ac:dyDescent="0.25">
      <c r="A567" s="53">
        <v>562</v>
      </c>
      <c r="B567" s="1">
        <v>43153</v>
      </c>
      <c r="C567">
        <v>152.04776000000001</v>
      </c>
      <c r="D567" s="60">
        <f t="shared" si="82"/>
        <v>1.9117280000000108</v>
      </c>
      <c r="E567" s="60">
        <f t="shared" si="83"/>
        <v>175.72172600000002</v>
      </c>
      <c r="F567" s="61">
        <f t="shared" si="84"/>
        <v>1.0998953006144162E-2</v>
      </c>
      <c r="G567" s="61">
        <f t="shared" si="85"/>
        <v>1.2652918889767802E-2</v>
      </c>
      <c r="H567" s="60">
        <f t="shared" si="86"/>
        <v>176.00920180692469</v>
      </c>
      <c r="I567" s="60">
        <f t="shared" si="87"/>
        <v>-2.199203806924686</v>
      </c>
      <c r="J567" s="61">
        <f t="shared" si="88"/>
        <v>1.2733305753012113E-2</v>
      </c>
      <c r="K567" s="60">
        <f t="shared" si="89"/>
        <v>176.02317384746442</v>
      </c>
      <c r="L567" s="60">
        <f t="shared" si="90"/>
        <v>-2.213175847464413</v>
      </c>
      <c r="R567" s="62">
        <f t="shared" si="81"/>
        <v>1.5762228476031331E-4</v>
      </c>
    </row>
    <row r="568" spans="1:18" ht="15" x14ac:dyDescent="0.25">
      <c r="A568" s="53">
        <v>563</v>
      </c>
      <c r="B568" s="1">
        <v>43152</v>
      </c>
      <c r="C568">
        <v>150.136032</v>
      </c>
      <c r="D568" s="60">
        <f t="shared" si="82"/>
        <v>1.4006799999999942</v>
      </c>
      <c r="E568" s="60">
        <f t="shared" si="83"/>
        <v>175.210678</v>
      </c>
      <c r="F568" s="61">
        <f t="shared" si="84"/>
        <v>8.05868486345644E-3</v>
      </c>
      <c r="G568" s="61">
        <f t="shared" si="85"/>
        <v>9.3731975017533574E-3</v>
      </c>
      <c r="H568" s="60">
        <f t="shared" si="86"/>
        <v>175.43915343903333</v>
      </c>
      <c r="I568" s="60">
        <f t="shared" si="87"/>
        <v>-1.629155439033326</v>
      </c>
      <c r="J568" s="61">
        <f t="shared" si="88"/>
        <v>9.4172634895837957E-3</v>
      </c>
      <c r="K568" s="60">
        <f t="shared" si="89"/>
        <v>175.44681254829001</v>
      </c>
      <c r="L568" s="60">
        <f t="shared" si="90"/>
        <v>-1.6368145482900047</v>
      </c>
      <c r="R568" s="62">
        <f t="shared" si="81"/>
        <v>8.6026552617014194E-5</v>
      </c>
    </row>
    <row r="569" spans="1:18" ht="15" x14ac:dyDescent="0.25">
      <c r="A569" s="53">
        <v>564</v>
      </c>
      <c r="B569" s="1">
        <v>43151</v>
      </c>
      <c r="C569">
        <v>148.73535200000001</v>
      </c>
      <c r="D569" s="60">
        <f t="shared" si="82"/>
        <v>-0.59622099999998568</v>
      </c>
      <c r="E569" s="60">
        <f t="shared" si="83"/>
        <v>173.21377700000002</v>
      </c>
      <c r="F569" s="61">
        <f t="shared" si="84"/>
        <v>-3.4303032441205463E-3</v>
      </c>
      <c r="G569" s="61">
        <f t="shared" si="85"/>
        <v>-4.0005901036868066E-3</v>
      </c>
      <c r="H569" s="60">
        <f t="shared" si="86"/>
        <v>173.1146554420794</v>
      </c>
      <c r="I569" s="60">
        <f t="shared" si="87"/>
        <v>0.69534255792061117</v>
      </c>
      <c r="J569" s="61">
        <f t="shared" si="88"/>
        <v>-3.9925984038217139E-3</v>
      </c>
      <c r="K569" s="60">
        <f t="shared" si="89"/>
        <v>173.11604447941696</v>
      </c>
      <c r="L569" s="60">
        <f t="shared" si="90"/>
        <v>0.69395352058305093</v>
      </c>
      <c r="R569" s="62">
        <f t="shared" si="81"/>
        <v>1.6799649907644404E-5</v>
      </c>
    </row>
    <row r="570" spans="1:18" ht="15" x14ac:dyDescent="0.25">
      <c r="A570" s="53">
        <v>565</v>
      </c>
      <c r="B570" s="1">
        <v>43147</v>
      </c>
      <c r="C570">
        <v>149.33157299999999</v>
      </c>
      <c r="D570" s="60">
        <f t="shared" si="82"/>
        <v>-2.8297579999999982</v>
      </c>
      <c r="E570" s="60">
        <f t="shared" si="83"/>
        <v>170.98024000000001</v>
      </c>
      <c r="F570" s="61">
        <f t="shared" si="84"/>
        <v>-1.6280755034586664E-2</v>
      </c>
      <c r="G570" s="61">
        <f t="shared" si="85"/>
        <v>-1.8772190399041877E-2</v>
      </c>
      <c r="H570" s="60">
        <f t="shared" si="86"/>
        <v>170.54720362428691</v>
      </c>
      <c r="I570" s="60">
        <f t="shared" si="87"/>
        <v>3.2627943757130993</v>
      </c>
      <c r="J570" s="61">
        <f t="shared" si="88"/>
        <v>-1.8597090216041803E-2</v>
      </c>
      <c r="K570" s="60">
        <f t="shared" si="89"/>
        <v>170.57763778674396</v>
      </c>
      <c r="L570" s="60">
        <f t="shared" si="90"/>
        <v>3.2323602132560438</v>
      </c>
      <c r="R570" s="62">
        <f t="shared" si="81"/>
        <v>3.5608965225720688E-4</v>
      </c>
    </row>
    <row r="571" spans="1:18" ht="15" x14ac:dyDescent="0.25">
      <c r="A571" s="53">
        <v>566</v>
      </c>
      <c r="B571" s="1">
        <v>43146</v>
      </c>
      <c r="C571">
        <v>152.16133099999999</v>
      </c>
      <c r="D571" s="60">
        <f t="shared" si="82"/>
        <v>0.74763500000000249</v>
      </c>
      <c r="E571" s="60">
        <f t="shared" si="83"/>
        <v>174.55763300000001</v>
      </c>
      <c r="F571" s="61">
        <f t="shared" si="84"/>
        <v>4.3014499085374967E-3</v>
      </c>
      <c r="G571" s="61">
        <f t="shared" si="85"/>
        <v>4.9255468667466556E-3</v>
      </c>
      <c r="H571" s="60">
        <f t="shared" si="86"/>
        <v>174.66610729105815</v>
      </c>
      <c r="I571" s="60">
        <f t="shared" si="87"/>
        <v>-0.85610929105814648</v>
      </c>
      <c r="J571" s="61">
        <f t="shared" si="88"/>
        <v>4.9376973137225484E-3</v>
      </c>
      <c r="K571" s="60">
        <f t="shared" si="89"/>
        <v>174.66821916022272</v>
      </c>
      <c r="L571" s="60">
        <f t="shared" si="90"/>
        <v>-0.85822116022271189</v>
      </c>
      <c r="R571" s="62">
        <f t="shared" si="81"/>
        <v>2.3303784688739069E-5</v>
      </c>
    </row>
    <row r="572" spans="1:18" ht="15" x14ac:dyDescent="0.25">
      <c r="A572" s="53">
        <v>567</v>
      </c>
      <c r="B572" s="1">
        <v>43145</v>
      </c>
      <c r="C572">
        <v>151.41369599999999</v>
      </c>
      <c r="D572" s="60">
        <f t="shared" si="82"/>
        <v>-2.2807770000000005</v>
      </c>
      <c r="E572" s="60">
        <f t="shared" si="83"/>
        <v>171.52922100000001</v>
      </c>
      <c r="F572" s="61">
        <f t="shared" si="84"/>
        <v>-1.3122242829782442E-2</v>
      </c>
      <c r="G572" s="61">
        <f t="shared" si="85"/>
        <v>-1.4950890973043777E-2</v>
      </c>
      <c r="H572" s="60">
        <f t="shared" si="86"/>
        <v>171.21138366987705</v>
      </c>
      <c r="I572" s="60">
        <f t="shared" si="87"/>
        <v>2.5986143301229561</v>
      </c>
      <c r="J572" s="61">
        <f t="shared" si="88"/>
        <v>-1.4839681320225489E-2</v>
      </c>
      <c r="K572" s="60">
        <f t="shared" si="89"/>
        <v>171.23071301941098</v>
      </c>
      <c r="L572" s="60">
        <f t="shared" si="90"/>
        <v>2.5792849805890228</v>
      </c>
      <c r="R572" s="62">
        <f t="shared" si="81"/>
        <v>2.2647355883012189E-4</v>
      </c>
    </row>
    <row r="573" spans="1:18" ht="15" x14ac:dyDescent="0.25">
      <c r="A573" s="53">
        <v>568</v>
      </c>
      <c r="B573" s="1">
        <v>43144</v>
      </c>
      <c r="C573">
        <v>153.69447299999999</v>
      </c>
      <c r="D573" s="60">
        <f t="shared" si="82"/>
        <v>-1.419602000000026</v>
      </c>
      <c r="E573" s="60">
        <f t="shared" si="83"/>
        <v>172.39039599999998</v>
      </c>
      <c r="F573" s="61">
        <f t="shared" si="84"/>
        <v>-8.1675508678161653E-3</v>
      </c>
      <c r="G573" s="61">
        <f t="shared" si="85"/>
        <v>-9.1941237334215026E-3</v>
      </c>
      <c r="H573" s="60">
        <f t="shared" si="86"/>
        <v>172.21196737228226</v>
      </c>
      <c r="I573" s="60">
        <f t="shared" si="87"/>
        <v>1.5980306277177476</v>
      </c>
      <c r="J573" s="61">
        <f t="shared" si="88"/>
        <v>-9.151987013428833E-3</v>
      </c>
      <c r="K573" s="60">
        <f t="shared" si="89"/>
        <v>172.21929115549992</v>
      </c>
      <c r="L573" s="60">
        <f t="shared" si="90"/>
        <v>1.5907068445000903</v>
      </c>
      <c r="R573" s="62">
        <f t="shared" si="81"/>
        <v>8.63463045933313E-5</v>
      </c>
    </row>
    <row r="574" spans="1:18" ht="15" x14ac:dyDescent="0.25">
      <c r="A574" s="53">
        <v>569</v>
      </c>
      <c r="B574" s="1">
        <v>43143</v>
      </c>
      <c r="C574">
        <v>155.11407500000001</v>
      </c>
      <c r="D574" s="60">
        <f t="shared" si="82"/>
        <v>2.9338230000000181</v>
      </c>
      <c r="E574" s="60">
        <f t="shared" si="83"/>
        <v>176.74382100000003</v>
      </c>
      <c r="F574" s="61">
        <f t="shared" si="84"/>
        <v>1.6879483538110494E-2</v>
      </c>
      <c r="G574" s="61">
        <f t="shared" si="85"/>
        <v>1.9095127288960699E-2</v>
      </c>
      <c r="H574" s="60">
        <f t="shared" si="86"/>
        <v>177.12892203590403</v>
      </c>
      <c r="I574" s="60">
        <f t="shared" si="87"/>
        <v>-3.3189240359040184</v>
      </c>
      <c r="J574" s="61">
        <f t="shared" si="88"/>
        <v>1.927860521613552E-2</v>
      </c>
      <c r="K574" s="60">
        <f t="shared" si="89"/>
        <v>177.16081233405933</v>
      </c>
      <c r="L574" s="60">
        <f t="shared" si="90"/>
        <v>-3.3508143340593222</v>
      </c>
      <c r="R574" s="62">
        <f t="shared" si="81"/>
        <v>3.6088524127011009E-4</v>
      </c>
    </row>
    <row r="575" spans="1:18" ht="15" x14ac:dyDescent="0.25">
      <c r="A575" s="53">
        <v>570</v>
      </c>
      <c r="B575" s="1">
        <v>43140</v>
      </c>
      <c r="C575">
        <v>152.180252</v>
      </c>
      <c r="D575" s="60">
        <f t="shared" si="82"/>
        <v>1.7319029999999884</v>
      </c>
      <c r="E575" s="60">
        <f t="shared" si="83"/>
        <v>175.541901</v>
      </c>
      <c r="F575" s="61">
        <f t="shared" si="84"/>
        <v>9.9643462397369584E-3</v>
      </c>
      <c r="G575" s="61">
        <f t="shared" si="85"/>
        <v>1.1445857410356447E-2</v>
      </c>
      <c r="H575" s="60">
        <f t="shared" si="86"/>
        <v>175.79940245360234</v>
      </c>
      <c r="I575" s="60">
        <f t="shared" si="87"/>
        <v>-1.989404453602333</v>
      </c>
      <c r="J575" s="61">
        <f t="shared" si="88"/>
        <v>1.1511611868867955E-2</v>
      </c>
      <c r="K575" s="60">
        <f t="shared" si="89"/>
        <v>175.81083123590474</v>
      </c>
      <c r="L575" s="60">
        <f t="shared" si="90"/>
        <v>-2.0008332359047358</v>
      </c>
      <c r="R575" s="62">
        <f t="shared" si="81"/>
        <v>1.28770520309913E-4</v>
      </c>
    </row>
    <row r="576" spans="1:18" ht="15" x14ac:dyDescent="0.25">
      <c r="A576" s="53">
        <v>571</v>
      </c>
      <c r="B576" s="1">
        <v>43139</v>
      </c>
      <c r="C576">
        <v>150.44834900000001</v>
      </c>
      <c r="D576" s="60">
        <f t="shared" si="82"/>
        <v>-6.3787079999999889</v>
      </c>
      <c r="E576" s="60">
        <f t="shared" si="83"/>
        <v>167.43129000000002</v>
      </c>
      <c r="F576" s="61">
        <f t="shared" si="84"/>
        <v>-3.6699315766633794E-2</v>
      </c>
      <c r="G576" s="61">
        <f t="shared" si="85"/>
        <v>-4.1523821157539338E-2</v>
      </c>
      <c r="H576" s="60">
        <f t="shared" si="86"/>
        <v>166.59274272765572</v>
      </c>
      <c r="I576" s="60">
        <f t="shared" si="87"/>
        <v>7.2172552723442891</v>
      </c>
      <c r="J576" s="61">
        <f t="shared" si="88"/>
        <v>-4.0673517197992108E-2</v>
      </c>
      <c r="K576" s="60">
        <f t="shared" si="89"/>
        <v>166.74053405716404</v>
      </c>
      <c r="L576" s="60">
        <f t="shared" si="90"/>
        <v>7.0694639428359665</v>
      </c>
      <c r="R576" s="62">
        <f t="shared" si="81"/>
        <v>1.7323882745612586E-3</v>
      </c>
    </row>
    <row r="577" spans="1:18" ht="15" x14ac:dyDescent="0.25">
      <c r="A577" s="53">
        <v>572</v>
      </c>
      <c r="B577" s="1">
        <v>43138</v>
      </c>
      <c r="C577">
        <v>156.827057</v>
      </c>
      <c r="D577" s="60">
        <f t="shared" si="82"/>
        <v>0.50158700000000067</v>
      </c>
      <c r="E577" s="60">
        <f t="shared" si="83"/>
        <v>174.31158500000001</v>
      </c>
      <c r="F577" s="61">
        <f t="shared" si="84"/>
        <v>2.8858351405078586E-3</v>
      </c>
      <c r="G577" s="61">
        <f t="shared" si="85"/>
        <v>3.2034704222565903E-3</v>
      </c>
      <c r="H577" s="60">
        <f t="shared" si="86"/>
        <v>174.36679318768549</v>
      </c>
      <c r="I577" s="60">
        <f t="shared" si="87"/>
        <v>-0.55679518768548064</v>
      </c>
      <c r="J577" s="61">
        <f t="shared" si="88"/>
        <v>3.2086070171418687E-3</v>
      </c>
      <c r="K577" s="60">
        <f t="shared" si="89"/>
        <v>174.36768597923219</v>
      </c>
      <c r="L577" s="60">
        <f t="shared" si="90"/>
        <v>-0.55768797923218472</v>
      </c>
      <c r="R577" s="62">
        <f t="shared" si="81"/>
        <v>9.6430304789425228E-6</v>
      </c>
    </row>
    <row r="578" spans="1:18" ht="15" x14ac:dyDescent="0.25">
      <c r="A578" s="53">
        <v>573</v>
      </c>
      <c r="B578" s="1">
        <v>43137</v>
      </c>
      <c r="C578">
        <v>156.32547</v>
      </c>
      <c r="D578" s="60">
        <f t="shared" si="82"/>
        <v>1.2587130000000002</v>
      </c>
      <c r="E578" s="60">
        <f t="shared" si="83"/>
        <v>175.06871100000001</v>
      </c>
      <c r="F578" s="61">
        <f t="shared" si="84"/>
        <v>7.2418906534939386E-3</v>
      </c>
      <c r="G578" s="61">
        <f t="shared" si="85"/>
        <v>8.0844654843227649E-3</v>
      </c>
      <c r="H578" s="60">
        <f t="shared" si="86"/>
        <v>175.21515892966124</v>
      </c>
      <c r="I578" s="60">
        <f t="shared" si="87"/>
        <v>-1.4051609296612355</v>
      </c>
      <c r="J578" s="61">
        <f t="shared" si="88"/>
        <v>8.1172330185508446E-3</v>
      </c>
      <c r="K578" s="60">
        <f t="shared" si="89"/>
        <v>175.22085425471985</v>
      </c>
      <c r="L578" s="60">
        <f t="shared" si="90"/>
        <v>-1.410856254719846</v>
      </c>
      <c r="R578" s="62">
        <f t="shared" si="81"/>
        <v>6.3781275017314387E-5</v>
      </c>
    </row>
    <row r="579" spans="1:18" ht="15" x14ac:dyDescent="0.25">
      <c r="A579" s="53">
        <v>574</v>
      </c>
      <c r="B579" s="1">
        <v>43136</v>
      </c>
      <c r="C579">
        <v>155.066757</v>
      </c>
      <c r="D579" s="60">
        <f t="shared" si="82"/>
        <v>-5.2335659999999962</v>
      </c>
      <c r="E579" s="60">
        <f t="shared" si="83"/>
        <v>168.57643200000001</v>
      </c>
      <c r="F579" s="61">
        <f t="shared" si="84"/>
        <v>-3.0110845522246632E-2</v>
      </c>
      <c r="G579" s="61">
        <f t="shared" si="85"/>
        <v>-3.3193360064032923E-2</v>
      </c>
      <c r="H579" s="60">
        <f t="shared" si="86"/>
        <v>168.04066015365717</v>
      </c>
      <c r="I579" s="60">
        <f t="shared" si="87"/>
        <v>5.769337846342836</v>
      </c>
      <c r="J579" s="61">
        <f t="shared" si="88"/>
        <v>-3.2648505642749057E-2</v>
      </c>
      <c r="K579" s="60">
        <f t="shared" si="89"/>
        <v>168.13536129953081</v>
      </c>
      <c r="L579" s="60">
        <f t="shared" si="90"/>
        <v>5.6746367004691933</v>
      </c>
      <c r="R579" s="62">
        <f t="shared" si="81"/>
        <v>1.1083244755917723E-3</v>
      </c>
    </row>
    <row r="580" spans="1:18" ht="15" x14ac:dyDescent="0.25">
      <c r="A580" s="53">
        <v>575</v>
      </c>
      <c r="B580" s="1">
        <v>43133</v>
      </c>
      <c r="C580">
        <v>160.30032299999999</v>
      </c>
      <c r="D580" s="60">
        <f t="shared" si="82"/>
        <v>-2.3849340000000154</v>
      </c>
      <c r="E580" s="60">
        <f t="shared" si="83"/>
        <v>171.42506399999999</v>
      </c>
      <c r="F580" s="61">
        <f t="shared" si="84"/>
        <v>-1.3721500646930652E-2</v>
      </c>
      <c r="G580" s="61">
        <f t="shared" si="85"/>
        <v>-1.4768320905683915E-2</v>
      </c>
      <c r="H580" s="60">
        <f t="shared" si="86"/>
        <v>171.24311617291974</v>
      </c>
      <c r="I580" s="60">
        <f t="shared" si="87"/>
        <v>2.566881827080266</v>
      </c>
      <c r="J580" s="61">
        <f t="shared" si="88"/>
        <v>-1.4659804114886793E-2</v>
      </c>
      <c r="K580" s="60">
        <f t="shared" si="89"/>
        <v>171.26197747611116</v>
      </c>
      <c r="L580" s="60">
        <f t="shared" si="90"/>
        <v>2.5480205238888516</v>
      </c>
      <c r="R580" s="62">
        <f t="shared" si="81"/>
        <v>2.2101188272578197E-4</v>
      </c>
    </row>
    <row r="581" spans="1:18" ht="15" x14ac:dyDescent="0.25">
      <c r="A581" s="53">
        <v>576</v>
      </c>
      <c r="B581" s="1">
        <v>43132</v>
      </c>
      <c r="C581">
        <v>162.68525700000001</v>
      </c>
      <c r="D581" s="60">
        <f t="shared" si="82"/>
        <v>0.71926899999999705</v>
      </c>
      <c r="E581" s="60">
        <f t="shared" si="83"/>
        <v>174.529267</v>
      </c>
      <c r="F581" s="61">
        <f t="shared" si="84"/>
        <v>4.1382487099504888E-3</v>
      </c>
      <c r="G581" s="61">
        <f t="shared" si="85"/>
        <v>4.431032918704776E-3</v>
      </c>
      <c r="H581" s="60">
        <f t="shared" si="86"/>
        <v>174.58015582273802</v>
      </c>
      <c r="I581" s="60">
        <f t="shared" si="87"/>
        <v>-0.77015782273801392</v>
      </c>
      <c r="J581" s="61">
        <f t="shared" si="88"/>
        <v>4.4408644610002754E-3</v>
      </c>
      <c r="K581" s="60">
        <f t="shared" si="89"/>
        <v>174.58186464308474</v>
      </c>
      <c r="L581" s="60">
        <f t="shared" si="90"/>
        <v>-0.77186664308473496</v>
      </c>
      <c r="R581" s="62">
        <f t="shared" si="81"/>
        <v>1.8773896089926136E-5</v>
      </c>
    </row>
    <row r="582" spans="1:18" ht="15" x14ac:dyDescent="0.25">
      <c r="A582" s="53">
        <v>577</v>
      </c>
      <c r="B582" s="1">
        <v>43131</v>
      </c>
      <c r="C582">
        <v>161.96598800000001</v>
      </c>
      <c r="D582" s="60">
        <f t="shared" si="82"/>
        <v>-1.2681729999999902</v>
      </c>
      <c r="E582" s="60">
        <f t="shared" si="83"/>
        <v>172.54182500000002</v>
      </c>
      <c r="F582" s="61">
        <f t="shared" si="84"/>
        <v>-7.296317902264691E-3</v>
      </c>
      <c r="G582" s="61">
        <f t="shared" si="85"/>
        <v>-7.7993779062199833E-3</v>
      </c>
      <c r="H582" s="60">
        <f t="shared" si="86"/>
        <v>172.45438814171868</v>
      </c>
      <c r="I582" s="60">
        <f t="shared" si="87"/>
        <v>1.3556098582813263</v>
      </c>
      <c r="J582" s="61">
        <f t="shared" si="88"/>
        <v>-7.7690416774953757E-3</v>
      </c>
      <c r="K582" s="60">
        <f t="shared" si="89"/>
        <v>172.45966088157263</v>
      </c>
      <c r="L582" s="60">
        <f t="shared" si="90"/>
        <v>1.350337118427376</v>
      </c>
      <c r="R582" s="62">
        <f t="shared" ref="R582:R601" si="91">+(G582-$R$2)^2</f>
        <v>6.2370907472077871E-5</v>
      </c>
    </row>
    <row r="583" spans="1:18" ht="15" x14ac:dyDescent="0.25">
      <c r="A583" s="53">
        <v>578</v>
      </c>
      <c r="B583" s="1">
        <v>43130</v>
      </c>
      <c r="C583">
        <v>163.234161</v>
      </c>
      <c r="D583" s="60">
        <f t="shared" ref="D583:D601" si="92">+C583-C584</f>
        <v>-5.0064089999999908</v>
      </c>
      <c r="E583" s="60">
        <f t="shared" ref="E583:E601" si="93">+$C$6+D583</f>
        <v>168.80358900000002</v>
      </c>
      <c r="F583" s="61">
        <f t="shared" ref="F583:F601" si="94">+(E583-$C$6)/$C$6</f>
        <v>-2.8803918402898726E-2</v>
      </c>
      <c r="G583" s="61">
        <f t="shared" ref="G583:G601" si="95">+LN(C583/C584)</f>
        <v>-3.0209178927219329E-2</v>
      </c>
      <c r="H583" s="60">
        <f t="shared" ref="H583:H601" si="96">+$C$6*(1+G583)</f>
        <v>168.55934067107839</v>
      </c>
      <c r="I583" s="60">
        <f t="shared" ref="I583:I601" si="97">+$C$6-H583</f>
        <v>5.2506573289216192</v>
      </c>
      <c r="J583" s="61">
        <f t="shared" ref="J583:J601" si="98">+(C583-C584)/C584</f>
        <v>-2.9757441977282834E-2</v>
      </c>
      <c r="K583" s="60">
        <f t="shared" ref="K583:K601" si="99">+$C$6*(1+J583)</f>
        <v>168.63785706944336</v>
      </c>
      <c r="L583" s="60">
        <f t="shared" ref="L583:L601" si="100">+$C$6-K583</f>
        <v>5.172140930556651</v>
      </c>
      <c r="R583" s="62">
        <f t="shared" si="91"/>
        <v>9.1853403489811753E-4</v>
      </c>
    </row>
    <row r="584" spans="1:18" ht="15" x14ac:dyDescent="0.25">
      <c r="A584" s="53">
        <v>579</v>
      </c>
      <c r="B584" s="1">
        <v>43129</v>
      </c>
      <c r="C584">
        <v>168.24056999999999</v>
      </c>
      <c r="D584" s="60">
        <f t="shared" si="92"/>
        <v>-0.55837999999999965</v>
      </c>
      <c r="E584" s="60">
        <f t="shared" si="93"/>
        <v>173.25161800000001</v>
      </c>
      <c r="F584" s="61">
        <f t="shared" si="94"/>
        <v>-3.2125884956284256E-3</v>
      </c>
      <c r="G584" s="61">
        <f t="shared" si="95"/>
        <v>-3.3134423575398005E-3</v>
      </c>
      <c r="H584" s="60">
        <f t="shared" si="96"/>
        <v>173.2340885904629</v>
      </c>
      <c r="I584" s="60">
        <f t="shared" si="97"/>
        <v>0.57590940953710401</v>
      </c>
      <c r="J584" s="61">
        <f t="shared" si="98"/>
        <v>-3.3079589653845576E-3</v>
      </c>
      <c r="K584" s="60">
        <f t="shared" si="99"/>
        <v>173.23504165884242</v>
      </c>
      <c r="L584" s="60">
        <f t="shared" si="100"/>
        <v>0.57495634115758776</v>
      </c>
      <c r="R584" s="62">
        <f t="shared" si="91"/>
        <v>1.1638945325910796E-5</v>
      </c>
    </row>
    <row r="585" spans="1:18" ht="15" x14ac:dyDescent="0.25">
      <c r="A585" s="53">
        <v>580</v>
      </c>
      <c r="B585" s="1">
        <v>43126</v>
      </c>
      <c r="C585">
        <v>168.79894999999999</v>
      </c>
      <c r="D585" s="60">
        <f t="shared" si="92"/>
        <v>2.5552669999999864</v>
      </c>
      <c r="E585" s="60">
        <f t="shared" si="93"/>
        <v>176.36526499999999</v>
      </c>
      <c r="F585" s="61">
        <f t="shared" si="94"/>
        <v>1.4701496055479997E-2</v>
      </c>
      <c r="G585" s="61">
        <f t="shared" si="95"/>
        <v>1.5253679941784767E-2</v>
      </c>
      <c r="H585" s="60">
        <f t="shared" si="96"/>
        <v>176.46124008017426</v>
      </c>
      <c r="I585" s="60">
        <f t="shared" si="97"/>
        <v>-2.6512420801742564</v>
      </c>
      <c r="J585" s="61">
        <f t="shared" si="98"/>
        <v>1.5370611104663666E-2</v>
      </c>
      <c r="K585" s="60">
        <f t="shared" si="99"/>
        <v>176.48156388536037</v>
      </c>
      <c r="L585" s="60">
        <f t="shared" si="100"/>
        <v>-2.6715658853603657</v>
      </c>
      <c r="R585" s="62">
        <f t="shared" si="91"/>
        <v>2.2969016372796186E-4</v>
      </c>
    </row>
    <row r="586" spans="1:18" ht="15" x14ac:dyDescent="0.25">
      <c r="A586" s="53">
        <v>581</v>
      </c>
      <c r="B586" s="1">
        <v>43125</v>
      </c>
      <c r="C586">
        <v>166.243683</v>
      </c>
      <c r="D586" s="60">
        <f t="shared" si="92"/>
        <v>-0.43534800000000473</v>
      </c>
      <c r="E586" s="60">
        <f t="shared" si="93"/>
        <v>173.37465</v>
      </c>
      <c r="F586" s="61">
        <f t="shared" si="94"/>
        <v>-2.5047350843419532E-3</v>
      </c>
      <c r="G586" s="61">
        <f t="shared" si="95"/>
        <v>-2.6153111808585963E-3</v>
      </c>
      <c r="H586" s="60">
        <f t="shared" si="96"/>
        <v>173.35543076888561</v>
      </c>
      <c r="I586" s="60">
        <f t="shared" si="97"/>
        <v>0.45456723111439601</v>
      </c>
      <c r="J586" s="61">
        <f t="shared" si="98"/>
        <v>-2.6118942340143838E-3</v>
      </c>
      <c r="K586" s="60">
        <f t="shared" si="99"/>
        <v>173.35602466840976</v>
      </c>
      <c r="L586" s="60">
        <f t="shared" si="100"/>
        <v>0.45397333159024811</v>
      </c>
      <c r="R586" s="62">
        <f t="shared" si="91"/>
        <v>7.3628579887405464E-6</v>
      </c>
    </row>
    <row r="587" spans="1:18" ht="15" x14ac:dyDescent="0.25">
      <c r="A587" s="53">
        <v>582</v>
      </c>
      <c r="B587" s="1">
        <v>43124</v>
      </c>
      <c r="C587">
        <v>166.67903100000001</v>
      </c>
      <c r="D587" s="60">
        <f t="shared" si="92"/>
        <v>-0.65303099999999858</v>
      </c>
      <c r="E587" s="60">
        <f t="shared" si="93"/>
        <v>173.15696700000001</v>
      </c>
      <c r="F587" s="61">
        <f t="shared" si="94"/>
        <v>-3.7571544071935297E-3</v>
      </c>
      <c r="G587" s="61">
        <f t="shared" si="95"/>
        <v>-3.9102403827588981E-3</v>
      </c>
      <c r="H587" s="60">
        <f t="shared" si="96"/>
        <v>173.13035912689315</v>
      </c>
      <c r="I587" s="60">
        <f t="shared" si="97"/>
        <v>0.67963887310685323</v>
      </c>
      <c r="J587" s="61">
        <f t="shared" si="98"/>
        <v>-3.9026053476828521E-3</v>
      </c>
      <c r="K587" s="60">
        <f t="shared" si="99"/>
        <v>173.13168617232446</v>
      </c>
      <c r="L587" s="60">
        <f t="shared" si="100"/>
        <v>0.6783118276755431</v>
      </c>
      <c r="R587" s="62">
        <f t="shared" si="91"/>
        <v>1.6067173383215168E-5</v>
      </c>
    </row>
    <row r="588" spans="1:18" ht="15" x14ac:dyDescent="0.25">
      <c r="A588" s="53">
        <v>583</v>
      </c>
      <c r="B588" s="1">
        <v>43123</v>
      </c>
      <c r="C588">
        <v>167.33206200000001</v>
      </c>
      <c r="D588" s="60">
        <f t="shared" si="92"/>
        <v>0.56785600000000613</v>
      </c>
      <c r="E588" s="60">
        <f t="shared" si="93"/>
        <v>174.37785400000001</v>
      </c>
      <c r="F588" s="61">
        <f t="shared" si="94"/>
        <v>3.2671077989426481E-3</v>
      </c>
      <c r="G588" s="61">
        <f t="shared" si="95"/>
        <v>3.3993588149161752E-3</v>
      </c>
      <c r="H588" s="60">
        <f t="shared" si="96"/>
        <v>174.40084054882186</v>
      </c>
      <c r="I588" s="60">
        <f t="shared" si="97"/>
        <v>-0.59084254882185405</v>
      </c>
      <c r="J588" s="61">
        <f t="shared" si="98"/>
        <v>3.4051431876214859E-3</v>
      </c>
      <c r="K588" s="60">
        <f t="shared" si="99"/>
        <v>174.4018459306302</v>
      </c>
      <c r="L588" s="60">
        <f t="shared" si="100"/>
        <v>-0.5918479306301947</v>
      </c>
      <c r="R588" s="62">
        <f t="shared" si="91"/>
        <v>1.0897996174912504E-5</v>
      </c>
    </row>
    <row r="589" spans="1:18" ht="15" x14ac:dyDescent="0.25">
      <c r="A589" s="53">
        <v>584</v>
      </c>
      <c r="B589" s="1">
        <v>43122</v>
      </c>
      <c r="C589">
        <v>166.764206</v>
      </c>
      <c r="D589" s="60">
        <f t="shared" si="92"/>
        <v>8.5174999999992451E-2</v>
      </c>
      <c r="E589" s="60">
        <f t="shared" si="93"/>
        <v>173.895173</v>
      </c>
      <c r="F589" s="61">
        <f t="shared" si="94"/>
        <v>4.9004660825088125E-4</v>
      </c>
      <c r="G589" s="61">
        <f t="shared" si="95"/>
        <v>5.108815678427402E-4</v>
      </c>
      <c r="H589" s="60">
        <f t="shared" si="96"/>
        <v>173.89879432428498</v>
      </c>
      <c r="I589" s="60">
        <f t="shared" si="97"/>
        <v>-8.8796324284970751E-2</v>
      </c>
      <c r="J589" s="61">
        <f t="shared" si="98"/>
        <v>5.1101209005704172E-4</v>
      </c>
      <c r="K589" s="60">
        <f t="shared" si="99"/>
        <v>173.8988170103508</v>
      </c>
      <c r="L589" s="60">
        <f t="shared" si="100"/>
        <v>-8.881901035078954E-2</v>
      </c>
      <c r="R589" s="62">
        <f t="shared" si="91"/>
        <v>1.7034941440648638E-7</v>
      </c>
    </row>
    <row r="590" spans="1:18" ht="15" x14ac:dyDescent="0.25">
      <c r="A590" s="53">
        <v>585</v>
      </c>
      <c r="B590" s="1">
        <v>43119</v>
      </c>
      <c r="C590">
        <v>166.67903100000001</v>
      </c>
      <c r="D590" s="60">
        <f t="shared" si="92"/>
        <v>1.4669030000000021</v>
      </c>
      <c r="E590" s="60">
        <f t="shared" si="93"/>
        <v>175.27690100000001</v>
      </c>
      <c r="F590" s="61">
        <f t="shared" si="94"/>
        <v>8.4396928650790383E-3</v>
      </c>
      <c r="G590" s="61">
        <f t="shared" si="95"/>
        <v>8.83972056665463E-3</v>
      </c>
      <c r="H590" s="60">
        <f t="shared" si="96"/>
        <v>175.3464298140108</v>
      </c>
      <c r="I590" s="60">
        <f t="shared" si="97"/>
        <v>-1.5364318140107969</v>
      </c>
      <c r="J590" s="61">
        <f t="shared" si="98"/>
        <v>8.8789062749679119E-3</v>
      </c>
      <c r="K590" s="60">
        <f t="shared" si="99"/>
        <v>175.35324068189436</v>
      </c>
      <c r="L590" s="60">
        <f t="shared" si="100"/>
        <v>-1.5432426818943554</v>
      </c>
      <c r="R590" s="62">
        <f t="shared" si="91"/>
        <v>7.6415099756935032E-5</v>
      </c>
    </row>
    <row r="591" spans="1:18" ht="15" x14ac:dyDescent="0.25">
      <c r="A591" s="53">
        <v>586</v>
      </c>
      <c r="B591" s="1">
        <v>43118</v>
      </c>
      <c r="C591">
        <v>165.21212800000001</v>
      </c>
      <c r="D591" s="60">
        <f t="shared" si="92"/>
        <v>-0.38801499999999578</v>
      </c>
      <c r="E591" s="60">
        <f t="shared" si="93"/>
        <v>173.42198300000001</v>
      </c>
      <c r="F591" s="61">
        <f t="shared" si="94"/>
        <v>-2.2324089779921391E-3</v>
      </c>
      <c r="G591" s="61">
        <f t="shared" si="95"/>
        <v>-2.3458330415742994E-3</v>
      </c>
      <c r="H591" s="60">
        <f t="shared" si="96"/>
        <v>173.40226876373563</v>
      </c>
      <c r="I591" s="60">
        <f t="shared" si="97"/>
        <v>0.40772923626437318</v>
      </c>
      <c r="J591" s="61">
        <f t="shared" si="98"/>
        <v>-2.3430837254771924E-3</v>
      </c>
      <c r="K591" s="60">
        <f t="shared" si="99"/>
        <v>173.40274662236098</v>
      </c>
      <c r="L591" s="60">
        <f t="shared" si="100"/>
        <v>0.40725137763902808</v>
      </c>
      <c r="R591" s="62">
        <f t="shared" si="91"/>
        <v>5.973040865989601E-6</v>
      </c>
    </row>
    <row r="592" spans="1:18" ht="15" x14ac:dyDescent="0.25">
      <c r="A592" s="53">
        <v>587</v>
      </c>
      <c r="B592" s="1">
        <v>43117</v>
      </c>
      <c r="C592">
        <v>165.600143</v>
      </c>
      <c r="D592" s="60">
        <f t="shared" si="92"/>
        <v>1.2303310000000067</v>
      </c>
      <c r="E592" s="60">
        <f t="shared" si="93"/>
        <v>175.04032900000001</v>
      </c>
      <c r="F592" s="61">
        <f t="shared" si="94"/>
        <v>7.078597400363624E-3</v>
      </c>
      <c r="G592" s="61">
        <f t="shared" si="95"/>
        <v>7.4572650206036536E-3</v>
      </c>
      <c r="H592" s="60">
        <f t="shared" si="96"/>
        <v>175.10614521831661</v>
      </c>
      <c r="I592" s="60">
        <f t="shared" si="97"/>
        <v>-1.2961472183166052</v>
      </c>
      <c r="J592" s="61">
        <f t="shared" si="98"/>
        <v>7.485139667860706E-3</v>
      </c>
      <c r="K592" s="60">
        <f t="shared" si="99"/>
        <v>175.11099011070061</v>
      </c>
      <c r="L592" s="60">
        <f t="shared" si="100"/>
        <v>-1.3009921107006051</v>
      </c>
      <c r="R592" s="62">
        <f t="shared" si="91"/>
        <v>5.4156610747108508E-5</v>
      </c>
    </row>
    <row r="593" spans="1:18" ht="15" x14ac:dyDescent="0.25">
      <c r="A593" s="53">
        <v>588</v>
      </c>
      <c r="B593" s="1">
        <v>43116</v>
      </c>
      <c r="C593">
        <v>164.369812</v>
      </c>
      <c r="D593" s="60">
        <f t="shared" si="92"/>
        <v>0.10407999999998196</v>
      </c>
      <c r="E593" s="60">
        <f t="shared" si="93"/>
        <v>173.91407799999999</v>
      </c>
      <c r="F593" s="61">
        <f t="shared" si="94"/>
        <v>5.9881480465802644E-4</v>
      </c>
      <c r="G593" s="61">
        <f t="shared" si="95"/>
        <v>6.3340685680529423E-4</v>
      </c>
      <c r="H593" s="60">
        <f t="shared" si="96"/>
        <v>173.9200904445145</v>
      </c>
      <c r="I593" s="60">
        <f t="shared" si="97"/>
        <v>-0.11009244451449263</v>
      </c>
      <c r="J593" s="61">
        <f t="shared" si="98"/>
        <v>6.3360750128932527E-4</v>
      </c>
      <c r="K593" s="60">
        <f t="shared" si="99"/>
        <v>173.92012531853189</v>
      </c>
      <c r="L593" s="60">
        <f t="shared" si="100"/>
        <v>-0.11012731853188029</v>
      </c>
      <c r="R593" s="62">
        <f t="shared" si="91"/>
        <v>2.865025837791823E-7</v>
      </c>
    </row>
    <row r="594" spans="1:18" ht="15" x14ac:dyDescent="0.25">
      <c r="A594" s="53">
        <v>589</v>
      </c>
      <c r="B594" s="1">
        <v>43112</v>
      </c>
      <c r="C594">
        <v>164.26573200000001</v>
      </c>
      <c r="D594" s="60">
        <f t="shared" si="92"/>
        <v>0.17034900000001585</v>
      </c>
      <c r="E594" s="60">
        <f t="shared" si="93"/>
        <v>173.98034700000002</v>
      </c>
      <c r="F594" s="61">
        <f t="shared" si="94"/>
        <v>9.8008746309297947E-4</v>
      </c>
      <c r="G594" s="61">
        <f t="shared" si="95"/>
        <v>1.0375711830707748E-3</v>
      </c>
      <c r="H594" s="60">
        <f t="shared" si="96"/>
        <v>173.99033824525441</v>
      </c>
      <c r="I594" s="60">
        <f t="shared" si="97"/>
        <v>-0.18034024525439918</v>
      </c>
      <c r="J594" s="61">
        <f t="shared" si="98"/>
        <v>1.0381096462660127E-3</v>
      </c>
      <c r="K594" s="60">
        <f t="shared" si="99"/>
        <v>173.99043183554127</v>
      </c>
      <c r="L594" s="60">
        <f t="shared" si="100"/>
        <v>-0.18043383554126535</v>
      </c>
      <c r="R594" s="62">
        <f t="shared" si="91"/>
        <v>8.8251686461854083E-7</v>
      </c>
    </row>
    <row r="595" spans="1:18" ht="15" x14ac:dyDescent="0.25">
      <c r="A595" s="53">
        <v>590</v>
      </c>
      <c r="B595" s="1">
        <v>43111</v>
      </c>
      <c r="C595">
        <v>164.095383</v>
      </c>
      <c r="D595" s="60">
        <f t="shared" si="92"/>
        <v>-0.11354000000000042</v>
      </c>
      <c r="E595" s="60">
        <f t="shared" si="93"/>
        <v>173.69645800000001</v>
      </c>
      <c r="F595" s="61">
        <f t="shared" si="94"/>
        <v>-6.5324205342894264E-4</v>
      </c>
      <c r="G595" s="61">
        <f t="shared" si="95"/>
        <v>-6.9167539049336398E-4</v>
      </c>
      <c r="H595" s="60">
        <f t="shared" si="96"/>
        <v>173.68977790176169</v>
      </c>
      <c r="I595" s="60">
        <f t="shared" si="97"/>
        <v>0.12022009823832036</v>
      </c>
      <c r="J595" s="61">
        <f t="shared" si="98"/>
        <v>-6.91436238212222E-4</v>
      </c>
      <c r="K595" s="60">
        <f t="shared" si="99"/>
        <v>173.68981946881922</v>
      </c>
      <c r="L595" s="60">
        <f t="shared" si="100"/>
        <v>0.12017853118078392</v>
      </c>
      <c r="R595" s="62">
        <f t="shared" si="91"/>
        <v>6.2382019136544658E-7</v>
      </c>
    </row>
    <row r="596" spans="1:18" ht="15" x14ac:dyDescent="0.25">
      <c r="A596" s="53">
        <v>591</v>
      </c>
      <c r="B596" s="1">
        <v>43110</v>
      </c>
      <c r="C596">
        <v>164.208923</v>
      </c>
      <c r="D596" s="60">
        <f t="shared" si="92"/>
        <v>-2.8381999999993468E-2</v>
      </c>
      <c r="E596" s="60">
        <f t="shared" si="93"/>
        <v>173.78161600000001</v>
      </c>
      <c r="F596" s="61">
        <f t="shared" si="94"/>
        <v>-1.6329325313031454E-4</v>
      </c>
      <c r="G596" s="61">
        <f t="shared" si="95"/>
        <v>-1.7282585489541993E-4</v>
      </c>
      <c r="H596" s="60">
        <f t="shared" si="96"/>
        <v>173.77995913850629</v>
      </c>
      <c r="I596" s="60">
        <f t="shared" si="97"/>
        <v>3.0038861493721924E-2</v>
      </c>
      <c r="J596" s="61">
        <f t="shared" si="98"/>
        <v>-1.7281092136767263E-4</v>
      </c>
      <c r="K596" s="60">
        <f t="shared" si="99"/>
        <v>173.77996173410273</v>
      </c>
      <c r="L596" s="60">
        <f t="shared" si="100"/>
        <v>3.0036265897280146E-2</v>
      </c>
      <c r="R596" s="62">
        <f t="shared" si="91"/>
        <v>7.3426556667939402E-8</v>
      </c>
    </row>
    <row r="597" spans="1:18" ht="15" x14ac:dyDescent="0.25">
      <c r="A597" s="53">
        <v>592</v>
      </c>
      <c r="B597" s="1">
        <v>43109</v>
      </c>
      <c r="C597">
        <v>164.23730499999999</v>
      </c>
      <c r="D597" s="60">
        <f t="shared" si="92"/>
        <v>-0.36909500000001572</v>
      </c>
      <c r="E597" s="60">
        <f t="shared" si="93"/>
        <v>173.44090299999999</v>
      </c>
      <c r="F597" s="61">
        <f t="shared" si="94"/>
        <v>-2.1235544804506339E-3</v>
      </c>
      <c r="G597" s="61">
        <f t="shared" si="95"/>
        <v>-2.2448059633307159E-3</v>
      </c>
      <c r="H597" s="60">
        <f t="shared" si="96"/>
        <v>173.41982828000309</v>
      </c>
      <c r="I597" s="60">
        <f t="shared" si="97"/>
        <v>0.39016971999691918</v>
      </c>
      <c r="J597" s="61">
        <f t="shared" si="98"/>
        <v>-2.2422882706870186E-3</v>
      </c>
      <c r="K597" s="60">
        <f t="shared" si="99"/>
        <v>173.42026588015648</v>
      </c>
      <c r="L597" s="60">
        <f t="shared" si="100"/>
        <v>0.38973211984352929</v>
      </c>
      <c r="R597" s="62">
        <f t="shared" si="91"/>
        <v>5.4894309106222465E-6</v>
      </c>
    </row>
    <row r="598" spans="1:18" ht="15" x14ac:dyDescent="0.25">
      <c r="A598" s="53">
        <v>593</v>
      </c>
      <c r="B598" s="1">
        <v>43108</v>
      </c>
      <c r="C598">
        <v>164.60640000000001</v>
      </c>
      <c r="D598" s="60">
        <f t="shared" si="92"/>
        <v>-0.11360099999998852</v>
      </c>
      <c r="E598" s="60">
        <f t="shared" si="93"/>
        <v>173.69639700000002</v>
      </c>
      <c r="F598" s="61">
        <f t="shared" si="94"/>
        <v>-6.5359301137549359E-4</v>
      </c>
      <c r="G598" s="61">
        <f t="shared" si="95"/>
        <v>-6.8989916484581875E-4</v>
      </c>
      <c r="H598" s="60">
        <f t="shared" si="96"/>
        <v>173.69008662753794</v>
      </c>
      <c r="I598" s="60">
        <f t="shared" si="97"/>
        <v>0.11991137246207018</v>
      </c>
      <c r="J598" s="61">
        <f t="shared" si="98"/>
        <v>-6.896612391350612E-4</v>
      </c>
      <c r="K598" s="60">
        <f t="shared" si="99"/>
        <v>173.69012798140525</v>
      </c>
      <c r="L598" s="60">
        <f t="shared" si="100"/>
        <v>0.11987001859475299</v>
      </c>
      <c r="R598" s="62">
        <f t="shared" si="91"/>
        <v>6.2101753900847367E-7</v>
      </c>
    </row>
    <row r="599" spans="1:18" ht="15" x14ac:dyDescent="0.25">
      <c r="A599" s="53">
        <v>594</v>
      </c>
      <c r="B599" s="1">
        <v>43105</v>
      </c>
      <c r="C599">
        <v>164.720001</v>
      </c>
      <c r="D599" s="60">
        <f t="shared" si="92"/>
        <v>0.3312829999999849</v>
      </c>
      <c r="E599" s="60">
        <f t="shared" si="93"/>
        <v>174.14128099999999</v>
      </c>
      <c r="F599" s="61">
        <f t="shared" si="94"/>
        <v>1.9060065808181234E-3</v>
      </c>
      <c r="G599" s="61">
        <f t="shared" si="95"/>
        <v>2.0132138273227075E-3</v>
      </c>
      <c r="H599" s="60">
        <f t="shared" si="96"/>
        <v>174.15991469130054</v>
      </c>
      <c r="I599" s="60">
        <f t="shared" si="97"/>
        <v>-0.34991669130053538</v>
      </c>
      <c r="J599" s="61">
        <f t="shared" si="98"/>
        <v>2.0152417029007117E-3</v>
      </c>
      <c r="K599" s="60">
        <f t="shared" si="99"/>
        <v>174.1602671563507</v>
      </c>
      <c r="L599" s="60">
        <f t="shared" si="100"/>
        <v>-0.35026915635069145</v>
      </c>
      <c r="R599" s="62">
        <f t="shared" si="91"/>
        <v>3.667479054974013E-6</v>
      </c>
    </row>
    <row r="600" spans="1:18" ht="15" x14ac:dyDescent="0.25">
      <c r="A600" s="53">
        <v>595</v>
      </c>
      <c r="B600" s="1">
        <v>43104</v>
      </c>
      <c r="C600">
        <v>164.38871800000001</v>
      </c>
      <c r="D600" s="60">
        <f t="shared" si="92"/>
        <v>1.1451110000000142</v>
      </c>
      <c r="E600" s="60">
        <f t="shared" si="93"/>
        <v>174.95510900000002</v>
      </c>
      <c r="F600" s="61">
        <f t="shared" si="94"/>
        <v>6.5882918887094988E-3</v>
      </c>
      <c r="G600" s="61">
        <f t="shared" si="95"/>
        <v>6.9902483697077229E-3</v>
      </c>
      <c r="H600" s="60">
        <f t="shared" si="96"/>
        <v>175.02497305515843</v>
      </c>
      <c r="I600" s="60">
        <f t="shared" si="97"/>
        <v>-1.2149750551584191</v>
      </c>
      <c r="J600" s="61">
        <f t="shared" si="98"/>
        <v>7.0147371835517832E-3</v>
      </c>
      <c r="K600" s="60">
        <f t="shared" si="99"/>
        <v>175.02922945584368</v>
      </c>
      <c r="L600" s="60">
        <f t="shared" si="100"/>
        <v>-1.2192314558436692</v>
      </c>
      <c r="R600" s="62">
        <f t="shared" si="91"/>
        <v>4.7501054459150478E-5</v>
      </c>
    </row>
    <row r="601" spans="1:18" ht="15" x14ac:dyDescent="0.25">
      <c r="A601" s="53">
        <v>596</v>
      </c>
      <c r="B601" s="1">
        <v>43103</v>
      </c>
      <c r="C601">
        <v>163.243607</v>
      </c>
      <c r="D601" s="60">
        <f t="shared" si="92"/>
        <v>-0.69087200000001303</v>
      </c>
      <c r="E601" s="60">
        <f t="shared" si="93"/>
        <v>173.11912599999999</v>
      </c>
      <c r="F601" s="61">
        <f t="shared" si="94"/>
        <v>-3.9748691556858139E-3</v>
      </c>
      <c r="G601" s="61">
        <f t="shared" si="95"/>
        <v>-4.2232231094080051E-3</v>
      </c>
      <c r="H601" s="60">
        <f t="shared" si="96"/>
        <v>173.07595959980026</v>
      </c>
      <c r="I601" s="60">
        <f t="shared" si="97"/>
        <v>0.73403840019975064</v>
      </c>
      <c r="J601" s="61">
        <f t="shared" si="98"/>
        <v>-4.2143178434111651E-3</v>
      </c>
      <c r="K601" s="60">
        <f t="shared" si="99"/>
        <v>173.07750742406535</v>
      </c>
      <c r="L601" s="60">
        <f t="shared" si="100"/>
        <v>0.73249057593466205</v>
      </c>
      <c r="R601" s="62">
        <f t="shared" si="91"/>
        <v>1.8674243905655429E-5</v>
      </c>
    </row>
    <row r="602" spans="1:18" ht="15" x14ac:dyDescent="0.25">
      <c r="A602" s="53">
        <v>597</v>
      </c>
      <c r="B602" s="1">
        <v>43102</v>
      </c>
      <c r="C602">
        <v>163.93447900000001</v>
      </c>
      <c r="D602" s="60"/>
      <c r="E602" s="60"/>
      <c r="F602" s="61"/>
      <c r="G602" s="61"/>
      <c r="H602" s="60"/>
      <c r="I602" s="60"/>
      <c r="J602" s="61"/>
      <c r="K602" s="60"/>
      <c r="L602" s="60"/>
    </row>
  </sheetData>
  <mergeCells count="18">
    <mergeCell ref="X11:Z11"/>
    <mergeCell ref="V10:Z10"/>
    <mergeCell ref="W11:W12"/>
    <mergeCell ref="V11:V12"/>
    <mergeCell ref="R3:R5"/>
    <mergeCell ref="N7:O7"/>
    <mergeCell ref="N12:O12"/>
    <mergeCell ref="N31:O31"/>
    <mergeCell ref="N37:O37"/>
    <mergeCell ref="N17:O17"/>
    <mergeCell ref="N23:O23"/>
    <mergeCell ref="D2:F2"/>
    <mergeCell ref="G2:I2"/>
    <mergeCell ref="J2:L2"/>
    <mergeCell ref="N2:O2"/>
    <mergeCell ref="A3:A5"/>
    <mergeCell ref="B3:B5"/>
    <mergeCell ref="C3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2965-87A7-4117-B23C-ABAC673B1A23}">
  <dimension ref="A2:I609"/>
  <sheetViews>
    <sheetView showGridLines="0" zoomScale="80" zoomScaleNormal="160"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3" width="21.28515625" bestFit="1" customWidth="1"/>
    <col min="4" max="4" width="18.5703125" customWidth="1"/>
    <col min="5" max="5" width="15.5703125" bestFit="1" customWidth="1"/>
    <col min="6" max="6" width="12.140625" bestFit="1" customWidth="1"/>
  </cols>
  <sheetData>
    <row r="2" spans="1:9" ht="15.75" thickBot="1" x14ac:dyDescent="0.3"/>
    <row r="3" spans="1:9" ht="15.75" thickBot="1" x14ac:dyDescent="0.3">
      <c r="C3" s="87" t="s">
        <v>20</v>
      </c>
      <c r="D3" s="88"/>
      <c r="E3" s="88"/>
      <c r="F3" s="89"/>
    </row>
    <row r="4" spans="1:9" ht="15.75" thickBot="1" x14ac:dyDescent="0.3">
      <c r="C4" s="85" t="s">
        <v>16</v>
      </c>
      <c r="D4" s="86"/>
      <c r="E4" s="14" t="s">
        <v>9</v>
      </c>
      <c r="F4" s="14" t="s">
        <v>10</v>
      </c>
      <c r="H4" s="26" t="s">
        <v>17</v>
      </c>
      <c r="I4" s="26">
        <f>COUNT(Datos!C3:C599)</f>
        <v>597</v>
      </c>
    </row>
    <row r="5" spans="1:9" ht="15.75" thickBot="1" x14ac:dyDescent="0.3">
      <c r="C5" s="82" t="s">
        <v>18</v>
      </c>
      <c r="D5" s="13" t="s">
        <v>11</v>
      </c>
      <c r="E5" s="10">
        <f>MEDIAN(Datos!C3:C599)</f>
        <v>177.759613</v>
      </c>
      <c r="F5" s="10">
        <f>MEDIAN(Datos!D4:D599)</f>
        <v>8.3385655131511065E-4</v>
      </c>
    </row>
    <row r="6" spans="1:9" ht="15.75" thickBot="1" x14ac:dyDescent="0.3">
      <c r="C6" s="83"/>
      <c r="D6" s="7" t="s">
        <v>12</v>
      </c>
      <c r="E6" s="11">
        <f>AVERAGE(Datos!C3:C599)</f>
        <v>178.96796259631481</v>
      </c>
      <c r="F6" s="11">
        <f>AVERAGE(Datos!E4:E599)</f>
        <v>9.8147495580118183E-5</v>
      </c>
    </row>
    <row r="7" spans="1:9" ht="15.75" thickBot="1" x14ac:dyDescent="0.3">
      <c r="C7" s="84" t="s">
        <v>19</v>
      </c>
      <c r="D7" s="13" t="s">
        <v>13</v>
      </c>
      <c r="E7" s="10">
        <f>MAX(Datos!C3:C599)-MIN(Datos!C3:C599)</f>
        <v>80.169251000000003</v>
      </c>
      <c r="F7" s="10">
        <f>MAX(Datos!E4:E599)-MIN(Datos!E4:E599)</f>
        <v>0.33944756702094531</v>
      </c>
    </row>
    <row r="8" spans="1:9" ht="15.75" thickBot="1" x14ac:dyDescent="0.3">
      <c r="C8" s="82"/>
      <c r="D8" s="13" t="s">
        <v>14</v>
      </c>
      <c r="E8" s="11">
        <f>(SUM(B13:B609))/(I4)</f>
        <v>98.798711596314973</v>
      </c>
      <c r="F8" s="11">
        <f>(SUM(D14:D609))/(I4-1)</f>
        <v>1.0450962165972529E-2</v>
      </c>
    </row>
    <row r="9" spans="1:9" ht="15.75" thickBot="1" x14ac:dyDescent="0.3">
      <c r="C9" s="82"/>
      <c r="D9" s="13" t="s">
        <v>7</v>
      </c>
      <c r="E9" s="11">
        <f>_xlfn.STDEV.P(Datos!C3:C599)</f>
        <v>21.572057230205552</v>
      </c>
      <c r="F9" s="11">
        <f>_xlfn.STDEV.P(Datos!E4:E599)</f>
        <v>1.8436311955034607E-2</v>
      </c>
    </row>
    <row r="10" spans="1:9" ht="15.75" thickBot="1" x14ac:dyDescent="0.3">
      <c r="C10" s="83"/>
      <c r="D10" s="13" t="s">
        <v>8</v>
      </c>
      <c r="E10" s="12">
        <f>_xlfn.VAR.P(Datos!C3:C599)</f>
        <v>465.35365314326361</v>
      </c>
      <c r="F10" s="12">
        <f>_xlfn.VAR.P(Datos!E4:E599)</f>
        <v>3.39897598503352E-4</v>
      </c>
    </row>
    <row r="11" spans="1:9" ht="15.75" thickBot="1" x14ac:dyDescent="0.3"/>
    <row r="12" spans="1:9" ht="15.75" thickBot="1" x14ac:dyDescent="0.3">
      <c r="A12" s="18" t="s">
        <v>1</v>
      </c>
      <c r="B12" s="18" t="s">
        <v>15</v>
      </c>
      <c r="C12" s="18" t="s">
        <v>6</v>
      </c>
      <c r="D12" s="18" t="s">
        <v>15</v>
      </c>
    </row>
    <row r="13" spans="1:9" x14ac:dyDescent="0.25">
      <c r="A13" s="40">
        <v>163.93447900000001</v>
      </c>
      <c r="B13" s="40">
        <f t="shared" ref="B13:B76" si="0">ABS(A13-$E$7)</f>
        <v>83.765228000000008</v>
      </c>
      <c r="C13" s="40"/>
      <c r="D13" s="40"/>
    </row>
    <row r="14" spans="1:9" x14ac:dyDescent="0.25">
      <c r="A14" s="21">
        <v>163.243607</v>
      </c>
      <c r="B14" s="21">
        <f t="shared" si="0"/>
        <v>83.074355999999995</v>
      </c>
      <c r="C14" s="21">
        <v>-4.2232231094080051E-3</v>
      </c>
      <c r="D14" s="43">
        <f t="shared" ref="D14:D77" si="1">ABS(C14-$F$6)</f>
        <v>4.3213706049881236E-3</v>
      </c>
    </row>
    <row r="15" spans="1:9" x14ac:dyDescent="0.25">
      <c r="A15" s="21">
        <v>164.38871800000001</v>
      </c>
      <c r="B15" s="21">
        <f t="shared" si="0"/>
        <v>84.219467000000009</v>
      </c>
      <c r="C15" s="21">
        <v>6.9902483697077229E-3</v>
      </c>
      <c r="D15" s="43">
        <f t="shared" si="1"/>
        <v>6.8921008741276045E-3</v>
      </c>
      <c r="E15" s="4"/>
      <c r="F15" s="5"/>
      <c r="G15" s="5"/>
      <c r="H15" s="6"/>
    </row>
    <row r="16" spans="1:9" x14ac:dyDescent="0.25">
      <c r="A16" s="21">
        <v>164.720001</v>
      </c>
      <c r="B16" s="21">
        <f t="shared" si="0"/>
        <v>84.550749999999994</v>
      </c>
      <c r="C16" s="41">
        <v>2.0132138273227075E-3</v>
      </c>
      <c r="D16" s="43">
        <f t="shared" si="1"/>
        <v>1.9150663317425893E-3</v>
      </c>
      <c r="E16" s="7"/>
      <c r="F16" s="8"/>
      <c r="G16" s="8"/>
      <c r="H16" s="6"/>
    </row>
    <row r="17" spans="1:8" x14ac:dyDescent="0.25">
      <c r="A17" s="21">
        <v>164.60640000000001</v>
      </c>
      <c r="B17" s="21">
        <f t="shared" si="0"/>
        <v>84.437149000000005</v>
      </c>
      <c r="C17" s="42">
        <v>-6.8989916484581875E-4</v>
      </c>
      <c r="D17" s="43">
        <f t="shared" si="1"/>
        <v>7.8804666042593696E-4</v>
      </c>
      <c r="E17" s="4"/>
      <c r="F17" s="8"/>
      <c r="G17" s="8"/>
      <c r="H17" s="6"/>
    </row>
    <row r="18" spans="1:8" x14ac:dyDescent="0.25">
      <c r="A18" s="21">
        <v>164.23730499999999</v>
      </c>
      <c r="B18" s="21">
        <f t="shared" si="0"/>
        <v>84.068053999999989</v>
      </c>
      <c r="C18" s="42">
        <v>-2.2448059633307159E-3</v>
      </c>
      <c r="D18" s="43">
        <f t="shared" si="1"/>
        <v>2.3429534589108339E-3</v>
      </c>
      <c r="E18" s="4"/>
      <c r="F18" s="8"/>
      <c r="G18" s="4"/>
      <c r="H18" s="6"/>
    </row>
    <row r="19" spans="1:8" x14ac:dyDescent="0.25">
      <c r="A19" s="21">
        <v>164.208923</v>
      </c>
      <c r="B19" s="21">
        <f t="shared" si="0"/>
        <v>84.039671999999996</v>
      </c>
      <c r="C19" s="41">
        <v>-1.7282585489541993E-4</v>
      </c>
      <c r="D19" s="43">
        <f t="shared" si="1"/>
        <v>2.7097335047553811E-4</v>
      </c>
      <c r="E19" s="4"/>
      <c r="F19" s="8"/>
      <c r="G19" s="4"/>
      <c r="H19" s="6"/>
    </row>
    <row r="20" spans="1:8" x14ac:dyDescent="0.25">
      <c r="A20" s="21">
        <v>164.095383</v>
      </c>
      <c r="B20" s="21">
        <f t="shared" si="0"/>
        <v>83.926131999999996</v>
      </c>
      <c r="C20" s="41">
        <v>-6.9167539049336398E-4</v>
      </c>
      <c r="D20" s="43">
        <f t="shared" si="1"/>
        <v>7.8982288607348219E-4</v>
      </c>
    </row>
    <row r="21" spans="1:8" x14ac:dyDescent="0.25">
      <c r="A21" s="21">
        <v>164.26573200000001</v>
      </c>
      <c r="B21" s="21">
        <f t="shared" si="0"/>
        <v>84.096481000000011</v>
      </c>
      <c r="C21" s="21">
        <v>1.0375711830707748E-3</v>
      </c>
      <c r="D21" s="43">
        <f t="shared" si="1"/>
        <v>9.3942368749065663E-4</v>
      </c>
    </row>
    <row r="22" spans="1:8" x14ac:dyDescent="0.25">
      <c r="A22" s="21">
        <v>164.369812</v>
      </c>
      <c r="B22" s="21">
        <f t="shared" si="0"/>
        <v>84.200560999999993</v>
      </c>
      <c r="C22" s="21">
        <v>6.3340685680529423E-4</v>
      </c>
      <c r="D22" s="43">
        <f t="shared" si="1"/>
        <v>5.3525936122517602E-4</v>
      </c>
    </row>
    <row r="23" spans="1:8" x14ac:dyDescent="0.25">
      <c r="A23" s="21">
        <v>165.600143</v>
      </c>
      <c r="B23" s="21">
        <f t="shared" si="0"/>
        <v>85.430892</v>
      </c>
      <c r="C23" s="21">
        <v>7.4572650206036536E-3</v>
      </c>
      <c r="D23" s="43">
        <f t="shared" si="1"/>
        <v>7.3591175250235352E-3</v>
      </c>
    </row>
    <row r="24" spans="1:8" x14ac:dyDescent="0.25">
      <c r="A24" s="21">
        <v>165.21212800000001</v>
      </c>
      <c r="B24" s="21">
        <f t="shared" si="0"/>
        <v>85.042877000000004</v>
      </c>
      <c r="C24" s="21">
        <v>-2.3458330415742994E-3</v>
      </c>
      <c r="D24" s="43">
        <f t="shared" si="1"/>
        <v>2.4439805371544174E-3</v>
      </c>
    </row>
    <row r="25" spans="1:8" x14ac:dyDescent="0.25">
      <c r="A25" s="21">
        <v>166.67903100000001</v>
      </c>
      <c r="B25" s="21">
        <f t="shared" si="0"/>
        <v>86.509780000000006</v>
      </c>
      <c r="C25" s="21">
        <v>8.83972056665463E-3</v>
      </c>
      <c r="D25" s="43">
        <f t="shared" si="1"/>
        <v>8.7415730710745116E-3</v>
      </c>
    </row>
    <row r="26" spans="1:8" x14ac:dyDescent="0.25">
      <c r="A26" s="21">
        <v>166.764206</v>
      </c>
      <c r="B26" s="21">
        <f t="shared" si="0"/>
        <v>86.594954999999999</v>
      </c>
      <c r="C26" s="21">
        <v>5.108815678427402E-4</v>
      </c>
      <c r="D26" s="43">
        <f t="shared" si="1"/>
        <v>4.1273407226262199E-4</v>
      </c>
    </row>
    <row r="27" spans="1:8" x14ac:dyDescent="0.25">
      <c r="A27" s="21">
        <v>167.33206200000001</v>
      </c>
      <c r="B27" s="21">
        <f t="shared" si="0"/>
        <v>87.162811000000005</v>
      </c>
      <c r="C27" s="21">
        <v>3.3993588149161752E-3</v>
      </c>
      <c r="D27" s="43">
        <f t="shared" si="1"/>
        <v>3.3012113193360572E-3</v>
      </c>
    </row>
    <row r="28" spans="1:8" x14ac:dyDescent="0.25">
      <c r="A28" s="21">
        <v>166.67903100000001</v>
      </c>
      <c r="B28" s="21">
        <f t="shared" si="0"/>
        <v>86.509780000000006</v>
      </c>
      <c r="C28" s="21">
        <v>-3.9102403827588981E-3</v>
      </c>
      <c r="D28" s="43">
        <f t="shared" si="1"/>
        <v>4.0083878783390165E-3</v>
      </c>
    </row>
    <row r="29" spans="1:8" x14ac:dyDescent="0.25">
      <c r="A29" s="21">
        <v>166.243683</v>
      </c>
      <c r="B29" s="21">
        <f t="shared" si="0"/>
        <v>86.074432000000002</v>
      </c>
      <c r="C29" s="21">
        <v>-2.6153111808585963E-3</v>
      </c>
      <c r="D29" s="43">
        <f t="shared" si="1"/>
        <v>2.7134586764387143E-3</v>
      </c>
    </row>
    <row r="30" spans="1:8" x14ac:dyDescent="0.25">
      <c r="A30" s="21">
        <v>168.79894999999999</v>
      </c>
      <c r="B30" s="21">
        <f t="shared" si="0"/>
        <v>88.629698999999988</v>
      </c>
      <c r="C30" s="21">
        <v>1.5253679941784767E-2</v>
      </c>
      <c r="D30" s="43">
        <f t="shared" si="1"/>
        <v>1.5155532446204649E-2</v>
      </c>
    </row>
    <row r="31" spans="1:8" x14ac:dyDescent="0.25">
      <c r="A31" s="21">
        <v>168.24056999999999</v>
      </c>
      <c r="B31" s="21">
        <f t="shared" si="0"/>
        <v>88.071318999999988</v>
      </c>
      <c r="C31" s="21">
        <v>-3.3134423575398005E-3</v>
      </c>
      <c r="D31" s="43">
        <f t="shared" si="1"/>
        <v>3.4115898531199185E-3</v>
      </c>
    </row>
    <row r="32" spans="1:8" x14ac:dyDescent="0.25">
      <c r="A32" s="21">
        <v>163.234161</v>
      </c>
      <c r="B32" s="21">
        <f t="shared" si="0"/>
        <v>83.064909999999998</v>
      </c>
      <c r="C32" s="21">
        <v>-3.0209178927219329E-2</v>
      </c>
      <c r="D32" s="43">
        <f t="shared" si="1"/>
        <v>3.0307326422799447E-2</v>
      </c>
    </row>
    <row r="33" spans="1:4" x14ac:dyDescent="0.25">
      <c r="A33" s="21">
        <v>161.96598800000001</v>
      </c>
      <c r="B33" s="21">
        <f t="shared" si="0"/>
        <v>81.796737000000007</v>
      </c>
      <c r="C33" s="21">
        <v>-7.7993779062199833E-3</v>
      </c>
      <c r="D33" s="43">
        <f t="shared" si="1"/>
        <v>7.8975254018001009E-3</v>
      </c>
    </row>
    <row r="34" spans="1:4" x14ac:dyDescent="0.25">
      <c r="A34" s="21">
        <v>162.68525700000001</v>
      </c>
      <c r="B34" s="21">
        <f t="shared" si="0"/>
        <v>82.516006000000004</v>
      </c>
      <c r="C34" s="21">
        <v>4.431032918704776E-3</v>
      </c>
      <c r="D34" s="43">
        <f t="shared" si="1"/>
        <v>4.3328854231246576E-3</v>
      </c>
    </row>
    <row r="35" spans="1:4" x14ac:dyDescent="0.25">
      <c r="A35" s="21">
        <v>160.30032299999999</v>
      </c>
      <c r="B35" s="21">
        <f t="shared" si="0"/>
        <v>80.131071999999989</v>
      </c>
      <c r="C35" s="21">
        <v>-1.4768320905683915E-2</v>
      </c>
      <c r="D35" s="43">
        <f t="shared" si="1"/>
        <v>1.4866468401264033E-2</v>
      </c>
    </row>
    <row r="36" spans="1:4" x14ac:dyDescent="0.25">
      <c r="A36" s="21">
        <v>155.066757</v>
      </c>
      <c r="B36" s="21">
        <f t="shared" si="0"/>
        <v>74.897505999999993</v>
      </c>
      <c r="C36" s="21">
        <v>-3.3193360064032923E-2</v>
      </c>
      <c r="D36" s="43">
        <f t="shared" si="1"/>
        <v>3.3291507559613041E-2</v>
      </c>
    </row>
    <row r="37" spans="1:4" x14ac:dyDescent="0.25">
      <c r="A37" s="21">
        <v>156.32547</v>
      </c>
      <c r="B37" s="21">
        <f t="shared" si="0"/>
        <v>76.156218999999993</v>
      </c>
      <c r="C37" s="21">
        <v>8.0844654843227649E-3</v>
      </c>
      <c r="D37" s="43">
        <f t="shared" si="1"/>
        <v>7.9863179887426465E-3</v>
      </c>
    </row>
    <row r="38" spans="1:4" x14ac:dyDescent="0.25">
      <c r="A38" s="21">
        <v>156.827057</v>
      </c>
      <c r="B38" s="21">
        <f t="shared" si="0"/>
        <v>76.657805999999994</v>
      </c>
      <c r="C38" s="21">
        <v>3.2034704222565903E-3</v>
      </c>
      <c r="D38" s="43">
        <f t="shared" si="1"/>
        <v>3.1053229266764723E-3</v>
      </c>
    </row>
    <row r="39" spans="1:4" x14ac:dyDescent="0.25">
      <c r="A39" s="21">
        <v>150.44834900000001</v>
      </c>
      <c r="B39" s="21">
        <f t="shared" si="0"/>
        <v>70.279098000000005</v>
      </c>
      <c r="C39" s="21">
        <v>-4.1523821157539338E-2</v>
      </c>
      <c r="D39" s="43">
        <f t="shared" si="1"/>
        <v>4.1621968653119457E-2</v>
      </c>
    </row>
    <row r="40" spans="1:4" x14ac:dyDescent="0.25">
      <c r="A40" s="21">
        <v>152.180252</v>
      </c>
      <c r="B40" s="21">
        <f t="shared" si="0"/>
        <v>72.011000999999993</v>
      </c>
      <c r="C40" s="21">
        <v>1.1445857410356447E-2</v>
      </c>
      <c r="D40" s="43">
        <f t="shared" si="1"/>
        <v>1.1347709914776329E-2</v>
      </c>
    </row>
    <row r="41" spans="1:4" x14ac:dyDescent="0.25">
      <c r="A41" s="21">
        <v>155.11407500000001</v>
      </c>
      <c r="B41" s="21">
        <f t="shared" si="0"/>
        <v>74.944824000000011</v>
      </c>
      <c r="C41" s="21">
        <v>1.9095127288960699E-2</v>
      </c>
      <c r="D41" s="43">
        <f t="shared" si="1"/>
        <v>1.8996979793380581E-2</v>
      </c>
    </row>
    <row r="42" spans="1:4" x14ac:dyDescent="0.25">
      <c r="A42" s="21">
        <v>153.69447299999999</v>
      </c>
      <c r="B42" s="21">
        <f t="shared" si="0"/>
        <v>73.525221999999985</v>
      </c>
      <c r="C42" s="21">
        <v>-9.1941237334215026E-3</v>
      </c>
      <c r="D42" s="43">
        <f t="shared" si="1"/>
        <v>9.292271229001621E-3</v>
      </c>
    </row>
    <row r="43" spans="1:4" x14ac:dyDescent="0.25">
      <c r="A43" s="21">
        <v>151.41369599999999</v>
      </c>
      <c r="B43" s="21">
        <f t="shared" si="0"/>
        <v>71.244444999999985</v>
      </c>
      <c r="C43" s="21">
        <v>-1.4950890973043777E-2</v>
      </c>
      <c r="D43" s="43">
        <f t="shared" si="1"/>
        <v>1.5049038468623896E-2</v>
      </c>
    </row>
    <row r="44" spans="1:4" x14ac:dyDescent="0.25">
      <c r="A44" s="21">
        <v>152.16133099999999</v>
      </c>
      <c r="B44" s="21">
        <f t="shared" si="0"/>
        <v>71.992079999999987</v>
      </c>
      <c r="C44" s="21">
        <v>4.9255468667466556E-3</v>
      </c>
      <c r="D44" s="43">
        <f t="shared" si="1"/>
        <v>4.8273993711665372E-3</v>
      </c>
    </row>
    <row r="45" spans="1:4" x14ac:dyDescent="0.25">
      <c r="A45" s="21">
        <v>149.33157299999999</v>
      </c>
      <c r="B45" s="21">
        <f t="shared" si="0"/>
        <v>69.162321999999989</v>
      </c>
      <c r="C45" s="21">
        <v>-1.8772190399041877E-2</v>
      </c>
      <c r="D45" s="43">
        <f t="shared" si="1"/>
        <v>1.8870337894621995E-2</v>
      </c>
    </row>
    <row r="46" spans="1:4" x14ac:dyDescent="0.25">
      <c r="A46" s="21">
        <v>148.73535200000001</v>
      </c>
      <c r="B46" s="21">
        <f t="shared" si="0"/>
        <v>68.566101000000003</v>
      </c>
      <c r="C46" s="21">
        <v>-4.0005901036868066E-3</v>
      </c>
      <c r="D46" s="43">
        <f t="shared" si="1"/>
        <v>4.098737599266925E-3</v>
      </c>
    </row>
    <row r="47" spans="1:4" x14ac:dyDescent="0.25">
      <c r="A47" s="21">
        <v>150.136032</v>
      </c>
      <c r="B47" s="21">
        <f t="shared" si="0"/>
        <v>69.966780999999997</v>
      </c>
      <c r="C47" s="21">
        <v>9.3731975017533574E-3</v>
      </c>
      <c r="D47" s="43">
        <f t="shared" si="1"/>
        <v>9.275050006173239E-3</v>
      </c>
    </row>
    <row r="48" spans="1:4" x14ac:dyDescent="0.25">
      <c r="A48" s="21">
        <v>152.04776000000001</v>
      </c>
      <c r="B48" s="21">
        <f t="shared" si="0"/>
        <v>71.878509000000008</v>
      </c>
      <c r="C48" s="21">
        <v>1.2652918889767802E-2</v>
      </c>
      <c r="D48" s="43">
        <f t="shared" si="1"/>
        <v>1.2554771394187684E-2</v>
      </c>
    </row>
    <row r="49" spans="1:4" x14ac:dyDescent="0.25">
      <c r="A49" s="21">
        <v>154.319107</v>
      </c>
      <c r="B49" s="21">
        <f t="shared" si="0"/>
        <v>74.149856</v>
      </c>
      <c r="C49" s="21">
        <v>1.4827899884893145E-2</v>
      </c>
      <c r="D49" s="43">
        <f t="shared" si="1"/>
        <v>1.4729752389313027E-2</v>
      </c>
    </row>
    <row r="50" spans="1:4" x14ac:dyDescent="0.25">
      <c r="A50" s="21">
        <v>154.81126399999999</v>
      </c>
      <c r="B50" s="21">
        <f t="shared" si="0"/>
        <v>74.642012999999992</v>
      </c>
      <c r="C50" s="21">
        <v>3.1841414625779873E-3</v>
      </c>
      <c r="D50" s="43">
        <f t="shared" si="1"/>
        <v>3.0859939669978693E-3</v>
      </c>
    </row>
    <row r="51" spans="1:4" x14ac:dyDescent="0.25">
      <c r="A51" s="21">
        <v>152.04776000000001</v>
      </c>
      <c r="B51" s="21">
        <f t="shared" si="0"/>
        <v>71.878509000000008</v>
      </c>
      <c r="C51" s="21">
        <v>-1.801204134747111E-2</v>
      </c>
      <c r="D51" s="43">
        <f t="shared" si="1"/>
        <v>1.8110188843051229E-2</v>
      </c>
    </row>
    <row r="52" spans="1:4" x14ac:dyDescent="0.25">
      <c r="A52" s="21">
        <v>150.22869900000001</v>
      </c>
      <c r="B52" s="21">
        <f t="shared" si="0"/>
        <v>70.059448000000003</v>
      </c>
      <c r="C52" s="21">
        <v>-1.2035889036551978E-2</v>
      </c>
      <c r="D52" s="43">
        <f t="shared" si="1"/>
        <v>1.2134036532132096E-2</v>
      </c>
    </row>
    <row r="53" spans="1:4" x14ac:dyDescent="0.25">
      <c r="A53" s="21">
        <v>148.285843</v>
      </c>
      <c r="B53" s="21">
        <f t="shared" si="0"/>
        <v>68.116591999999997</v>
      </c>
      <c r="C53" s="21">
        <v>-1.3017010296692662E-2</v>
      </c>
      <c r="D53" s="43">
        <f t="shared" si="1"/>
        <v>1.3115157792272781E-2</v>
      </c>
    </row>
    <row r="54" spans="1:4" x14ac:dyDescent="0.25">
      <c r="A54" s="21">
        <v>141.20967099999999</v>
      </c>
      <c r="B54" s="21">
        <f t="shared" si="0"/>
        <v>61.040419999999983</v>
      </c>
      <c r="C54" s="21">
        <v>-4.8895968470435883E-2</v>
      </c>
      <c r="D54" s="43">
        <f t="shared" si="1"/>
        <v>4.8994115966016001E-2</v>
      </c>
    </row>
    <row r="55" spans="1:4" x14ac:dyDescent="0.25">
      <c r="A55" s="21">
        <v>143.83822599999999</v>
      </c>
      <c r="B55" s="21">
        <f t="shared" si="0"/>
        <v>63.668974999999989</v>
      </c>
      <c r="C55" s="21">
        <v>1.8443423284191778E-2</v>
      </c>
      <c r="D55" s="43">
        <f t="shared" si="1"/>
        <v>1.834527578861166E-2</v>
      </c>
    </row>
    <row r="56" spans="1:4" x14ac:dyDescent="0.25">
      <c r="A56" s="21">
        <v>144.00015300000001</v>
      </c>
      <c r="B56" s="21">
        <f t="shared" si="0"/>
        <v>63.830902000000009</v>
      </c>
      <c r="C56" s="21">
        <v>1.1251245761222614E-3</v>
      </c>
      <c r="D56" s="43">
        <f t="shared" si="1"/>
        <v>1.0269770805421431E-3</v>
      </c>
    </row>
    <row r="57" spans="1:4" x14ac:dyDescent="0.25">
      <c r="A57" s="21">
        <v>145.12396200000001</v>
      </c>
      <c r="B57" s="21">
        <f t="shared" si="0"/>
        <v>64.954711000000003</v>
      </c>
      <c r="C57" s="21">
        <v>7.7739254622601478E-3</v>
      </c>
      <c r="D57" s="43">
        <f t="shared" si="1"/>
        <v>7.6757779666800294E-3</v>
      </c>
    </row>
    <row r="58" spans="1:4" x14ac:dyDescent="0.25">
      <c r="A58" s="21">
        <v>147.08586099999999</v>
      </c>
      <c r="B58" s="21">
        <f t="shared" si="0"/>
        <v>66.916609999999991</v>
      </c>
      <c r="C58" s="21">
        <v>1.3428217163157223E-2</v>
      </c>
      <c r="D58" s="43">
        <f t="shared" si="1"/>
        <v>1.3330069667577105E-2</v>
      </c>
    </row>
    <row r="59" spans="1:4" x14ac:dyDescent="0.25">
      <c r="A59" s="21">
        <v>149.75251800000001</v>
      </c>
      <c r="B59" s="21">
        <f t="shared" si="0"/>
        <v>69.583267000000006</v>
      </c>
      <c r="C59" s="21">
        <v>1.7967546844491866E-2</v>
      </c>
      <c r="D59" s="43">
        <f t="shared" si="1"/>
        <v>1.7869399348911748E-2</v>
      </c>
    </row>
    <row r="60" spans="1:4" x14ac:dyDescent="0.25">
      <c r="A60" s="21">
        <v>150.22869900000001</v>
      </c>
      <c r="B60" s="21">
        <f t="shared" si="0"/>
        <v>70.059448000000003</v>
      </c>
      <c r="C60" s="21">
        <v>3.1747414369054615E-3</v>
      </c>
      <c r="D60" s="43">
        <f t="shared" si="1"/>
        <v>3.0765939413253435E-3</v>
      </c>
    </row>
    <row r="61" spans="1:4" x14ac:dyDescent="0.25">
      <c r="A61" s="21">
        <v>150.685867</v>
      </c>
      <c r="B61" s="21">
        <f t="shared" si="0"/>
        <v>70.516615999999999</v>
      </c>
      <c r="C61" s="21">
        <v>3.038525903321731E-3</v>
      </c>
      <c r="D61" s="43">
        <f t="shared" si="1"/>
        <v>2.940378407741613E-3</v>
      </c>
    </row>
    <row r="62" spans="1:4" x14ac:dyDescent="0.25">
      <c r="A62" s="21">
        <v>150.704926</v>
      </c>
      <c r="B62" s="21">
        <f t="shared" si="0"/>
        <v>70.535674999999998</v>
      </c>
      <c r="C62" s="21">
        <v>1.2647367118079618E-4</v>
      </c>
      <c r="D62" s="43">
        <f t="shared" si="1"/>
        <v>2.8326175600678E-5</v>
      </c>
    </row>
    <row r="63" spans="1:4" x14ac:dyDescent="0.25">
      <c r="A63" s="21">
        <v>153.91442900000001</v>
      </c>
      <c r="B63" s="21">
        <f t="shared" si="0"/>
        <v>73.74517800000001</v>
      </c>
      <c r="C63" s="21">
        <v>2.1072999578800881E-2</v>
      </c>
      <c r="D63" s="43">
        <f t="shared" si="1"/>
        <v>2.0974852083220762E-2</v>
      </c>
    </row>
    <row r="64" spans="1:4" x14ac:dyDescent="0.25">
      <c r="A64" s="21">
        <v>154.62872300000001</v>
      </c>
      <c r="B64" s="21">
        <f t="shared" si="0"/>
        <v>74.459472000000005</v>
      </c>
      <c r="C64" s="21">
        <v>4.6301158943510799E-3</v>
      </c>
      <c r="D64" s="43">
        <f t="shared" si="1"/>
        <v>4.5319683987709615E-3</v>
      </c>
    </row>
    <row r="65" spans="1:4" x14ac:dyDescent="0.25">
      <c r="A65" s="21">
        <v>151.43824799999999</v>
      </c>
      <c r="B65" s="21">
        <f t="shared" si="0"/>
        <v>71.268996999999985</v>
      </c>
      <c r="C65" s="21">
        <v>-2.0848970133951737E-2</v>
      </c>
      <c r="D65" s="43">
        <f t="shared" si="1"/>
        <v>2.0947117629531855E-2</v>
      </c>
    </row>
    <row r="66" spans="1:4" x14ac:dyDescent="0.25">
      <c r="A66" s="21">
        <v>151.790604</v>
      </c>
      <c r="B66" s="21">
        <f t="shared" si="0"/>
        <v>71.621352999999999</v>
      </c>
      <c r="C66" s="21">
        <v>2.3240279166618738E-3</v>
      </c>
      <c r="D66" s="43">
        <f t="shared" si="1"/>
        <v>2.2258804210817558E-3</v>
      </c>
    </row>
    <row r="67" spans="1:4" x14ac:dyDescent="0.25">
      <c r="A67" s="21">
        <v>151.104904</v>
      </c>
      <c r="B67" s="21">
        <f t="shared" si="0"/>
        <v>70.935653000000002</v>
      </c>
      <c r="C67" s="21">
        <v>-4.5276417329864153E-3</v>
      </c>
      <c r="D67" s="43">
        <f t="shared" si="1"/>
        <v>4.6257892285665337E-3</v>
      </c>
    </row>
    <row r="68" spans="1:4" x14ac:dyDescent="0.25">
      <c r="A68" s="21">
        <v>149.56204199999999</v>
      </c>
      <c r="B68" s="21">
        <f t="shared" si="0"/>
        <v>69.392790999999988</v>
      </c>
      <c r="C68" s="21">
        <v>-1.0263020680664868E-2</v>
      </c>
      <c r="D68" s="43">
        <f t="shared" si="1"/>
        <v>1.0361168176244986E-2</v>
      </c>
    </row>
    <row r="69" spans="1:4" x14ac:dyDescent="0.25">
      <c r="A69" s="21">
        <v>147.600143</v>
      </c>
      <c r="B69" s="21">
        <f t="shared" si="0"/>
        <v>67.430892</v>
      </c>
      <c r="C69" s="21">
        <v>-1.3204422398372745E-2</v>
      </c>
      <c r="D69" s="43">
        <f t="shared" si="1"/>
        <v>1.3302569893952863E-2</v>
      </c>
    </row>
    <row r="70" spans="1:4" x14ac:dyDescent="0.25">
      <c r="A70" s="21">
        <v>150.48585499999999</v>
      </c>
      <c r="B70" s="21">
        <f t="shared" si="0"/>
        <v>70.316603999999984</v>
      </c>
      <c r="C70" s="21">
        <v>1.9362212060348053E-2</v>
      </c>
      <c r="D70" s="43">
        <f t="shared" si="1"/>
        <v>1.9264064564767935E-2</v>
      </c>
    </row>
    <row r="71" spans="1:4" x14ac:dyDescent="0.25">
      <c r="A71" s="21">
        <v>149.98107899999999</v>
      </c>
      <c r="B71" s="21">
        <f t="shared" si="0"/>
        <v>69.811827999999991</v>
      </c>
      <c r="C71" s="21">
        <v>-3.3599469210023308E-3</v>
      </c>
      <c r="D71" s="43">
        <f t="shared" si="1"/>
        <v>3.4580944165824488E-3</v>
      </c>
    </row>
    <row r="72" spans="1:4" x14ac:dyDescent="0.25">
      <c r="A72" s="21">
        <v>150.86682099999999</v>
      </c>
      <c r="B72" s="21">
        <f t="shared" si="0"/>
        <v>70.697569999999985</v>
      </c>
      <c r="C72" s="21">
        <v>5.8883213692144856E-3</v>
      </c>
      <c r="D72" s="43">
        <f t="shared" si="1"/>
        <v>5.7901738736343671E-3</v>
      </c>
    </row>
    <row r="73" spans="1:4" x14ac:dyDescent="0.25">
      <c r="A73" s="21">
        <v>148.93345600000001</v>
      </c>
      <c r="B73" s="21">
        <f t="shared" si="0"/>
        <v>68.764205000000004</v>
      </c>
      <c r="C73" s="21">
        <v>-1.2897865347818562E-2</v>
      </c>
      <c r="D73" s="43">
        <f t="shared" si="1"/>
        <v>1.299601284339868E-2</v>
      </c>
    </row>
    <row r="74" spans="1:4" x14ac:dyDescent="0.25">
      <c r="A74" s="21">
        <v>150.20967099999999</v>
      </c>
      <c r="B74" s="21">
        <f t="shared" si="0"/>
        <v>70.040419999999983</v>
      </c>
      <c r="C74" s="21">
        <v>8.5325225792719818E-3</v>
      </c>
      <c r="D74" s="43">
        <f t="shared" si="1"/>
        <v>8.4343750836918634E-3</v>
      </c>
    </row>
    <row r="75" spans="1:4" x14ac:dyDescent="0.25">
      <c r="A75" s="21">
        <v>152.76203899999999</v>
      </c>
      <c r="B75" s="21">
        <f t="shared" si="0"/>
        <v>72.592787999999985</v>
      </c>
      <c r="C75" s="21">
        <v>1.6849285262639652E-2</v>
      </c>
      <c r="D75" s="43">
        <f t="shared" si="1"/>
        <v>1.6751137767059533E-2</v>
      </c>
    </row>
    <row r="76" spans="1:4" x14ac:dyDescent="0.25">
      <c r="A76" s="21">
        <v>154.028717</v>
      </c>
      <c r="B76" s="21">
        <f t="shared" si="0"/>
        <v>73.859465999999998</v>
      </c>
      <c r="C76" s="21">
        <v>8.2576490522388597E-3</v>
      </c>
      <c r="D76" s="43">
        <f t="shared" si="1"/>
        <v>8.1595015566587412E-3</v>
      </c>
    </row>
    <row r="77" spans="1:4" x14ac:dyDescent="0.25">
      <c r="A77" s="21">
        <v>156.14300499999999</v>
      </c>
      <c r="B77" s="21">
        <f t="shared" ref="B77:B140" si="2">ABS(A77-$E$7)</f>
        <v>75.973753999999985</v>
      </c>
      <c r="C77" s="21">
        <v>1.3633227000334877E-2</v>
      </c>
      <c r="D77" s="43">
        <f t="shared" si="1"/>
        <v>1.3535079504754759E-2</v>
      </c>
    </row>
    <row r="78" spans="1:4" x14ac:dyDescent="0.25">
      <c r="A78" s="21">
        <v>153.571594</v>
      </c>
      <c r="B78" s="21">
        <f t="shared" si="2"/>
        <v>73.402343000000002</v>
      </c>
      <c r="C78" s="21">
        <v>-1.6605417340646023E-2</v>
      </c>
      <c r="D78" s="43">
        <f t="shared" ref="D78:D141" si="3">ABS(C78-$F$6)</f>
        <v>1.6703564836226141E-2</v>
      </c>
    </row>
    <row r="79" spans="1:4" x14ac:dyDescent="0.25">
      <c r="A79" s="21">
        <v>153.552536</v>
      </c>
      <c r="B79" s="21">
        <f t="shared" si="2"/>
        <v>73.383285000000001</v>
      </c>
      <c r="C79" s="21">
        <v>-1.241061718235325E-4</v>
      </c>
      <c r="D79" s="43">
        <f t="shared" si="3"/>
        <v>2.2225366740365068E-4</v>
      </c>
    </row>
    <row r="80" spans="1:4" x14ac:dyDescent="0.25">
      <c r="A80" s="21">
        <v>155.01919599999999</v>
      </c>
      <c r="B80" s="21">
        <f t="shared" si="2"/>
        <v>74.849944999999991</v>
      </c>
      <c r="C80" s="21">
        <v>9.5061918690094952E-3</v>
      </c>
      <c r="D80" s="43">
        <f t="shared" si="3"/>
        <v>9.4080443734293768E-3</v>
      </c>
    </row>
    <row r="81" spans="1:4" x14ac:dyDescent="0.25">
      <c r="A81" s="21">
        <v>155.56204199999999</v>
      </c>
      <c r="B81" s="21">
        <f t="shared" si="2"/>
        <v>75.392790999999988</v>
      </c>
      <c r="C81" s="21">
        <v>3.495681556839905E-3</v>
      </c>
      <c r="D81" s="43">
        <f t="shared" si="3"/>
        <v>3.397534061259787E-3</v>
      </c>
    </row>
    <row r="82" spans="1:4" x14ac:dyDescent="0.25">
      <c r="A82" s="21">
        <v>153.92396500000001</v>
      </c>
      <c r="B82" s="21">
        <f t="shared" si="2"/>
        <v>73.754714000000007</v>
      </c>
      <c r="C82" s="21">
        <v>-1.0585889248452877E-2</v>
      </c>
      <c r="D82" s="43">
        <f t="shared" si="3"/>
        <v>1.0684036744032996E-2</v>
      </c>
    </row>
    <row r="83" spans="1:4" x14ac:dyDescent="0.25">
      <c r="A83" s="21">
        <v>154.028717</v>
      </c>
      <c r="B83" s="21">
        <f t="shared" si="2"/>
        <v>73.859465999999998</v>
      </c>
      <c r="C83" s="21">
        <v>6.8031233473818972E-4</v>
      </c>
      <c r="D83" s="43">
        <f t="shared" si="3"/>
        <v>5.8216483915807151E-4</v>
      </c>
    </row>
    <row r="84" spans="1:4" x14ac:dyDescent="0.25">
      <c r="A84" s="21">
        <v>153.93348700000001</v>
      </c>
      <c r="B84" s="21">
        <f t="shared" si="2"/>
        <v>73.764236000000011</v>
      </c>
      <c r="C84" s="21">
        <v>-6.1845253604769345E-4</v>
      </c>
      <c r="D84" s="43">
        <f t="shared" si="3"/>
        <v>7.1660003162781166E-4</v>
      </c>
    </row>
    <row r="85" spans="1:4" x14ac:dyDescent="0.25">
      <c r="A85" s="21">
        <v>154.80967699999999</v>
      </c>
      <c r="B85" s="21">
        <f t="shared" si="2"/>
        <v>74.640425999999991</v>
      </c>
      <c r="C85" s="21">
        <v>5.6758656022368277E-3</v>
      </c>
      <c r="D85" s="43">
        <f t="shared" si="3"/>
        <v>5.5777181066567092E-3</v>
      </c>
    </row>
    <row r="86" spans="1:4" x14ac:dyDescent="0.25">
      <c r="A86" s="21">
        <v>154.104904</v>
      </c>
      <c r="B86" s="21">
        <f t="shared" si="2"/>
        <v>73.935653000000002</v>
      </c>
      <c r="C86" s="21">
        <v>-4.5629068107191917E-3</v>
      </c>
      <c r="D86" s="43">
        <f t="shared" si="3"/>
        <v>4.6610543062993101E-3</v>
      </c>
    </row>
    <row r="87" spans="1:4" x14ac:dyDescent="0.25">
      <c r="A87" s="21">
        <v>151.93348700000001</v>
      </c>
      <c r="B87" s="21">
        <f t="shared" si="2"/>
        <v>71.764236000000011</v>
      </c>
      <c r="C87" s="21">
        <v>-1.4190725759477682E-2</v>
      </c>
      <c r="D87" s="43">
        <f t="shared" si="3"/>
        <v>1.42888732550578E-2</v>
      </c>
    </row>
    <row r="88" spans="1:4" x14ac:dyDescent="0.25">
      <c r="A88" s="21">
        <v>151.20967099999999</v>
      </c>
      <c r="B88" s="21">
        <f t="shared" si="2"/>
        <v>71.040419999999983</v>
      </c>
      <c r="C88" s="21">
        <v>-4.7754162112896813E-3</v>
      </c>
      <c r="D88" s="43">
        <f t="shared" si="3"/>
        <v>4.8735637068697997E-3</v>
      </c>
    </row>
    <row r="89" spans="1:4" x14ac:dyDescent="0.25">
      <c r="A89" s="21">
        <v>151.419174</v>
      </c>
      <c r="B89" s="21">
        <f t="shared" si="2"/>
        <v>71.249922999999995</v>
      </c>
      <c r="C89" s="21">
        <v>1.384554294339893E-3</v>
      </c>
      <c r="D89" s="43">
        <f t="shared" si="3"/>
        <v>1.2864067987597748E-3</v>
      </c>
    </row>
    <row r="90" spans="1:4" x14ac:dyDescent="0.25">
      <c r="A90" s="21">
        <v>149.82872</v>
      </c>
      <c r="B90" s="21">
        <f t="shared" si="2"/>
        <v>69.659469000000001</v>
      </c>
      <c r="C90" s="21">
        <v>-1.0559202631382101E-2</v>
      </c>
      <c r="D90" s="43">
        <f t="shared" si="3"/>
        <v>1.065735012696222E-2</v>
      </c>
    </row>
    <row r="91" spans="1:4" x14ac:dyDescent="0.25">
      <c r="A91" s="21">
        <v>148.51442</v>
      </c>
      <c r="B91" s="21">
        <f t="shared" si="2"/>
        <v>68.345168999999999</v>
      </c>
      <c r="C91" s="21">
        <v>-8.8107170976097545E-3</v>
      </c>
      <c r="D91" s="43">
        <f t="shared" si="3"/>
        <v>8.9088645931898729E-3</v>
      </c>
    </row>
    <row r="92" spans="1:4" x14ac:dyDescent="0.25">
      <c r="A92" s="21">
        <v>151.33348100000001</v>
      </c>
      <c r="B92" s="21">
        <f t="shared" si="2"/>
        <v>71.164230000000003</v>
      </c>
      <c r="C92" s="21">
        <v>1.8803827238153607E-2</v>
      </c>
      <c r="D92" s="43">
        <f t="shared" si="3"/>
        <v>1.8705679742573488E-2</v>
      </c>
    </row>
    <row r="93" spans="1:4" x14ac:dyDescent="0.25">
      <c r="A93" s="21">
        <v>150.76205400000001</v>
      </c>
      <c r="B93" s="21">
        <f t="shared" si="2"/>
        <v>70.592803000000004</v>
      </c>
      <c r="C93" s="21">
        <v>-3.7830925340338224E-3</v>
      </c>
      <c r="D93" s="43">
        <f t="shared" si="3"/>
        <v>3.8812400296139404E-3</v>
      </c>
    </row>
    <row r="94" spans="1:4" x14ac:dyDescent="0.25">
      <c r="A94" s="21">
        <v>159.46682699999999</v>
      </c>
      <c r="B94" s="21">
        <f t="shared" si="2"/>
        <v>79.297575999999992</v>
      </c>
      <c r="C94" s="21">
        <v>5.6133126792935854E-2</v>
      </c>
      <c r="D94" s="43">
        <f t="shared" si="3"/>
        <v>5.6034979297355736E-2</v>
      </c>
    </row>
    <row r="95" spans="1:4" x14ac:dyDescent="0.25">
      <c r="A95" s="21">
        <v>155.65727200000001</v>
      </c>
      <c r="B95" s="21">
        <f t="shared" si="2"/>
        <v>75.488021000000003</v>
      </c>
      <c r="C95" s="21">
        <v>-2.417930340073755E-2</v>
      </c>
      <c r="D95" s="43">
        <f t="shared" si="3"/>
        <v>2.4277450896317668E-2</v>
      </c>
    </row>
    <row r="96" spans="1:4" x14ac:dyDescent="0.25">
      <c r="A96" s="21">
        <v>153.028717</v>
      </c>
      <c r="B96" s="21">
        <f t="shared" si="2"/>
        <v>72.859465999999998</v>
      </c>
      <c r="C96" s="21">
        <v>-1.703101941105074E-2</v>
      </c>
      <c r="D96" s="43">
        <f t="shared" si="3"/>
        <v>1.7129166906630858E-2</v>
      </c>
    </row>
    <row r="97" spans="1:4" x14ac:dyDescent="0.25">
      <c r="A97" s="21">
        <v>152.457291</v>
      </c>
      <c r="B97" s="21">
        <f t="shared" si="2"/>
        <v>72.288039999999995</v>
      </c>
      <c r="C97" s="21">
        <v>-3.741098783578165E-3</v>
      </c>
      <c r="D97" s="43">
        <f t="shared" si="3"/>
        <v>3.839246279158283E-3</v>
      </c>
    </row>
    <row r="98" spans="1:4" x14ac:dyDescent="0.25">
      <c r="A98" s="21">
        <v>157.17160000000001</v>
      </c>
      <c r="B98" s="21">
        <f t="shared" si="2"/>
        <v>77.002349000000009</v>
      </c>
      <c r="C98" s="21">
        <v>3.0453704289006529E-2</v>
      </c>
      <c r="D98" s="43">
        <f t="shared" si="3"/>
        <v>3.035555679342641E-2</v>
      </c>
    </row>
    <row r="99" spans="1:4" x14ac:dyDescent="0.25">
      <c r="A99" s="21">
        <v>157.14300499999999</v>
      </c>
      <c r="B99" s="21">
        <f t="shared" si="2"/>
        <v>76.973753999999985</v>
      </c>
      <c r="C99" s="21">
        <v>-1.8195145643276812E-4</v>
      </c>
      <c r="D99" s="43">
        <f t="shared" si="3"/>
        <v>2.8009895201288628E-4</v>
      </c>
    </row>
    <row r="100" spans="1:4" x14ac:dyDescent="0.25">
      <c r="A100" s="21">
        <v>156.92394999999999</v>
      </c>
      <c r="B100" s="21">
        <f t="shared" si="2"/>
        <v>76.754698999999988</v>
      </c>
      <c r="C100" s="21">
        <v>-1.3949575530587846E-3</v>
      </c>
      <c r="D100" s="43">
        <f t="shared" si="3"/>
        <v>1.4931050486389028E-3</v>
      </c>
    </row>
    <row r="101" spans="1:4" x14ac:dyDescent="0.25">
      <c r="A101" s="21">
        <v>156.41918899999999</v>
      </c>
      <c r="B101" s="21">
        <f t="shared" si="2"/>
        <v>76.249937999999986</v>
      </c>
      <c r="C101" s="21">
        <v>-3.2217806856958946E-3</v>
      </c>
      <c r="D101" s="43">
        <f t="shared" si="3"/>
        <v>3.3199281812760126E-3</v>
      </c>
    </row>
    <row r="102" spans="1:4" x14ac:dyDescent="0.25">
      <c r="A102" s="21">
        <v>157.20970199999999</v>
      </c>
      <c r="B102" s="21">
        <f t="shared" si="2"/>
        <v>77.04045099999999</v>
      </c>
      <c r="C102" s="21">
        <v>5.0410832468657744E-3</v>
      </c>
      <c r="D102" s="43">
        <f t="shared" si="3"/>
        <v>4.9429357512856559E-3</v>
      </c>
    </row>
    <row r="103" spans="1:4" x14ac:dyDescent="0.25">
      <c r="A103" s="21">
        <v>157.51443499999999</v>
      </c>
      <c r="B103" s="21">
        <f t="shared" si="2"/>
        <v>77.345183999999989</v>
      </c>
      <c r="C103" s="21">
        <v>1.9365092117530746E-3</v>
      </c>
      <c r="D103" s="43">
        <f t="shared" si="3"/>
        <v>1.8383617161729564E-3</v>
      </c>
    </row>
    <row r="104" spans="1:4" x14ac:dyDescent="0.25">
      <c r="A104" s="21">
        <v>156.876328</v>
      </c>
      <c r="B104" s="21">
        <f t="shared" si="2"/>
        <v>76.707076999999998</v>
      </c>
      <c r="C104" s="21">
        <v>-4.0593296707981345E-3</v>
      </c>
      <c r="D104" s="43">
        <f t="shared" si="3"/>
        <v>4.1574771663782529E-3</v>
      </c>
    </row>
    <row r="105" spans="1:4" x14ac:dyDescent="0.25">
      <c r="A105" s="21">
        <v>155.29539500000001</v>
      </c>
      <c r="B105" s="21">
        <f t="shared" si="2"/>
        <v>75.126144000000011</v>
      </c>
      <c r="C105" s="21">
        <v>-1.0128697759757443E-2</v>
      </c>
      <c r="D105" s="43">
        <f t="shared" si="3"/>
        <v>1.0226845255337562E-2</v>
      </c>
    </row>
    <row r="106" spans="1:4" x14ac:dyDescent="0.25">
      <c r="A106" s="21">
        <v>155.11442600000001</v>
      </c>
      <c r="B106" s="21">
        <f t="shared" si="2"/>
        <v>74.945175000000006</v>
      </c>
      <c r="C106" s="21">
        <v>-1.1660006111930124E-3</v>
      </c>
      <c r="D106" s="43">
        <f t="shared" si="3"/>
        <v>1.2641481067731306E-3</v>
      </c>
    </row>
    <row r="107" spans="1:4" x14ac:dyDescent="0.25">
      <c r="A107" s="21">
        <v>153.62870799999999</v>
      </c>
      <c r="B107" s="21">
        <f t="shared" si="2"/>
        <v>73.459456999999986</v>
      </c>
      <c r="C107" s="21">
        <v>-9.6243725264978895E-3</v>
      </c>
      <c r="D107" s="43">
        <f t="shared" si="3"/>
        <v>9.7225200220780079E-3</v>
      </c>
    </row>
    <row r="108" spans="1:4" x14ac:dyDescent="0.25">
      <c r="A108" s="21">
        <v>153.31442300000001</v>
      </c>
      <c r="B108" s="21">
        <f t="shared" si="2"/>
        <v>73.145172000000002</v>
      </c>
      <c r="C108" s="21">
        <v>-2.0478393428084935E-3</v>
      </c>
      <c r="D108" s="43">
        <f t="shared" si="3"/>
        <v>2.1459868383886115E-3</v>
      </c>
    </row>
    <row r="109" spans="1:4" x14ac:dyDescent="0.25">
      <c r="A109" s="21">
        <v>153.79061899999999</v>
      </c>
      <c r="B109" s="21">
        <f t="shared" si="2"/>
        <v>73.62136799999999</v>
      </c>
      <c r="C109" s="21">
        <v>3.1011954642395918E-3</v>
      </c>
      <c r="D109" s="43">
        <f t="shared" si="3"/>
        <v>3.0030479686594738E-3</v>
      </c>
    </row>
    <row r="110" spans="1:4" x14ac:dyDescent="0.25">
      <c r="A110" s="21">
        <v>151.85728499999999</v>
      </c>
      <c r="B110" s="21">
        <f t="shared" si="2"/>
        <v>71.688033999999988</v>
      </c>
      <c r="C110" s="21">
        <v>-1.2650895096545722E-2</v>
      </c>
      <c r="D110" s="43">
        <f t="shared" si="3"/>
        <v>1.274904259212584E-2</v>
      </c>
    </row>
    <row r="111" spans="1:4" x14ac:dyDescent="0.25">
      <c r="A111" s="21">
        <v>153.92396500000001</v>
      </c>
      <c r="B111" s="21">
        <f t="shared" si="2"/>
        <v>73.754714000000007</v>
      </c>
      <c r="C111" s="21">
        <v>1.3517581404444912E-2</v>
      </c>
      <c r="D111" s="43">
        <f t="shared" si="3"/>
        <v>1.3419433908864794E-2</v>
      </c>
    </row>
    <row r="112" spans="1:4" x14ac:dyDescent="0.25">
      <c r="A112" s="21">
        <v>154.65728799999999</v>
      </c>
      <c r="B112" s="21">
        <f t="shared" si="2"/>
        <v>74.488036999999991</v>
      </c>
      <c r="C112" s="21">
        <v>4.7528770678124327E-3</v>
      </c>
      <c r="D112" s="43">
        <f t="shared" si="3"/>
        <v>4.6547295722323143E-3</v>
      </c>
    </row>
    <row r="113" spans="1:4" x14ac:dyDescent="0.25">
      <c r="A113" s="21">
        <v>155.43824799999999</v>
      </c>
      <c r="B113" s="21">
        <f t="shared" si="2"/>
        <v>75.268996999999985</v>
      </c>
      <c r="C113" s="21">
        <v>5.0369099870498377E-3</v>
      </c>
      <c r="D113" s="43">
        <f t="shared" si="3"/>
        <v>4.9387624914697193E-3</v>
      </c>
    </row>
    <row r="114" spans="1:4" x14ac:dyDescent="0.25">
      <c r="A114" s="21">
        <v>152.97155799999999</v>
      </c>
      <c r="B114" s="21">
        <f t="shared" si="2"/>
        <v>72.802306999999985</v>
      </c>
      <c r="C114" s="21">
        <v>-1.5996525088704514E-2</v>
      </c>
      <c r="D114" s="43">
        <f t="shared" si="3"/>
        <v>1.6094672584284632E-2</v>
      </c>
    </row>
    <row r="115" spans="1:4" x14ac:dyDescent="0.25">
      <c r="A115" s="21">
        <v>154.114441</v>
      </c>
      <c r="B115" s="21">
        <f t="shared" si="2"/>
        <v>73.945189999999997</v>
      </c>
      <c r="C115" s="21">
        <v>7.4434411238895083E-3</v>
      </c>
      <c r="D115" s="43">
        <f t="shared" si="3"/>
        <v>7.3452936283093899E-3</v>
      </c>
    </row>
    <row r="116" spans="1:4" x14ac:dyDescent="0.25">
      <c r="A116" s="21">
        <v>152.390625</v>
      </c>
      <c r="B116" s="21">
        <f t="shared" si="2"/>
        <v>72.221373999999997</v>
      </c>
      <c r="C116" s="21">
        <v>-1.1248324198448989E-2</v>
      </c>
      <c r="D116" s="43">
        <f t="shared" si="3"/>
        <v>1.1346471694029107E-2</v>
      </c>
    </row>
    <row r="117" spans="1:4" x14ac:dyDescent="0.25">
      <c r="A117" s="21">
        <v>152.543961</v>
      </c>
      <c r="B117" s="21">
        <f t="shared" si="2"/>
        <v>72.374709999999993</v>
      </c>
      <c r="C117" s="21">
        <v>1.0056977460996229E-3</v>
      </c>
      <c r="D117" s="43">
        <f t="shared" si="3"/>
        <v>9.0755025051950469E-4</v>
      </c>
    </row>
    <row r="118" spans="1:4" x14ac:dyDescent="0.25">
      <c r="A118" s="21">
        <v>153.55990600000001</v>
      </c>
      <c r="B118" s="21">
        <f t="shared" si="2"/>
        <v>73.39065500000001</v>
      </c>
      <c r="C118" s="21">
        <v>6.637934635389019E-3</v>
      </c>
      <c r="D118" s="43">
        <f t="shared" si="3"/>
        <v>6.5397871398089006E-3</v>
      </c>
    </row>
    <row r="119" spans="1:4" x14ac:dyDescent="0.25">
      <c r="A119" s="21">
        <v>152.85069300000001</v>
      </c>
      <c r="B119" s="21">
        <f t="shared" si="2"/>
        <v>72.681442000000004</v>
      </c>
      <c r="C119" s="21">
        <v>-4.6291758105439836E-3</v>
      </c>
      <c r="D119" s="43">
        <f t="shared" si="3"/>
        <v>4.7273233061241021E-3</v>
      </c>
    </row>
    <row r="120" spans="1:4" x14ac:dyDescent="0.25">
      <c r="A120" s="21">
        <v>155.630157</v>
      </c>
      <c r="B120" s="21">
        <f t="shared" si="2"/>
        <v>75.460905999999994</v>
      </c>
      <c r="C120" s="21">
        <v>1.8020821836051883E-2</v>
      </c>
      <c r="D120" s="43">
        <f t="shared" si="3"/>
        <v>1.7922674340471765E-2</v>
      </c>
    </row>
    <row r="121" spans="1:4" x14ac:dyDescent="0.25">
      <c r="A121" s="21">
        <v>162.43499800000001</v>
      </c>
      <c r="B121" s="21">
        <f t="shared" si="2"/>
        <v>82.265747000000005</v>
      </c>
      <c r="C121" s="21">
        <v>4.2795505416495162E-2</v>
      </c>
      <c r="D121" s="43">
        <f t="shared" si="3"/>
        <v>4.2697357920915044E-2</v>
      </c>
    </row>
    <row r="122" spans="1:4" x14ac:dyDescent="0.25">
      <c r="A122" s="21">
        <v>161.88867200000001</v>
      </c>
      <c r="B122" s="21">
        <f t="shared" si="2"/>
        <v>81.719421000000011</v>
      </c>
      <c r="C122" s="21">
        <v>-3.3690203169370772E-3</v>
      </c>
      <c r="D122" s="43">
        <f t="shared" si="3"/>
        <v>3.4671678125171952E-3</v>
      </c>
    </row>
    <row r="123" spans="1:4" x14ac:dyDescent="0.25">
      <c r="A123" s="21">
        <v>159.569275</v>
      </c>
      <c r="B123" s="21">
        <f t="shared" si="2"/>
        <v>79.400024000000002</v>
      </c>
      <c r="C123" s="21">
        <v>-1.4430735167433822E-2</v>
      </c>
      <c r="D123" s="43">
        <f t="shared" si="3"/>
        <v>1.4528882663013941E-2</v>
      </c>
    </row>
    <row r="124" spans="1:4" x14ac:dyDescent="0.25">
      <c r="A124" s="21">
        <v>159.799286</v>
      </c>
      <c r="B124" s="21">
        <f t="shared" si="2"/>
        <v>79.630034999999992</v>
      </c>
      <c r="C124" s="21">
        <v>1.4404112856217402E-3</v>
      </c>
      <c r="D124" s="43">
        <f t="shared" si="3"/>
        <v>1.342263790041622E-3</v>
      </c>
    </row>
    <row r="125" spans="1:4" x14ac:dyDescent="0.25">
      <c r="A125" s="21">
        <v>159.655563</v>
      </c>
      <c r="B125" s="21">
        <f t="shared" si="2"/>
        <v>79.486311999999998</v>
      </c>
      <c r="C125" s="21">
        <v>-8.9980170998769211E-4</v>
      </c>
      <c r="D125" s="43">
        <f t="shared" si="3"/>
        <v>9.9794920556781032E-4</v>
      </c>
    </row>
    <row r="126" spans="1:4" x14ac:dyDescent="0.25">
      <c r="A126" s="21">
        <v>160.10600299999999</v>
      </c>
      <c r="B126" s="21">
        <f t="shared" si="2"/>
        <v>79.936751999999984</v>
      </c>
      <c r="C126" s="21">
        <v>2.8173510880665871E-3</v>
      </c>
      <c r="D126" s="43">
        <f t="shared" si="3"/>
        <v>2.7192035924864691E-3</v>
      </c>
    </row>
    <row r="127" spans="1:4" x14ac:dyDescent="0.25">
      <c r="A127" s="21">
        <v>159.540527</v>
      </c>
      <c r="B127" s="21">
        <f t="shared" si="2"/>
        <v>79.371275999999995</v>
      </c>
      <c r="C127" s="21">
        <v>-3.5381368908026039E-3</v>
      </c>
      <c r="D127" s="43">
        <f t="shared" si="3"/>
        <v>3.6362843863827219E-3</v>
      </c>
    </row>
    <row r="128" spans="1:4" x14ac:dyDescent="0.25">
      <c r="A128" s="21">
        <v>159.36799600000001</v>
      </c>
      <c r="B128" s="21">
        <f t="shared" si="2"/>
        <v>79.198745000000002</v>
      </c>
      <c r="C128" s="21">
        <v>-1.0820094440214295E-3</v>
      </c>
      <c r="D128" s="43">
        <f t="shared" si="3"/>
        <v>1.1801569396015477E-3</v>
      </c>
    </row>
    <row r="129" spans="1:4" x14ac:dyDescent="0.25">
      <c r="A129" s="21">
        <v>158.11247299999999</v>
      </c>
      <c r="B129" s="21">
        <f t="shared" si="2"/>
        <v>77.943221999999992</v>
      </c>
      <c r="C129" s="21">
        <v>-7.909334071182687E-3</v>
      </c>
      <c r="D129" s="43">
        <f t="shared" si="3"/>
        <v>8.0074815667628054E-3</v>
      </c>
    </row>
    <row r="130" spans="1:4" x14ac:dyDescent="0.25">
      <c r="A130" s="21">
        <v>155.80264299999999</v>
      </c>
      <c r="B130" s="21">
        <f t="shared" si="2"/>
        <v>75.633391999999986</v>
      </c>
      <c r="C130" s="21">
        <v>-1.4716536859915691E-2</v>
      </c>
      <c r="D130" s="43">
        <f t="shared" si="3"/>
        <v>1.481468435549581E-2</v>
      </c>
    </row>
    <row r="131" spans="1:4" x14ac:dyDescent="0.25">
      <c r="A131" s="21">
        <v>153.85702499999999</v>
      </c>
      <c r="B131" s="21">
        <f t="shared" si="2"/>
        <v>73.68777399999999</v>
      </c>
      <c r="C131" s="21">
        <v>-1.256633526517374E-2</v>
      </c>
      <c r="D131" s="43">
        <f t="shared" si="3"/>
        <v>1.2664482760753859E-2</v>
      </c>
    </row>
    <row r="132" spans="1:4" x14ac:dyDescent="0.25">
      <c r="A132" s="21">
        <v>157.70993000000001</v>
      </c>
      <c r="B132" s="21">
        <f t="shared" si="2"/>
        <v>77.540679000000011</v>
      </c>
      <c r="C132" s="21">
        <v>2.4733697562658221E-2</v>
      </c>
      <c r="D132" s="43">
        <f t="shared" si="3"/>
        <v>2.4635550067078103E-2</v>
      </c>
    </row>
    <row r="133" spans="1:4" x14ac:dyDescent="0.25">
      <c r="A133" s="21">
        <v>153.166946</v>
      </c>
      <c r="B133" s="21">
        <f t="shared" si="2"/>
        <v>72.997694999999993</v>
      </c>
      <c r="C133" s="21">
        <v>-2.9228982799321634E-2</v>
      </c>
      <c r="D133" s="43">
        <f t="shared" si="3"/>
        <v>2.9327130294901752E-2</v>
      </c>
    </row>
    <row r="134" spans="1:4" x14ac:dyDescent="0.25">
      <c r="A134" s="21">
        <v>154.221237</v>
      </c>
      <c r="B134" s="21">
        <f t="shared" si="2"/>
        <v>74.051985999999999</v>
      </c>
      <c r="C134" s="21">
        <v>6.8596985341893152E-3</v>
      </c>
      <c r="D134" s="43">
        <f t="shared" si="3"/>
        <v>6.7615510386091968E-3</v>
      </c>
    </row>
    <row r="135" spans="1:4" x14ac:dyDescent="0.25">
      <c r="A135" s="21">
        <v>150.876282</v>
      </c>
      <c r="B135" s="21">
        <f t="shared" si="2"/>
        <v>70.707031000000001</v>
      </c>
      <c r="C135" s="21">
        <v>-2.1927998899750764E-2</v>
      </c>
      <c r="D135" s="43">
        <f t="shared" si="3"/>
        <v>2.2026146395330883E-2</v>
      </c>
    </row>
    <row r="136" spans="1:4" x14ac:dyDescent="0.25">
      <c r="A136" s="21">
        <v>149.82203699999999</v>
      </c>
      <c r="B136" s="21">
        <f t="shared" si="2"/>
        <v>69.652785999999992</v>
      </c>
      <c r="C136" s="21">
        <v>-7.0120067389575933E-3</v>
      </c>
      <c r="D136" s="43">
        <f t="shared" si="3"/>
        <v>7.1101542345377118E-3</v>
      </c>
    </row>
    <row r="137" spans="1:4" x14ac:dyDescent="0.25">
      <c r="A137" s="21">
        <v>150.17665099999999</v>
      </c>
      <c r="B137" s="21">
        <f t="shared" si="2"/>
        <v>70.00739999999999</v>
      </c>
      <c r="C137" s="21">
        <v>2.3641047734262351E-3</v>
      </c>
      <c r="D137" s="43">
        <f t="shared" si="3"/>
        <v>2.2659572778461171E-3</v>
      </c>
    </row>
    <row r="138" spans="1:4" x14ac:dyDescent="0.25">
      <c r="A138" s="21">
        <v>150.34916699999999</v>
      </c>
      <c r="B138" s="21">
        <f t="shared" si="2"/>
        <v>70.179915999999992</v>
      </c>
      <c r="C138" s="21">
        <v>1.1480944971573234E-3</v>
      </c>
      <c r="D138" s="43">
        <f t="shared" si="3"/>
        <v>1.0499470015772052E-3</v>
      </c>
    </row>
    <row r="139" spans="1:4" x14ac:dyDescent="0.25">
      <c r="A139" s="21">
        <v>149.97537199999999</v>
      </c>
      <c r="B139" s="21">
        <f t="shared" si="2"/>
        <v>69.80612099999999</v>
      </c>
      <c r="C139" s="21">
        <v>-2.489275063987214E-3</v>
      </c>
      <c r="D139" s="43">
        <f t="shared" si="3"/>
        <v>2.587422559567332E-3</v>
      </c>
    </row>
    <row r="140" spans="1:4" x14ac:dyDescent="0.25">
      <c r="A140" s="21">
        <v>150.78048699999999</v>
      </c>
      <c r="B140" s="21">
        <f t="shared" si="2"/>
        <v>70.611235999999991</v>
      </c>
      <c r="C140" s="21">
        <v>5.3539567001927345E-3</v>
      </c>
      <c r="D140" s="43">
        <f t="shared" si="3"/>
        <v>5.2558092046126161E-3</v>
      </c>
    </row>
    <row r="141" spans="1:4" x14ac:dyDescent="0.25">
      <c r="A141" s="21">
        <v>152.79316700000001</v>
      </c>
      <c r="B141" s="21">
        <f t="shared" ref="B141:B204" si="4">ABS(A141-$E$7)</f>
        <v>72.623916000000008</v>
      </c>
      <c r="C141" s="21">
        <v>1.3260106496451566E-2</v>
      </c>
      <c r="D141" s="43">
        <f t="shared" si="3"/>
        <v>1.3161959000871448E-2</v>
      </c>
    </row>
    <row r="142" spans="1:4" x14ac:dyDescent="0.25">
      <c r="A142" s="21">
        <v>153.29156499999999</v>
      </c>
      <c r="B142" s="21">
        <f t="shared" si="4"/>
        <v>73.122313999999989</v>
      </c>
      <c r="C142" s="21">
        <v>3.256604386779749E-3</v>
      </c>
      <c r="D142" s="43">
        <f t="shared" ref="D142:D205" si="5">ABS(C142-$F$6)</f>
        <v>3.158456891199631E-3</v>
      </c>
    </row>
    <row r="143" spans="1:4" x14ac:dyDescent="0.25">
      <c r="A143" s="21">
        <v>153.94328300000001</v>
      </c>
      <c r="B143" s="21">
        <f t="shared" si="4"/>
        <v>73.774032000000005</v>
      </c>
      <c r="C143" s="21">
        <v>4.2424808366989062E-3</v>
      </c>
      <c r="D143" s="43">
        <f t="shared" si="5"/>
        <v>4.1443333411187878E-3</v>
      </c>
    </row>
    <row r="144" spans="1:4" x14ac:dyDescent="0.25">
      <c r="A144" s="21">
        <v>152.02642800000001</v>
      </c>
      <c r="B144" s="21">
        <f t="shared" si="4"/>
        <v>71.857177000000007</v>
      </c>
      <c r="C144" s="21">
        <v>-1.2529868215638668E-2</v>
      </c>
      <c r="D144" s="43">
        <f t="shared" si="5"/>
        <v>1.2628015711218786E-2</v>
      </c>
    </row>
    <row r="145" spans="1:4" x14ac:dyDescent="0.25">
      <c r="A145" s="21">
        <v>152.50564600000001</v>
      </c>
      <c r="B145" s="21">
        <f t="shared" si="4"/>
        <v>72.33639500000001</v>
      </c>
      <c r="C145" s="21">
        <v>3.1472441589864911E-3</v>
      </c>
      <c r="D145" s="43">
        <f t="shared" si="5"/>
        <v>3.0490966634063731E-3</v>
      </c>
    </row>
    <row r="146" spans="1:4" x14ac:dyDescent="0.25">
      <c r="A146" s="21">
        <v>151.92100500000001</v>
      </c>
      <c r="B146" s="21">
        <f t="shared" si="4"/>
        <v>71.751754000000005</v>
      </c>
      <c r="C146" s="21">
        <v>-3.8409365069494994E-3</v>
      </c>
      <c r="D146" s="43">
        <f t="shared" si="5"/>
        <v>3.9390840025296178E-3</v>
      </c>
    </row>
    <row r="147" spans="1:4" x14ac:dyDescent="0.25">
      <c r="A147" s="21">
        <v>152.17976400000001</v>
      </c>
      <c r="B147" s="21">
        <f t="shared" si="4"/>
        <v>72.010513000000003</v>
      </c>
      <c r="C147" s="21">
        <v>1.701798146059119E-3</v>
      </c>
      <c r="D147" s="43">
        <f t="shared" si="5"/>
        <v>1.6036506504790008E-3</v>
      </c>
    </row>
    <row r="148" spans="1:4" x14ac:dyDescent="0.25">
      <c r="A148" s="21">
        <v>153.10943599999999</v>
      </c>
      <c r="B148" s="21">
        <f t="shared" si="4"/>
        <v>72.940184999999985</v>
      </c>
      <c r="C148" s="21">
        <v>6.0904537320047875E-3</v>
      </c>
      <c r="D148" s="43">
        <f t="shared" si="5"/>
        <v>5.9923062364246691E-3</v>
      </c>
    </row>
    <row r="149" spans="1:4" x14ac:dyDescent="0.25">
      <c r="A149" s="21">
        <v>151.36509699999999</v>
      </c>
      <c r="B149" s="21">
        <f t="shared" si="4"/>
        <v>71.195845999999989</v>
      </c>
      <c r="C149" s="21">
        <v>-1.145815426460409E-2</v>
      </c>
      <c r="D149" s="43">
        <f t="shared" si="5"/>
        <v>1.1556301760184209E-2</v>
      </c>
    </row>
    <row r="150" spans="1:4" x14ac:dyDescent="0.25">
      <c r="A150" s="21">
        <v>150.86672999999999</v>
      </c>
      <c r="B150" s="21">
        <f t="shared" si="4"/>
        <v>70.697478999999987</v>
      </c>
      <c r="C150" s="21">
        <v>-3.2979150914947655E-3</v>
      </c>
      <c r="D150" s="43">
        <f t="shared" si="5"/>
        <v>3.3960625870748835E-3</v>
      </c>
    </row>
    <row r="151" spans="1:4" x14ac:dyDescent="0.25">
      <c r="A151" s="21">
        <v>151.40342699999999</v>
      </c>
      <c r="B151" s="21">
        <f t="shared" si="4"/>
        <v>71.234175999999991</v>
      </c>
      <c r="C151" s="21">
        <v>3.5511118221084707E-3</v>
      </c>
      <c r="D151" s="43">
        <f t="shared" si="5"/>
        <v>3.4529643265283527E-3</v>
      </c>
    </row>
    <row r="152" spans="1:4" x14ac:dyDescent="0.25">
      <c r="A152" s="21">
        <v>152.15100100000001</v>
      </c>
      <c r="B152" s="21">
        <f t="shared" si="4"/>
        <v>71.981750000000005</v>
      </c>
      <c r="C152" s="21">
        <v>4.925479205108883E-3</v>
      </c>
      <c r="D152" s="43">
        <f t="shared" si="5"/>
        <v>4.8273317095287645E-3</v>
      </c>
    </row>
    <row r="153" spans="1:4" x14ac:dyDescent="0.25">
      <c r="A153" s="21">
        <v>151.374695</v>
      </c>
      <c r="B153" s="21">
        <f t="shared" si="4"/>
        <v>71.205444</v>
      </c>
      <c r="C153" s="21">
        <v>-5.1152683477090656E-3</v>
      </c>
      <c r="D153" s="43">
        <f t="shared" si="5"/>
        <v>5.213415843289184E-3</v>
      </c>
    </row>
    <row r="154" spans="1:4" x14ac:dyDescent="0.25">
      <c r="A154" s="21">
        <v>152.285202</v>
      </c>
      <c r="B154" s="21">
        <f t="shared" si="4"/>
        <v>72.115950999999995</v>
      </c>
      <c r="C154" s="21">
        <v>5.9969046798549006E-3</v>
      </c>
      <c r="D154" s="43">
        <f t="shared" si="5"/>
        <v>5.8987571842747822E-3</v>
      </c>
    </row>
    <row r="155" spans="1:4" x14ac:dyDescent="0.25">
      <c r="A155" s="21">
        <v>149.64952099999999</v>
      </c>
      <c r="B155" s="21">
        <f t="shared" si="4"/>
        <v>69.48026999999999</v>
      </c>
      <c r="C155" s="21">
        <v>-1.7459058195618091E-2</v>
      </c>
      <c r="D155" s="43">
        <f t="shared" si="5"/>
        <v>1.7557205691198209E-2</v>
      </c>
    </row>
    <row r="156" spans="1:4" x14ac:dyDescent="0.25">
      <c r="A156" s="21">
        <v>150.93379200000001</v>
      </c>
      <c r="B156" s="21">
        <f t="shared" si="4"/>
        <v>70.764541000000008</v>
      </c>
      <c r="C156" s="21">
        <v>8.5452435937899644E-3</v>
      </c>
      <c r="D156" s="43">
        <f t="shared" si="5"/>
        <v>8.4470960982098459E-3</v>
      </c>
    </row>
    <row r="157" spans="1:4" x14ac:dyDescent="0.25">
      <c r="A157" s="21">
        <v>152.045593</v>
      </c>
      <c r="B157" s="21">
        <f t="shared" si="4"/>
        <v>71.876341999999994</v>
      </c>
      <c r="C157" s="21">
        <v>7.339152730949196E-3</v>
      </c>
      <c r="D157" s="43">
        <f t="shared" si="5"/>
        <v>7.2410052353690775E-3</v>
      </c>
    </row>
    <row r="158" spans="1:4" x14ac:dyDescent="0.25">
      <c r="A158" s="21">
        <v>150.991287</v>
      </c>
      <c r="B158" s="21">
        <f t="shared" si="4"/>
        <v>70.822035999999997</v>
      </c>
      <c r="C158" s="21">
        <v>-6.9582966531076193E-3</v>
      </c>
      <c r="D158" s="43">
        <f t="shared" si="5"/>
        <v>7.0564441486877377E-3</v>
      </c>
    </row>
    <row r="159" spans="1:4" x14ac:dyDescent="0.25">
      <c r="A159" s="21">
        <v>150.39711</v>
      </c>
      <c r="B159" s="21">
        <f t="shared" si="4"/>
        <v>70.227858999999995</v>
      </c>
      <c r="C159" s="21">
        <v>-3.9429372577568442E-3</v>
      </c>
      <c r="D159" s="43">
        <f t="shared" si="5"/>
        <v>4.0410847533369626E-3</v>
      </c>
    </row>
    <row r="160" spans="1:4" x14ac:dyDescent="0.25">
      <c r="A160" s="21">
        <v>148.94984400000001</v>
      </c>
      <c r="B160" s="21">
        <f t="shared" si="4"/>
        <v>68.78059300000001</v>
      </c>
      <c r="C160" s="21">
        <v>-9.6695640781651691E-3</v>
      </c>
      <c r="D160" s="43">
        <f t="shared" si="5"/>
        <v>9.7677115737452875E-3</v>
      </c>
    </row>
    <row r="161" spans="1:4" x14ac:dyDescent="0.25">
      <c r="A161" s="21">
        <v>149.71661399999999</v>
      </c>
      <c r="B161" s="21">
        <f t="shared" si="4"/>
        <v>69.54736299999999</v>
      </c>
      <c r="C161" s="21">
        <v>5.1346354040442185E-3</v>
      </c>
      <c r="D161" s="43">
        <f t="shared" si="5"/>
        <v>5.0364879084641E-3</v>
      </c>
    </row>
    <row r="162" spans="1:4" x14ac:dyDescent="0.25">
      <c r="A162" s="21">
        <v>150.20541399999999</v>
      </c>
      <c r="B162" s="21">
        <f t="shared" si="4"/>
        <v>70.036162999999988</v>
      </c>
      <c r="C162" s="21">
        <v>3.2595167219205941E-3</v>
      </c>
      <c r="D162" s="43">
        <f t="shared" si="5"/>
        <v>3.1613692263404761E-3</v>
      </c>
    </row>
    <row r="163" spans="1:4" x14ac:dyDescent="0.25">
      <c r="A163" s="21">
        <v>149.55365</v>
      </c>
      <c r="B163" s="21">
        <f t="shared" si="4"/>
        <v>69.384399000000002</v>
      </c>
      <c r="C163" s="21">
        <v>-4.3485926222741516E-3</v>
      </c>
      <c r="D163" s="43">
        <f t="shared" si="5"/>
        <v>4.44674011785427E-3</v>
      </c>
    </row>
    <row r="164" spans="1:4" x14ac:dyDescent="0.25">
      <c r="A164" s="21">
        <v>152.31395000000001</v>
      </c>
      <c r="B164" s="21">
        <f t="shared" si="4"/>
        <v>72.144699000000003</v>
      </c>
      <c r="C164" s="21">
        <v>1.8288659910515107E-2</v>
      </c>
      <c r="D164" s="43">
        <f t="shared" si="5"/>
        <v>1.8190512414934988E-2</v>
      </c>
    </row>
    <row r="165" spans="1:4" x14ac:dyDescent="0.25">
      <c r="A165" s="21">
        <v>152.678146</v>
      </c>
      <c r="B165" s="21">
        <f t="shared" si="4"/>
        <v>72.508894999999995</v>
      </c>
      <c r="C165" s="21">
        <v>2.388233517396763E-3</v>
      </c>
      <c r="D165" s="43">
        <f t="shared" si="5"/>
        <v>2.290086021816645E-3</v>
      </c>
    </row>
    <row r="166" spans="1:4" x14ac:dyDescent="0.25">
      <c r="A166" s="21">
        <v>152.083923</v>
      </c>
      <c r="B166" s="21">
        <f t="shared" si="4"/>
        <v>71.914671999999996</v>
      </c>
      <c r="C166" s="21">
        <v>-3.8995912776770046E-3</v>
      </c>
      <c r="D166" s="43">
        <f t="shared" si="5"/>
        <v>3.9977387732571231E-3</v>
      </c>
    </row>
    <row r="167" spans="1:4" x14ac:dyDescent="0.25">
      <c r="A167" s="21">
        <v>151.56636</v>
      </c>
      <c r="B167" s="21">
        <f t="shared" si="4"/>
        <v>71.397109</v>
      </c>
      <c r="C167" s="21">
        <v>-3.4089446326145767E-3</v>
      </c>
      <c r="D167" s="43">
        <f t="shared" si="5"/>
        <v>3.5070921281946947E-3</v>
      </c>
    </row>
    <row r="168" spans="1:4" x14ac:dyDescent="0.25">
      <c r="A168" s="21">
        <v>153.92413300000001</v>
      </c>
      <c r="B168" s="21">
        <f t="shared" si="4"/>
        <v>73.754882000000009</v>
      </c>
      <c r="C168" s="21">
        <v>1.5436289319390581E-2</v>
      </c>
      <c r="D168" s="43">
        <f t="shared" si="5"/>
        <v>1.5338141823810462E-2</v>
      </c>
    </row>
    <row r="169" spans="1:4" x14ac:dyDescent="0.25">
      <c r="A169" s="21">
        <v>153.23405500000001</v>
      </c>
      <c r="B169" s="21">
        <f t="shared" si="4"/>
        <v>73.064804000000009</v>
      </c>
      <c r="C169" s="21">
        <v>-4.4933144419294635E-3</v>
      </c>
      <c r="D169" s="43">
        <f t="shared" si="5"/>
        <v>4.5914619375095819E-3</v>
      </c>
    </row>
    <row r="170" spans="1:4" x14ac:dyDescent="0.25">
      <c r="A170" s="21">
        <v>155.007126</v>
      </c>
      <c r="B170" s="21">
        <f t="shared" si="4"/>
        <v>74.837874999999997</v>
      </c>
      <c r="C170" s="21">
        <v>1.1504566329818651E-2</v>
      </c>
      <c r="D170" s="43">
        <f t="shared" si="5"/>
        <v>1.1406418834238532E-2</v>
      </c>
    </row>
    <row r="171" spans="1:4" x14ac:dyDescent="0.25">
      <c r="A171" s="21">
        <v>154.451279</v>
      </c>
      <c r="B171" s="21">
        <f t="shared" si="4"/>
        <v>74.282027999999997</v>
      </c>
      <c r="C171" s="21">
        <v>-3.5923897286242934E-3</v>
      </c>
      <c r="D171" s="43">
        <f t="shared" si="5"/>
        <v>3.6905372242044114E-3</v>
      </c>
    </row>
    <row r="172" spans="1:4" x14ac:dyDescent="0.25">
      <c r="A172" s="21">
        <v>154.95919799999999</v>
      </c>
      <c r="B172" s="21">
        <f t="shared" si="4"/>
        <v>74.789946999999984</v>
      </c>
      <c r="C172" s="21">
        <v>3.2831432287885863E-3</v>
      </c>
      <c r="D172" s="43">
        <f t="shared" si="5"/>
        <v>3.1849957332084683E-3</v>
      </c>
    </row>
    <row r="173" spans="1:4" x14ac:dyDescent="0.25">
      <c r="A173" s="21">
        <v>154.34582499999999</v>
      </c>
      <c r="B173" s="21">
        <f t="shared" si="4"/>
        <v>74.176573999999988</v>
      </c>
      <c r="C173" s="21">
        <v>-3.9661418886427387E-3</v>
      </c>
      <c r="D173" s="43">
        <f t="shared" si="5"/>
        <v>4.0642893842228571E-3</v>
      </c>
    </row>
    <row r="174" spans="1:4" x14ac:dyDescent="0.25">
      <c r="A174" s="21">
        <v>153.87619000000001</v>
      </c>
      <c r="B174" s="21">
        <f t="shared" si="4"/>
        <v>73.706939000000006</v>
      </c>
      <c r="C174" s="21">
        <v>-3.0473836428625153E-3</v>
      </c>
      <c r="D174" s="43">
        <f t="shared" si="5"/>
        <v>3.1455311384426332E-3</v>
      </c>
    </row>
    <row r="175" spans="1:4" x14ac:dyDescent="0.25">
      <c r="A175" s="21">
        <v>152.43853799999999</v>
      </c>
      <c r="B175" s="21">
        <f t="shared" si="4"/>
        <v>72.269286999999991</v>
      </c>
      <c r="C175" s="21">
        <v>-9.3868327236243301E-3</v>
      </c>
      <c r="D175" s="43">
        <f t="shared" si="5"/>
        <v>9.4849802192044485E-3</v>
      </c>
    </row>
    <row r="176" spans="1:4" x14ac:dyDescent="0.25">
      <c r="A176" s="21">
        <v>152.75482199999999</v>
      </c>
      <c r="B176" s="21">
        <f t="shared" si="4"/>
        <v>72.585570999999987</v>
      </c>
      <c r="C176" s="21">
        <v>2.072680173839556E-3</v>
      </c>
      <c r="D176" s="43">
        <f t="shared" si="5"/>
        <v>1.974532678259438E-3</v>
      </c>
    </row>
    <row r="177" spans="1:4" x14ac:dyDescent="0.25">
      <c r="A177" s="21">
        <v>153.80908199999999</v>
      </c>
      <c r="B177" s="21">
        <f t="shared" si="4"/>
        <v>73.639830999999987</v>
      </c>
      <c r="C177" s="21">
        <v>6.8779405684446689E-3</v>
      </c>
      <c r="D177" s="43">
        <f t="shared" si="5"/>
        <v>6.7797930728645504E-3</v>
      </c>
    </row>
    <row r="178" spans="1:4" x14ac:dyDescent="0.25">
      <c r="A178" s="21">
        <v>154.92086800000001</v>
      </c>
      <c r="B178" s="21">
        <f t="shared" si="4"/>
        <v>74.75161700000001</v>
      </c>
      <c r="C178" s="21">
        <v>7.2023514793371941E-3</v>
      </c>
      <c r="D178" s="43">
        <f t="shared" si="5"/>
        <v>7.1042039837570757E-3</v>
      </c>
    </row>
    <row r="179" spans="1:4" x14ac:dyDescent="0.25">
      <c r="A179" s="21">
        <v>156.32978800000001</v>
      </c>
      <c r="B179" s="21">
        <f t="shared" si="4"/>
        <v>76.160537000000005</v>
      </c>
      <c r="C179" s="21">
        <v>9.0533439599691026E-3</v>
      </c>
      <c r="D179" s="43">
        <f t="shared" si="5"/>
        <v>8.9551964643889842E-3</v>
      </c>
    </row>
    <row r="180" spans="1:4" x14ac:dyDescent="0.25">
      <c r="A180" s="21">
        <v>156.03265400000001</v>
      </c>
      <c r="B180" s="21">
        <f t="shared" si="4"/>
        <v>75.863403000000005</v>
      </c>
      <c r="C180" s="21">
        <v>-1.902495624763928E-3</v>
      </c>
      <c r="D180" s="43">
        <f t="shared" si="5"/>
        <v>2.0006431203440462E-3</v>
      </c>
    </row>
    <row r="181" spans="1:4" x14ac:dyDescent="0.25">
      <c r="A181" s="21">
        <v>156.45700099999999</v>
      </c>
      <c r="B181" s="21">
        <f t="shared" si="4"/>
        <v>76.287749999999988</v>
      </c>
      <c r="C181" s="21">
        <v>2.7159123769283254E-3</v>
      </c>
      <c r="D181" s="43">
        <f t="shared" si="5"/>
        <v>2.6177648813482074E-3</v>
      </c>
    </row>
    <row r="182" spans="1:4" x14ac:dyDescent="0.25">
      <c r="A182" s="21">
        <v>155.96516399999999</v>
      </c>
      <c r="B182" s="21">
        <f t="shared" si="4"/>
        <v>75.795912999999985</v>
      </c>
      <c r="C182" s="21">
        <v>-3.1485436144499356E-3</v>
      </c>
      <c r="D182" s="43">
        <f t="shared" si="5"/>
        <v>3.2466911100300535E-3</v>
      </c>
    </row>
    <row r="183" spans="1:4" x14ac:dyDescent="0.25">
      <c r="A183" s="21">
        <v>157.43109100000001</v>
      </c>
      <c r="B183" s="21">
        <f t="shared" si="4"/>
        <v>77.261840000000007</v>
      </c>
      <c r="C183" s="21">
        <v>9.3551704463262202E-3</v>
      </c>
      <c r="D183" s="43">
        <f t="shared" si="5"/>
        <v>9.2570229507461018E-3</v>
      </c>
    </row>
    <row r="184" spans="1:4" x14ac:dyDescent="0.25">
      <c r="A184" s="21">
        <v>157.91326900000001</v>
      </c>
      <c r="B184" s="21">
        <f t="shared" si="4"/>
        <v>77.744018000000011</v>
      </c>
      <c r="C184" s="21">
        <v>3.0581068631006423E-3</v>
      </c>
      <c r="D184" s="43">
        <f t="shared" si="5"/>
        <v>2.9599593675205243E-3</v>
      </c>
    </row>
    <row r="185" spans="1:4" x14ac:dyDescent="0.25">
      <c r="A185" s="21">
        <v>158.06758099999999</v>
      </c>
      <c r="B185" s="21">
        <f t="shared" si="4"/>
        <v>77.898329999999987</v>
      </c>
      <c r="C185" s="21">
        <v>9.7671749580702369E-4</v>
      </c>
      <c r="D185" s="43">
        <f t="shared" si="5"/>
        <v>8.7857000022690548E-4</v>
      </c>
    </row>
    <row r="186" spans="1:4" x14ac:dyDescent="0.25">
      <c r="A186" s="21">
        <v>159.19596899999999</v>
      </c>
      <c r="B186" s="21">
        <f t="shared" si="4"/>
        <v>79.026717999999988</v>
      </c>
      <c r="C186" s="21">
        <v>7.1132833123701191E-3</v>
      </c>
      <c r="D186" s="43">
        <f t="shared" si="5"/>
        <v>7.0151358167900007E-3</v>
      </c>
    </row>
    <row r="187" spans="1:4" x14ac:dyDescent="0.25">
      <c r="A187" s="21">
        <v>158.76194799999999</v>
      </c>
      <c r="B187" s="21">
        <f t="shared" si="4"/>
        <v>78.592696999999987</v>
      </c>
      <c r="C187" s="21">
        <v>-2.7300548051482467E-3</v>
      </c>
      <c r="D187" s="43">
        <f t="shared" si="5"/>
        <v>2.8282023007283647E-3</v>
      </c>
    </row>
    <row r="188" spans="1:4" x14ac:dyDescent="0.25">
      <c r="A188" s="21">
        <v>158.87771599999999</v>
      </c>
      <c r="B188" s="21">
        <f t="shared" si="4"/>
        <v>78.70846499999999</v>
      </c>
      <c r="C188" s="21">
        <v>7.2892663131609637E-4</v>
      </c>
      <c r="D188" s="43">
        <f t="shared" si="5"/>
        <v>6.3077913573597816E-4</v>
      </c>
    </row>
    <row r="189" spans="1:4" x14ac:dyDescent="0.25">
      <c r="A189" s="21">
        <v>156.62095600000001</v>
      </c>
      <c r="B189" s="21">
        <f t="shared" si="4"/>
        <v>76.451705000000004</v>
      </c>
      <c r="C189" s="21">
        <v>-1.4306231314107317E-2</v>
      </c>
      <c r="D189" s="43">
        <f t="shared" si="5"/>
        <v>1.4404378809687436E-2</v>
      </c>
    </row>
    <row r="190" spans="1:4" x14ac:dyDescent="0.25">
      <c r="A190" s="21">
        <v>155.116455</v>
      </c>
      <c r="B190" s="21">
        <f t="shared" si="4"/>
        <v>74.947203999999999</v>
      </c>
      <c r="C190" s="21">
        <v>-9.6524358516464643E-3</v>
      </c>
      <c r="D190" s="43">
        <f t="shared" si="5"/>
        <v>9.7505833472265827E-3</v>
      </c>
    </row>
    <row r="191" spans="1:4" x14ac:dyDescent="0.25">
      <c r="A191" s="21">
        <v>152.51254299999999</v>
      </c>
      <c r="B191" s="21">
        <f t="shared" si="4"/>
        <v>72.343291999999991</v>
      </c>
      <c r="C191" s="21">
        <v>-1.6929315552856636E-2</v>
      </c>
      <c r="D191" s="43">
        <f t="shared" si="5"/>
        <v>1.7027463048436754E-2</v>
      </c>
    </row>
    <row r="192" spans="1:4" x14ac:dyDescent="0.25">
      <c r="A192" s="21">
        <v>152.15571600000001</v>
      </c>
      <c r="B192" s="21">
        <f t="shared" si="4"/>
        <v>71.98646500000001</v>
      </c>
      <c r="C192" s="21">
        <v>-2.3423980189154849E-3</v>
      </c>
      <c r="D192" s="43">
        <f t="shared" si="5"/>
        <v>2.4405455144956029E-3</v>
      </c>
    </row>
    <row r="193" spans="1:4" x14ac:dyDescent="0.25">
      <c r="A193" s="21">
        <v>153.515533</v>
      </c>
      <c r="B193" s="21">
        <f t="shared" si="4"/>
        <v>73.346282000000002</v>
      </c>
      <c r="C193" s="21">
        <v>8.8973102634784477E-3</v>
      </c>
      <c r="D193" s="43">
        <f t="shared" si="5"/>
        <v>8.7991627678983293E-3</v>
      </c>
    </row>
    <row r="194" spans="1:4" x14ac:dyDescent="0.25">
      <c r="A194" s="21">
        <v>155.06823700000001</v>
      </c>
      <c r="B194" s="21">
        <f t="shared" si="4"/>
        <v>74.898986000000008</v>
      </c>
      <c r="C194" s="21">
        <v>1.0063504662216055E-2</v>
      </c>
      <c r="D194" s="43">
        <f t="shared" si="5"/>
        <v>9.965357166635937E-3</v>
      </c>
    </row>
    <row r="195" spans="1:4" x14ac:dyDescent="0.25">
      <c r="A195" s="21">
        <v>159.41776999999999</v>
      </c>
      <c r="B195" s="21">
        <f t="shared" si="4"/>
        <v>79.248518999999987</v>
      </c>
      <c r="C195" s="21">
        <v>2.7662981942395064E-2</v>
      </c>
      <c r="D195" s="43">
        <f t="shared" si="5"/>
        <v>2.7564834446814946E-2</v>
      </c>
    </row>
    <row r="196" spans="1:4" x14ac:dyDescent="0.25">
      <c r="A196" s="21">
        <v>157.49856600000001</v>
      </c>
      <c r="B196" s="21">
        <f t="shared" si="4"/>
        <v>77.329315000000008</v>
      </c>
      <c r="C196" s="21">
        <v>-1.2111887232355492E-2</v>
      </c>
      <c r="D196" s="43">
        <f t="shared" si="5"/>
        <v>1.2210034727935611E-2</v>
      </c>
    </row>
    <row r="197" spans="1:4" x14ac:dyDescent="0.25">
      <c r="A197" s="21">
        <v>160.48826600000001</v>
      </c>
      <c r="B197" s="21">
        <f t="shared" si="4"/>
        <v>80.319015000000007</v>
      </c>
      <c r="C197" s="21">
        <v>1.8804477400872491E-2</v>
      </c>
      <c r="D197" s="43">
        <f t="shared" si="5"/>
        <v>1.8706329905292373E-2</v>
      </c>
    </row>
    <row r="198" spans="1:4" x14ac:dyDescent="0.25">
      <c r="A198" s="21">
        <v>159.86140399999999</v>
      </c>
      <c r="B198" s="21">
        <f t="shared" si="4"/>
        <v>79.69215299999999</v>
      </c>
      <c r="C198" s="21">
        <v>-3.9136160190523274E-3</v>
      </c>
      <c r="D198" s="43">
        <f t="shared" si="5"/>
        <v>4.0117635146324458E-3</v>
      </c>
    </row>
    <row r="199" spans="1:4" x14ac:dyDescent="0.25">
      <c r="A199" s="21">
        <v>160.60401899999999</v>
      </c>
      <c r="B199" s="21">
        <f t="shared" si="4"/>
        <v>80.434767999999991</v>
      </c>
      <c r="C199" s="21">
        <v>4.6346112619891581E-3</v>
      </c>
      <c r="D199" s="43">
        <f t="shared" si="5"/>
        <v>4.5364637664090397E-3</v>
      </c>
    </row>
    <row r="200" spans="1:4" x14ac:dyDescent="0.25">
      <c r="A200" s="21">
        <v>161.33694499999999</v>
      </c>
      <c r="B200" s="21">
        <f t="shared" si="4"/>
        <v>81.167693999999983</v>
      </c>
      <c r="C200" s="21">
        <v>4.5531780554436624E-3</v>
      </c>
      <c r="D200" s="43">
        <f t="shared" si="5"/>
        <v>4.455030559863544E-3</v>
      </c>
    </row>
    <row r="201" spans="1:4" x14ac:dyDescent="0.25">
      <c r="A201" s="21">
        <v>160.73899800000001</v>
      </c>
      <c r="B201" s="21">
        <f t="shared" si="4"/>
        <v>80.569747000000007</v>
      </c>
      <c r="C201" s="21">
        <v>-3.7130850657239325E-3</v>
      </c>
      <c r="D201" s="43">
        <f t="shared" si="5"/>
        <v>3.8112325613040504E-3</v>
      </c>
    </row>
    <row r="202" spans="1:4" x14ac:dyDescent="0.25">
      <c r="A202" s="21">
        <v>159.302032</v>
      </c>
      <c r="B202" s="21">
        <f t="shared" si="4"/>
        <v>79.132780999999994</v>
      </c>
      <c r="C202" s="21">
        <v>-8.9799464545610944E-3</v>
      </c>
      <c r="D202" s="43">
        <f t="shared" si="5"/>
        <v>9.0780939501412129E-3</v>
      </c>
    </row>
    <row r="203" spans="1:4" x14ac:dyDescent="0.25">
      <c r="A203" s="21">
        <v>158.800522</v>
      </c>
      <c r="B203" s="21">
        <f t="shared" si="4"/>
        <v>78.631270999999998</v>
      </c>
      <c r="C203" s="21">
        <v>-3.1531366800172655E-3</v>
      </c>
      <c r="D203" s="43">
        <f t="shared" si="5"/>
        <v>3.2512841755973835E-3</v>
      </c>
    </row>
    <row r="204" spans="1:4" x14ac:dyDescent="0.25">
      <c r="A204" s="21">
        <v>159.899979</v>
      </c>
      <c r="B204" s="21">
        <f t="shared" si="4"/>
        <v>79.730727999999999</v>
      </c>
      <c r="C204" s="21">
        <v>6.8996525465324131E-3</v>
      </c>
      <c r="D204" s="43">
        <f t="shared" si="5"/>
        <v>6.8015050509522947E-3</v>
      </c>
    </row>
    <row r="205" spans="1:4" x14ac:dyDescent="0.25">
      <c r="A205" s="21">
        <v>160.64259300000001</v>
      </c>
      <c r="B205" s="21">
        <f t="shared" ref="B205:B268" si="6">ABS(A205-$E$7)</f>
        <v>80.473342000000002</v>
      </c>
      <c r="C205" s="21">
        <v>4.6334895485383078E-3</v>
      </c>
      <c r="D205" s="43">
        <f t="shared" si="5"/>
        <v>4.5353420529581894E-3</v>
      </c>
    </row>
    <row r="206" spans="1:4" x14ac:dyDescent="0.25">
      <c r="A206" s="21">
        <v>161.799881</v>
      </c>
      <c r="B206" s="21">
        <f t="shared" si="6"/>
        <v>81.630629999999996</v>
      </c>
      <c r="C206" s="21">
        <v>7.1782910918690036E-3</v>
      </c>
      <c r="D206" s="43">
        <f t="shared" ref="D206:D269" si="7">ABS(C206-$F$6)</f>
        <v>7.0801435962888851E-3</v>
      </c>
    </row>
    <row r="207" spans="1:4" x14ac:dyDescent="0.25">
      <c r="A207" s="21">
        <v>163.78656000000001</v>
      </c>
      <c r="B207" s="21">
        <f t="shared" si="6"/>
        <v>83.617309000000006</v>
      </c>
      <c r="C207" s="21">
        <v>1.2203847622302569E-2</v>
      </c>
      <c r="D207" s="43">
        <f t="shared" si="7"/>
        <v>1.2105700126722451E-2</v>
      </c>
    </row>
    <row r="208" spans="1:4" x14ac:dyDescent="0.25">
      <c r="A208" s="21">
        <v>162.37851000000001</v>
      </c>
      <c r="B208" s="21">
        <f t="shared" si="6"/>
        <v>82.209259000000003</v>
      </c>
      <c r="C208" s="21">
        <v>-8.634025385224035E-3</v>
      </c>
      <c r="D208" s="43">
        <f t="shared" si="7"/>
        <v>8.7321728808041534E-3</v>
      </c>
    </row>
    <row r="209" spans="1:4" x14ac:dyDescent="0.25">
      <c r="A209" s="21">
        <v>157.17067</v>
      </c>
      <c r="B209" s="21">
        <f t="shared" si="6"/>
        <v>77.001418999999999</v>
      </c>
      <c r="C209" s="21">
        <v>-3.2597806406106829E-2</v>
      </c>
      <c r="D209" s="43">
        <f t="shared" si="7"/>
        <v>3.2695953901686947E-2</v>
      </c>
    </row>
    <row r="210" spans="1:4" x14ac:dyDescent="0.25">
      <c r="A210" s="21">
        <v>157.99041700000001</v>
      </c>
      <c r="B210" s="21">
        <f t="shared" si="6"/>
        <v>77.821166000000005</v>
      </c>
      <c r="C210" s="21">
        <v>5.20209430963547E-3</v>
      </c>
      <c r="D210" s="43">
        <f t="shared" si="7"/>
        <v>5.1039468140553516E-3</v>
      </c>
    </row>
    <row r="211" spans="1:4" x14ac:dyDescent="0.25">
      <c r="A211" s="21">
        <v>157.845764</v>
      </c>
      <c r="B211" s="21">
        <f t="shared" si="6"/>
        <v>77.676513</v>
      </c>
      <c r="C211" s="21">
        <v>-9.1600024833348543E-4</v>
      </c>
      <c r="D211" s="43">
        <f t="shared" si="7"/>
        <v>1.0141477439136036E-3</v>
      </c>
    </row>
    <row r="212" spans="1:4" x14ac:dyDescent="0.25">
      <c r="A212" s="21">
        <v>158.231537</v>
      </c>
      <c r="B212" s="21">
        <f t="shared" si="6"/>
        <v>78.062286</v>
      </c>
      <c r="C212" s="21">
        <v>2.4410053511091804E-3</v>
      </c>
      <c r="D212" s="43">
        <f t="shared" si="7"/>
        <v>2.3428578555290624E-3</v>
      </c>
    </row>
    <row r="213" spans="1:4" x14ac:dyDescent="0.25">
      <c r="A213" s="21">
        <v>160.83543399999999</v>
      </c>
      <c r="B213" s="21">
        <f t="shared" si="6"/>
        <v>80.66618299999999</v>
      </c>
      <c r="C213" s="21">
        <v>1.6322308773923606E-2</v>
      </c>
      <c r="D213" s="43">
        <f t="shared" si="7"/>
        <v>1.6224161278343488E-2</v>
      </c>
    </row>
    <row r="214" spans="1:4" x14ac:dyDescent="0.25">
      <c r="A214" s="21">
        <v>160.87403900000001</v>
      </c>
      <c r="B214" s="21">
        <f t="shared" si="6"/>
        <v>80.704788000000008</v>
      </c>
      <c r="C214" s="21">
        <v>2.3999915094400094E-4</v>
      </c>
      <c r="D214" s="43">
        <f t="shared" si="7"/>
        <v>1.4185165536388276E-4</v>
      </c>
    </row>
    <row r="215" spans="1:4" x14ac:dyDescent="0.25">
      <c r="A215" s="21">
        <v>161.529831</v>
      </c>
      <c r="B215" s="21">
        <f t="shared" si="6"/>
        <v>81.360579999999999</v>
      </c>
      <c r="C215" s="21">
        <v>4.0681453633646635E-3</v>
      </c>
      <c r="D215" s="43">
        <f t="shared" si="7"/>
        <v>3.969997867784545E-3</v>
      </c>
    </row>
    <row r="216" spans="1:4" x14ac:dyDescent="0.25">
      <c r="A216" s="21">
        <v>160.70045500000001</v>
      </c>
      <c r="B216" s="21">
        <f t="shared" si="6"/>
        <v>80.531204000000002</v>
      </c>
      <c r="C216" s="21">
        <v>-5.1477335775933827E-3</v>
      </c>
      <c r="D216" s="43">
        <f t="shared" si="7"/>
        <v>5.2458810731735011E-3</v>
      </c>
    </row>
    <row r="217" spans="1:4" x14ac:dyDescent="0.25">
      <c r="A217" s="21">
        <v>170.846069</v>
      </c>
      <c r="B217" s="21">
        <f t="shared" si="6"/>
        <v>90.676817999999997</v>
      </c>
      <c r="C217" s="21">
        <v>6.1220865707378246E-2</v>
      </c>
      <c r="D217" s="43">
        <f t="shared" si="7"/>
        <v>6.1122718211798127E-2</v>
      </c>
    </row>
    <row r="218" spans="1:4" x14ac:dyDescent="0.25">
      <c r="A218" s="21">
        <v>171.03895600000001</v>
      </c>
      <c r="B218" s="21">
        <f t="shared" si="6"/>
        <v>90.86970500000001</v>
      </c>
      <c r="C218" s="21">
        <v>1.1283736131218619E-3</v>
      </c>
      <c r="D218" s="43">
        <f t="shared" si="7"/>
        <v>1.0302261175417437E-3</v>
      </c>
    </row>
    <row r="219" spans="1:4" x14ac:dyDescent="0.25">
      <c r="A219" s="21">
        <v>169.07154800000001</v>
      </c>
      <c r="B219" s="21">
        <f t="shared" si="6"/>
        <v>88.902297000000004</v>
      </c>
      <c r="C219" s="21">
        <v>-1.1569357144887507E-2</v>
      </c>
      <c r="D219" s="43">
        <f t="shared" si="7"/>
        <v>1.1667504640467626E-2</v>
      </c>
    </row>
    <row r="220" spans="1:4" x14ac:dyDescent="0.25">
      <c r="A220" s="21">
        <v>167.17164600000001</v>
      </c>
      <c r="B220" s="21">
        <f t="shared" si="6"/>
        <v>87.002395000000007</v>
      </c>
      <c r="C220" s="21">
        <v>-1.1300881347511864E-2</v>
      </c>
      <c r="D220" s="43">
        <f t="shared" si="7"/>
        <v>1.1399028843091982E-2</v>
      </c>
    </row>
    <row r="221" spans="1:4" x14ac:dyDescent="0.25">
      <c r="A221" s="21">
        <v>167.06558200000001</v>
      </c>
      <c r="B221" s="21">
        <f t="shared" si="6"/>
        <v>86.896331000000004</v>
      </c>
      <c r="C221" s="21">
        <v>-6.3466301581577224E-4</v>
      </c>
      <c r="D221" s="43">
        <f t="shared" si="7"/>
        <v>7.3281051139589045E-4</v>
      </c>
    </row>
    <row r="222" spans="1:4" x14ac:dyDescent="0.25">
      <c r="A222" s="21">
        <v>172.138397</v>
      </c>
      <c r="B222" s="21">
        <f t="shared" si="6"/>
        <v>91.969145999999995</v>
      </c>
      <c r="C222" s="21">
        <v>2.9912345075684254E-2</v>
      </c>
      <c r="D222" s="43">
        <f t="shared" si="7"/>
        <v>2.9814197580104135E-2</v>
      </c>
    </row>
    <row r="223" spans="1:4" x14ac:dyDescent="0.25">
      <c r="A223" s="21">
        <v>170.60495</v>
      </c>
      <c r="B223" s="21">
        <f t="shared" si="6"/>
        <v>90.435699</v>
      </c>
      <c r="C223" s="21">
        <v>-8.9481371132425457E-3</v>
      </c>
      <c r="D223" s="43">
        <f t="shared" si="7"/>
        <v>9.0462846088226641E-3</v>
      </c>
    </row>
    <row r="224" spans="1:4" x14ac:dyDescent="0.25">
      <c r="A224" s="21">
        <v>168.65687600000001</v>
      </c>
      <c r="B224" s="21">
        <f t="shared" si="6"/>
        <v>88.487625000000008</v>
      </c>
      <c r="C224" s="21">
        <v>-1.1484318373264534E-2</v>
      </c>
      <c r="D224" s="43">
        <f t="shared" si="7"/>
        <v>1.1582465868844653E-2</v>
      </c>
    </row>
    <row r="225" spans="1:4" x14ac:dyDescent="0.25">
      <c r="A225" s="21">
        <v>170.46031199999999</v>
      </c>
      <c r="B225" s="21">
        <f t="shared" si="6"/>
        <v>90.291060999999985</v>
      </c>
      <c r="C225" s="21">
        <v>1.0636163930197019E-2</v>
      </c>
      <c r="D225" s="43">
        <f t="shared" si="7"/>
        <v>1.0538016434616901E-2</v>
      </c>
    </row>
    <row r="226" spans="1:4" x14ac:dyDescent="0.25">
      <c r="A226" s="21">
        <v>173.97079500000001</v>
      </c>
      <c r="B226" s="21">
        <f t="shared" si="6"/>
        <v>93.801544000000007</v>
      </c>
      <c r="C226" s="21">
        <v>2.0384944865517948E-2</v>
      </c>
      <c r="D226" s="43">
        <f t="shared" si="7"/>
        <v>2.0286797369937829E-2</v>
      </c>
    </row>
    <row r="227" spans="1:4" x14ac:dyDescent="0.25">
      <c r="A227" s="21">
        <v>176.20822100000001</v>
      </c>
      <c r="B227" s="21">
        <f t="shared" si="6"/>
        <v>96.038970000000006</v>
      </c>
      <c r="C227" s="21">
        <v>1.2778929321960616E-2</v>
      </c>
      <c r="D227" s="43">
        <f t="shared" si="7"/>
        <v>1.2680781826380497E-2</v>
      </c>
    </row>
    <row r="228" spans="1:4" x14ac:dyDescent="0.25">
      <c r="A228" s="21">
        <v>177.69342</v>
      </c>
      <c r="B228" s="21">
        <f t="shared" si="6"/>
        <v>97.524169000000001</v>
      </c>
      <c r="C228" s="21">
        <v>8.3933361535860826E-3</v>
      </c>
      <c r="D228" s="43">
        <f t="shared" si="7"/>
        <v>8.2951886580059642E-3</v>
      </c>
    </row>
    <row r="229" spans="1:4" x14ac:dyDescent="0.25">
      <c r="A229" s="21">
        <v>178.879639</v>
      </c>
      <c r="B229" s="21">
        <f t="shared" si="6"/>
        <v>98.710387999999995</v>
      </c>
      <c r="C229" s="21">
        <v>6.6534660770266024E-3</v>
      </c>
      <c r="D229" s="43">
        <f t="shared" si="7"/>
        <v>6.5553185814464839E-3</v>
      </c>
    </row>
    <row r="230" spans="1:4" x14ac:dyDescent="0.25">
      <c r="A230" s="21">
        <v>179.323273</v>
      </c>
      <c r="B230" s="21">
        <f t="shared" si="6"/>
        <v>99.154021999999998</v>
      </c>
      <c r="C230" s="21">
        <v>2.4769995550864179E-3</v>
      </c>
      <c r="D230" s="43">
        <f t="shared" si="7"/>
        <v>2.3788520595062999E-3</v>
      </c>
    </row>
    <row r="231" spans="1:4" x14ac:dyDescent="0.25">
      <c r="A231" s="21">
        <v>177.809158</v>
      </c>
      <c r="B231" s="21">
        <f t="shared" si="6"/>
        <v>97.639906999999994</v>
      </c>
      <c r="C231" s="21">
        <v>-8.4793423421489125E-3</v>
      </c>
      <c r="D231" s="43">
        <f t="shared" si="7"/>
        <v>8.5774898377290309E-3</v>
      </c>
    </row>
    <row r="232" spans="1:4" x14ac:dyDescent="0.25">
      <c r="A232" s="21">
        <v>177.46196</v>
      </c>
      <c r="B232" s="21">
        <f t="shared" si="6"/>
        <v>97.292709000000002</v>
      </c>
      <c r="C232" s="21">
        <v>-1.9545529762579603E-3</v>
      </c>
      <c r="D232" s="43">
        <f t="shared" si="7"/>
        <v>2.0527004718380783E-3</v>
      </c>
    </row>
    <row r="233" spans="1:4" x14ac:dyDescent="0.25">
      <c r="A233" s="21">
        <v>177.30766299999999</v>
      </c>
      <c r="B233" s="21">
        <f t="shared" si="6"/>
        <v>97.138411999999988</v>
      </c>
      <c r="C233" s="21">
        <v>-8.698434123194322E-4</v>
      </c>
      <c r="D233" s="43">
        <f t="shared" si="7"/>
        <v>9.6799090789955041E-4</v>
      </c>
    </row>
    <row r="234" spans="1:4" x14ac:dyDescent="0.25">
      <c r="A234" s="21">
        <v>177.02796900000001</v>
      </c>
      <c r="B234" s="21">
        <f t="shared" si="6"/>
        <v>96.85871800000001</v>
      </c>
      <c r="C234" s="21">
        <v>-1.5786956367381652E-3</v>
      </c>
      <c r="D234" s="43">
        <f t="shared" si="7"/>
        <v>1.6768431323182834E-3</v>
      </c>
    </row>
    <row r="235" spans="1:4" x14ac:dyDescent="0.25">
      <c r="A235" s="21">
        <v>180.91455099999999</v>
      </c>
      <c r="B235" s="21">
        <f t="shared" si="6"/>
        <v>100.74529999999999</v>
      </c>
      <c r="C235" s="21">
        <v>2.1717088832134464E-2</v>
      </c>
      <c r="D235" s="43">
        <f t="shared" si="7"/>
        <v>2.1618941336554346E-2</v>
      </c>
    </row>
    <row r="236" spans="1:4" x14ac:dyDescent="0.25">
      <c r="A236" s="21">
        <v>180.07551599999999</v>
      </c>
      <c r="B236" s="21">
        <f t="shared" si="6"/>
        <v>99.906264999999991</v>
      </c>
      <c r="C236" s="21">
        <v>-4.6485296277123779E-3</v>
      </c>
      <c r="D236" s="43">
        <f t="shared" si="7"/>
        <v>4.7466771232924964E-3</v>
      </c>
    </row>
    <row r="237" spans="1:4" x14ac:dyDescent="0.25">
      <c r="A237" s="21">
        <v>177.17263800000001</v>
      </c>
      <c r="B237" s="21">
        <f t="shared" si="6"/>
        <v>97.003387000000004</v>
      </c>
      <c r="C237" s="21">
        <v>-1.6251683088539918E-2</v>
      </c>
      <c r="D237" s="43">
        <f t="shared" si="7"/>
        <v>1.6349830584120036E-2</v>
      </c>
    </row>
    <row r="238" spans="1:4" x14ac:dyDescent="0.25">
      <c r="A238" s="21">
        <v>176.21786499999999</v>
      </c>
      <c r="B238" s="21">
        <f t="shared" si="6"/>
        <v>96.048613999999986</v>
      </c>
      <c r="C238" s="21">
        <v>-5.4035143277074088E-3</v>
      </c>
      <c r="D238" s="43">
        <f t="shared" si="7"/>
        <v>5.5016618232875273E-3</v>
      </c>
    </row>
    <row r="239" spans="1:4" x14ac:dyDescent="0.25">
      <c r="A239" s="21">
        <v>175.455963</v>
      </c>
      <c r="B239" s="21">
        <f t="shared" si="6"/>
        <v>95.286711999999994</v>
      </c>
      <c r="C239" s="21">
        <v>-4.3330104852585495E-3</v>
      </c>
      <c r="D239" s="43">
        <f t="shared" si="7"/>
        <v>4.4311579808386679E-3</v>
      </c>
    </row>
    <row r="240" spans="1:4" x14ac:dyDescent="0.25">
      <c r="A240" s="21">
        <v>177.346237</v>
      </c>
      <c r="B240" s="21">
        <f t="shared" si="6"/>
        <v>97.176985999999999</v>
      </c>
      <c r="C240" s="21">
        <v>1.0715874721346788E-2</v>
      </c>
      <c r="D240" s="43">
        <f t="shared" si="7"/>
        <v>1.061772722576667E-2</v>
      </c>
    </row>
    <row r="241" spans="1:4" x14ac:dyDescent="0.25">
      <c r="A241" s="21">
        <v>178.05989099999999</v>
      </c>
      <c r="B241" s="21">
        <f t="shared" si="6"/>
        <v>97.890639999999991</v>
      </c>
      <c r="C241" s="21">
        <v>4.0159969282492422E-3</v>
      </c>
      <c r="D241" s="43">
        <f t="shared" si="7"/>
        <v>3.9178494326691238E-3</v>
      </c>
    </row>
    <row r="242" spans="1:4" x14ac:dyDescent="0.25">
      <c r="A242" s="21">
        <v>181.165314</v>
      </c>
      <c r="B242" s="21">
        <f t="shared" si="6"/>
        <v>100.99606299999999</v>
      </c>
      <c r="C242" s="21">
        <v>1.728999145180652E-2</v>
      </c>
      <c r="D242" s="43">
        <f t="shared" si="7"/>
        <v>1.7191843956226402E-2</v>
      </c>
    </row>
    <row r="243" spans="1:4" x14ac:dyDescent="0.25">
      <c r="A243" s="21">
        <v>182.52513099999999</v>
      </c>
      <c r="B243" s="21">
        <f t="shared" si="6"/>
        <v>102.35587999999998</v>
      </c>
      <c r="C243" s="21">
        <v>7.4779162078572152E-3</v>
      </c>
      <c r="D243" s="43">
        <f t="shared" si="7"/>
        <v>7.3797687122770968E-3</v>
      </c>
    </row>
    <row r="244" spans="1:4" x14ac:dyDescent="0.25">
      <c r="A244" s="21">
        <v>182.922989</v>
      </c>
      <c r="B244" s="21">
        <f t="shared" si="6"/>
        <v>102.753738</v>
      </c>
      <c r="C244" s="21">
        <v>2.1773714812669022E-3</v>
      </c>
      <c r="D244" s="43">
        <f t="shared" si="7"/>
        <v>2.0792239856867842E-3</v>
      </c>
    </row>
    <row r="245" spans="1:4" x14ac:dyDescent="0.25">
      <c r="A245" s="21">
        <v>179.87603799999999</v>
      </c>
      <c r="B245" s="21">
        <f t="shared" si="6"/>
        <v>99.706786999999991</v>
      </c>
      <c r="C245" s="21">
        <v>-1.6797303268100666E-2</v>
      </c>
      <c r="D245" s="43">
        <f t="shared" si="7"/>
        <v>1.6895450763680785E-2</v>
      </c>
    </row>
    <row r="246" spans="1:4" x14ac:dyDescent="0.25">
      <c r="A246" s="21">
        <v>179.55583200000001</v>
      </c>
      <c r="B246" s="21">
        <f t="shared" si="6"/>
        <v>99.386581000000007</v>
      </c>
      <c r="C246" s="21">
        <v>-1.7817345173642652E-3</v>
      </c>
      <c r="D246" s="43">
        <f t="shared" si="7"/>
        <v>1.8798820129443834E-3</v>
      </c>
    </row>
    <row r="247" spans="1:4" x14ac:dyDescent="0.25">
      <c r="A247" s="21">
        <v>179.95367400000001</v>
      </c>
      <c r="B247" s="21">
        <f t="shared" si="6"/>
        <v>99.784423000000004</v>
      </c>
      <c r="C247" s="21">
        <v>2.2132497514630589E-3</v>
      </c>
      <c r="D247" s="43">
        <f t="shared" si="7"/>
        <v>2.1151022558829409E-3</v>
      </c>
    </row>
    <row r="248" spans="1:4" x14ac:dyDescent="0.25">
      <c r="A248" s="21">
        <v>177.53749099999999</v>
      </c>
      <c r="B248" s="21">
        <f t="shared" si="6"/>
        <v>97.368239999999986</v>
      </c>
      <c r="C248" s="21">
        <v>-1.3517647585329961E-2</v>
      </c>
      <c r="D248" s="43">
        <f t="shared" si="7"/>
        <v>1.3615795080910079E-2</v>
      </c>
    </row>
    <row r="249" spans="1:4" x14ac:dyDescent="0.25">
      <c r="A249" s="21">
        <v>179.17738299999999</v>
      </c>
      <c r="B249" s="21">
        <f t="shared" si="6"/>
        <v>99.008131999999989</v>
      </c>
      <c r="C249" s="21">
        <v>9.1944781243297642E-3</v>
      </c>
      <c r="D249" s="43">
        <f t="shared" si="7"/>
        <v>9.0963306287496458E-3</v>
      </c>
    </row>
    <row r="250" spans="1:4" x14ac:dyDescent="0.25">
      <c r="A250" s="21">
        <v>178.148788</v>
      </c>
      <c r="B250" s="21">
        <f t="shared" si="6"/>
        <v>97.979536999999993</v>
      </c>
      <c r="C250" s="21">
        <v>-5.7571928650400955E-3</v>
      </c>
      <c r="D250" s="43">
        <f t="shared" si="7"/>
        <v>5.8553403606202139E-3</v>
      </c>
    </row>
    <row r="251" spans="1:4" x14ac:dyDescent="0.25">
      <c r="A251" s="21">
        <v>178.04208399999999</v>
      </c>
      <c r="B251" s="21">
        <f t="shared" si="6"/>
        <v>97.872832999999986</v>
      </c>
      <c r="C251" s="21">
        <v>-5.9913945909287108E-4</v>
      </c>
      <c r="D251" s="43">
        <f t="shared" si="7"/>
        <v>6.9728695467298929E-4</v>
      </c>
    </row>
    <row r="252" spans="1:4" x14ac:dyDescent="0.25">
      <c r="A252" s="21">
        <v>180.90463299999999</v>
      </c>
      <c r="B252" s="21">
        <f t="shared" si="6"/>
        <v>100.73538199999999</v>
      </c>
      <c r="C252" s="21">
        <v>1.5950053594086366E-2</v>
      </c>
      <c r="D252" s="43">
        <f t="shared" si="7"/>
        <v>1.5851906098506247E-2</v>
      </c>
    </row>
    <row r="253" spans="1:4" x14ac:dyDescent="0.25">
      <c r="A253" s="21">
        <v>177.857697</v>
      </c>
      <c r="B253" s="21">
        <f t="shared" si="6"/>
        <v>97.688445999999999</v>
      </c>
      <c r="C253" s="21">
        <v>-1.6986227406721247E-2</v>
      </c>
      <c r="D253" s="43">
        <f t="shared" si="7"/>
        <v>1.7084374902301365E-2</v>
      </c>
    </row>
    <row r="254" spans="1:4" x14ac:dyDescent="0.25">
      <c r="A254" s="21">
        <v>175.431793</v>
      </c>
      <c r="B254" s="21">
        <f t="shared" si="6"/>
        <v>95.262541999999996</v>
      </c>
      <c r="C254" s="21">
        <v>-1.3733452011618807E-2</v>
      </c>
      <c r="D254" s="43">
        <f t="shared" si="7"/>
        <v>1.3831599507198925E-2</v>
      </c>
    </row>
    <row r="255" spans="1:4" x14ac:dyDescent="0.25">
      <c r="A255" s="21">
        <v>174.383804</v>
      </c>
      <c r="B255" s="21">
        <f t="shared" si="6"/>
        <v>94.214552999999995</v>
      </c>
      <c r="C255" s="21">
        <v>-5.9916832996748841E-3</v>
      </c>
      <c r="D255" s="43">
        <f t="shared" si="7"/>
        <v>6.0898307952550025E-3</v>
      </c>
    </row>
    <row r="256" spans="1:4" x14ac:dyDescent="0.25">
      <c r="A256" s="21">
        <v>173.85011299999999</v>
      </c>
      <c r="B256" s="21">
        <f t="shared" si="6"/>
        <v>93.680861999999991</v>
      </c>
      <c r="C256" s="21">
        <v>-3.0651317507190291E-3</v>
      </c>
      <c r="D256" s="43">
        <f t="shared" si="7"/>
        <v>3.1632792462991471E-3</v>
      </c>
    </row>
    <row r="257" spans="1:4" x14ac:dyDescent="0.25">
      <c r="A257" s="21">
        <v>168.53251599999999</v>
      </c>
      <c r="B257" s="21">
        <f t="shared" si="6"/>
        <v>88.363264999999984</v>
      </c>
      <c r="C257" s="21">
        <v>-3.1064803970045098E-2</v>
      </c>
      <c r="D257" s="43">
        <f t="shared" si="7"/>
        <v>3.1162951465625217E-2</v>
      </c>
    </row>
    <row r="258" spans="1:4" x14ac:dyDescent="0.25">
      <c r="A258" s="21">
        <v>168.98857100000001</v>
      </c>
      <c r="B258" s="21">
        <f t="shared" si="6"/>
        <v>88.819320000000005</v>
      </c>
      <c r="C258" s="21">
        <v>2.7023809480813841E-3</v>
      </c>
      <c r="D258" s="43">
        <f t="shared" si="7"/>
        <v>2.6042334525012661E-3</v>
      </c>
    </row>
    <row r="259" spans="1:4" x14ac:dyDescent="0.25">
      <c r="A259" s="21">
        <v>165.23329200000001</v>
      </c>
      <c r="B259" s="21">
        <f t="shared" si="6"/>
        <v>85.064041000000003</v>
      </c>
      <c r="C259" s="21">
        <v>-2.2472719210229097E-2</v>
      </c>
      <c r="D259" s="43">
        <f t="shared" si="7"/>
        <v>2.2570866705809215E-2</v>
      </c>
    </row>
    <row r="260" spans="1:4" x14ac:dyDescent="0.25">
      <c r="A260" s="21">
        <v>168.87214700000001</v>
      </c>
      <c r="B260" s="21">
        <f t="shared" si="6"/>
        <v>88.70289600000001</v>
      </c>
      <c r="C260" s="21">
        <v>2.1783535778089523E-2</v>
      </c>
      <c r="D260" s="43">
        <f t="shared" si="7"/>
        <v>2.1685388282509405E-2</v>
      </c>
    </row>
    <row r="261" spans="1:4" x14ac:dyDescent="0.25">
      <c r="A261" s="21">
        <v>170.502365</v>
      </c>
      <c r="B261" s="21">
        <f t="shared" si="6"/>
        <v>90.333113999999995</v>
      </c>
      <c r="C261" s="21">
        <v>9.6072656099367819E-3</v>
      </c>
      <c r="D261" s="43">
        <f t="shared" si="7"/>
        <v>9.5091181143566635E-3</v>
      </c>
    </row>
    <row r="262" spans="1:4" x14ac:dyDescent="0.25">
      <c r="A262" s="21">
        <v>170.356796</v>
      </c>
      <c r="B262" s="21">
        <f t="shared" si="6"/>
        <v>90.187545</v>
      </c>
      <c r="C262" s="21">
        <v>-8.5412994870240453E-4</v>
      </c>
      <c r="D262" s="43">
        <f t="shared" si="7"/>
        <v>9.5227744428252274E-4</v>
      </c>
    </row>
    <row r="263" spans="1:4" x14ac:dyDescent="0.25">
      <c r="A263" s="21">
        <v>172.30723599999999</v>
      </c>
      <c r="B263" s="21">
        <f t="shared" si="6"/>
        <v>92.137984999999986</v>
      </c>
      <c r="C263" s="21">
        <v>1.1384101523346377E-2</v>
      </c>
      <c r="D263" s="43">
        <f t="shared" si="7"/>
        <v>1.1285954027766259E-2</v>
      </c>
    </row>
    <row r="264" spans="1:4" x14ac:dyDescent="0.25">
      <c r="A264" s="21">
        <v>170.84198000000001</v>
      </c>
      <c r="B264" s="21">
        <f t="shared" si="6"/>
        <v>90.672729000000004</v>
      </c>
      <c r="C264" s="21">
        <v>-8.5401034720339521E-3</v>
      </c>
      <c r="D264" s="43">
        <f t="shared" si="7"/>
        <v>8.6382509676140706E-3</v>
      </c>
    </row>
    <row r="265" spans="1:4" x14ac:dyDescent="0.25">
      <c r="A265" s="21">
        <v>169.716354</v>
      </c>
      <c r="B265" s="21">
        <f t="shared" si="6"/>
        <v>89.547102999999993</v>
      </c>
      <c r="C265" s="21">
        <v>-6.6104980360180672E-3</v>
      </c>
      <c r="D265" s="43">
        <f t="shared" si="7"/>
        <v>6.7086455315981857E-3</v>
      </c>
    </row>
    <row r="266" spans="1:4" x14ac:dyDescent="0.25">
      <c r="A266" s="21">
        <v>172.996185</v>
      </c>
      <c r="B266" s="21">
        <f t="shared" si="6"/>
        <v>92.826933999999994</v>
      </c>
      <c r="C266" s="21">
        <v>1.9141004569803697E-2</v>
      </c>
      <c r="D266" s="43">
        <f t="shared" si="7"/>
        <v>1.9042857074223579E-2</v>
      </c>
    </row>
    <row r="267" spans="1:4" x14ac:dyDescent="0.25">
      <c r="A267" s="21">
        <v>174.878693</v>
      </c>
      <c r="B267" s="21">
        <f t="shared" si="6"/>
        <v>94.709441999999996</v>
      </c>
      <c r="C267" s="21">
        <v>1.082300847254322E-2</v>
      </c>
      <c r="D267" s="43">
        <f t="shared" si="7"/>
        <v>1.0724860976963102E-2</v>
      </c>
    </row>
    <row r="268" spans="1:4" x14ac:dyDescent="0.25">
      <c r="A268" s="21">
        <v>175.24743699999999</v>
      </c>
      <c r="B268" s="21">
        <f t="shared" si="6"/>
        <v>95.078185999999988</v>
      </c>
      <c r="C268" s="21">
        <v>2.1063502820210635E-3</v>
      </c>
      <c r="D268" s="43">
        <f t="shared" si="7"/>
        <v>2.0082027864409455E-3</v>
      </c>
    </row>
    <row r="269" spans="1:4" x14ac:dyDescent="0.25">
      <c r="A269" s="21">
        <v>174.946594</v>
      </c>
      <c r="B269" s="21">
        <f t="shared" ref="B269:B332" si="8">ABS(A269-$E$7)</f>
        <v>94.777343000000002</v>
      </c>
      <c r="C269" s="21">
        <v>-1.7181507814358755E-3</v>
      </c>
      <c r="D269" s="43">
        <f t="shared" si="7"/>
        <v>1.8162982770159937E-3</v>
      </c>
    </row>
    <row r="270" spans="1:4" x14ac:dyDescent="0.25">
      <c r="A270" s="21">
        <v>176.16926599999999</v>
      </c>
      <c r="B270" s="21">
        <f t="shared" si="8"/>
        <v>96.000014999999991</v>
      </c>
      <c r="C270" s="21">
        <v>6.9645212955800123E-3</v>
      </c>
      <c r="D270" s="43">
        <f t="shared" ref="D270:D333" si="9">ABS(C270-$F$6)</f>
        <v>6.8663737999998939E-3</v>
      </c>
    </row>
    <row r="271" spans="1:4" x14ac:dyDescent="0.25">
      <c r="A271" s="21">
        <v>176.964966</v>
      </c>
      <c r="B271" s="21">
        <f t="shared" si="8"/>
        <v>96.795715000000001</v>
      </c>
      <c r="C271" s="21">
        <v>4.5065092790589961E-3</v>
      </c>
      <c r="D271" s="43">
        <f t="shared" si="9"/>
        <v>4.4083617834788777E-3</v>
      </c>
    </row>
    <row r="272" spans="1:4" x14ac:dyDescent="0.25">
      <c r="A272" s="21">
        <v>175.84906000000001</v>
      </c>
      <c r="B272" s="21">
        <f t="shared" si="8"/>
        <v>95.679809000000006</v>
      </c>
      <c r="C272" s="21">
        <v>-6.325767338456011E-3</v>
      </c>
      <c r="D272" s="43">
        <f t="shared" si="9"/>
        <v>6.4239148340361294E-3</v>
      </c>
    </row>
    <row r="273" spans="1:4" x14ac:dyDescent="0.25">
      <c r="A273" s="21">
        <v>175.654999</v>
      </c>
      <c r="B273" s="21">
        <f t="shared" si="8"/>
        <v>95.485748000000001</v>
      </c>
      <c r="C273" s="21">
        <v>-1.1041751282687071E-3</v>
      </c>
      <c r="D273" s="43">
        <f t="shared" si="9"/>
        <v>1.2023226238488253E-3</v>
      </c>
    </row>
    <row r="274" spans="1:4" x14ac:dyDescent="0.25">
      <c r="A274" s="21">
        <v>174.03448499999999</v>
      </c>
      <c r="B274" s="21">
        <f t="shared" si="8"/>
        <v>93.865233999999987</v>
      </c>
      <c r="C274" s="21">
        <v>-9.2683690798247755E-3</v>
      </c>
      <c r="D274" s="43">
        <f t="shared" si="9"/>
        <v>9.3665165754048939E-3</v>
      </c>
    </row>
    <row r="275" spans="1:4" x14ac:dyDescent="0.25">
      <c r="A275" s="21">
        <v>175.74229399999999</v>
      </c>
      <c r="B275" s="21">
        <f t="shared" si="8"/>
        <v>95.573042999999984</v>
      </c>
      <c r="C275" s="21">
        <v>9.7652141240791544E-3</v>
      </c>
      <c r="D275" s="43">
        <f t="shared" si="9"/>
        <v>9.667066628499036E-3</v>
      </c>
    </row>
    <row r="276" spans="1:4" x14ac:dyDescent="0.25">
      <c r="A276" s="21">
        <v>177.159042</v>
      </c>
      <c r="B276" s="21">
        <f t="shared" si="8"/>
        <v>96.989790999999997</v>
      </c>
      <c r="C276" s="21">
        <v>8.02918814236552E-3</v>
      </c>
      <c r="D276" s="43">
        <f t="shared" si="9"/>
        <v>7.9310406467854016E-3</v>
      </c>
    </row>
    <row r="277" spans="1:4" x14ac:dyDescent="0.25">
      <c r="A277" s="21">
        <v>179.099762</v>
      </c>
      <c r="B277" s="21">
        <f t="shared" si="8"/>
        <v>98.930510999999996</v>
      </c>
      <c r="C277" s="21">
        <v>1.0895108700057094E-2</v>
      </c>
      <c r="D277" s="43">
        <f t="shared" si="9"/>
        <v>1.0796961204476976E-2</v>
      </c>
    </row>
    <row r="278" spans="1:4" x14ac:dyDescent="0.25">
      <c r="A278" s="21">
        <v>180.57470699999999</v>
      </c>
      <c r="B278" s="21">
        <f t="shared" si="8"/>
        <v>100.40545599999999</v>
      </c>
      <c r="C278" s="21">
        <v>8.2016011418760918E-3</v>
      </c>
      <c r="D278" s="43">
        <f t="shared" si="9"/>
        <v>8.1034536462959734E-3</v>
      </c>
    </row>
    <row r="279" spans="1:4" x14ac:dyDescent="0.25">
      <c r="A279" s="21">
        <v>181.816788</v>
      </c>
      <c r="B279" s="21">
        <f t="shared" si="8"/>
        <v>101.647537</v>
      </c>
      <c r="C279" s="21">
        <v>6.8549393732236811E-3</v>
      </c>
      <c r="D279" s="43">
        <f t="shared" si="9"/>
        <v>6.7567918776435627E-3</v>
      </c>
    </row>
    <row r="280" spans="1:4" x14ac:dyDescent="0.25">
      <c r="A280" s="21">
        <v>178.546661</v>
      </c>
      <c r="B280" s="21">
        <f t="shared" si="8"/>
        <v>98.377409999999998</v>
      </c>
      <c r="C280" s="21">
        <v>-1.8149547492807019E-2</v>
      </c>
      <c r="D280" s="43">
        <f t="shared" si="9"/>
        <v>1.8247694988387138E-2</v>
      </c>
    </row>
    <row r="281" spans="1:4" x14ac:dyDescent="0.25">
      <c r="A281" s="21">
        <v>178.158524</v>
      </c>
      <c r="B281" s="21">
        <f t="shared" si="8"/>
        <v>97.989272999999997</v>
      </c>
      <c r="C281" s="21">
        <v>-2.1762349946479846E-3</v>
      </c>
      <c r="D281" s="43">
        <f t="shared" si="9"/>
        <v>2.2743824902281026E-3</v>
      </c>
    </row>
    <row r="282" spans="1:4" x14ac:dyDescent="0.25">
      <c r="A282" s="21">
        <v>176.770905</v>
      </c>
      <c r="B282" s="21">
        <f t="shared" si="8"/>
        <v>96.601653999999996</v>
      </c>
      <c r="C282" s="21">
        <v>-7.8191660451876425E-3</v>
      </c>
      <c r="D282" s="43">
        <f t="shared" si="9"/>
        <v>7.9173135407677609E-3</v>
      </c>
    </row>
    <row r="283" spans="1:4" x14ac:dyDescent="0.25">
      <c r="A283" s="21">
        <v>176.382767</v>
      </c>
      <c r="B283" s="21">
        <f t="shared" si="8"/>
        <v>96.213515999999998</v>
      </c>
      <c r="C283" s="21">
        <v>-2.1981261250054612E-3</v>
      </c>
      <c r="D283" s="43">
        <f t="shared" si="9"/>
        <v>2.2962736205855792E-3</v>
      </c>
    </row>
    <row r="284" spans="1:4" x14ac:dyDescent="0.25">
      <c r="A284" s="21">
        <v>173.481369</v>
      </c>
      <c r="B284" s="21">
        <f t="shared" si="8"/>
        <v>93.312117999999998</v>
      </c>
      <c r="C284" s="21">
        <v>-1.6586235721066316E-2</v>
      </c>
      <c r="D284" s="43">
        <f t="shared" si="9"/>
        <v>1.6684383216646434E-2</v>
      </c>
    </row>
    <row r="285" spans="1:4" x14ac:dyDescent="0.25">
      <c r="A285" s="21">
        <v>171.48242200000001</v>
      </c>
      <c r="B285" s="21">
        <f t="shared" si="8"/>
        <v>91.313171000000011</v>
      </c>
      <c r="C285" s="21">
        <v>-1.1589444609476647E-2</v>
      </c>
      <c r="D285" s="43">
        <f t="shared" si="9"/>
        <v>1.1687592105056765E-2</v>
      </c>
    </row>
    <row r="286" spans="1:4" x14ac:dyDescent="0.25">
      <c r="A286" s="21">
        <v>172.28782699999999</v>
      </c>
      <c r="B286" s="21">
        <f t="shared" si="8"/>
        <v>92.11857599999999</v>
      </c>
      <c r="C286" s="21">
        <v>4.685725282897157E-3</v>
      </c>
      <c r="D286" s="43">
        <f t="shared" si="9"/>
        <v>4.5875777873170386E-3</v>
      </c>
    </row>
    <row r="287" spans="1:4" x14ac:dyDescent="0.25">
      <c r="A287" s="21">
        <v>172.30723599999999</v>
      </c>
      <c r="B287" s="21">
        <f t="shared" si="8"/>
        <v>92.137984999999986</v>
      </c>
      <c r="C287" s="21">
        <v>1.1264816072250144E-4</v>
      </c>
      <c r="D287" s="43">
        <f t="shared" si="9"/>
        <v>1.4500665142383256E-5</v>
      </c>
    </row>
    <row r="288" spans="1:4" x14ac:dyDescent="0.25">
      <c r="A288" s="21">
        <v>170.95843500000001</v>
      </c>
      <c r="B288" s="21">
        <f t="shared" si="8"/>
        <v>90.789184000000006</v>
      </c>
      <c r="C288" s="21">
        <v>-7.8586823888782392E-3</v>
      </c>
      <c r="D288" s="43">
        <f t="shared" si="9"/>
        <v>7.9568298844583576E-3</v>
      </c>
    </row>
    <row r="289" spans="1:4" x14ac:dyDescent="0.25">
      <c r="A289" s="21">
        <v>170.08509799999999</v>
      </c>
      <c r="B289" s="21">
        <f t="shared" si="8"/>
        <v>89.915846999999985</v>
      </c>
      <c r="C289" s="21">
        <v>-5.1215685066344644E-3</v>
      </c>
      <c r="D289" s="43">
        <f t="shared" si="9"/>
        <v>5.2197160022145828E-3</v>
      </c>
    </row>
    <row r="290" spans="1:4" x14ac:dyDescent="0.25">
      <c r="A290" s="21">
        <v>169.57080099999999</v>
      </c>
      <c r="B290" s="21">
        <f t="shared" si="8"/>
        <v>89.401549999999986</v>
      </c>
      <c r="C290" s="21">
        <v>-3.0283436534435187E-3</v>
      </c>
      <c r="D290" s="43">
        <f t="shared" si="9"/>
        <v>3.1264911490236367E-3</v>
      </c>
    </row>
    <row r="291" spans="1:4" x14ac:dyDescent="0.25">
      <c r="A291" s="21">
        <v>169.09532200000001</v>
      </c>
      <c r="B291" s="21">
        <f t="shared" si="8"/>
        <v>88.926071000000007</v>
      </c>
      <c r="C291" s="21">
        <v>-2.807953203004429E-3</v>
      </c>
      <c r="D291" s="43">
        <f t="shared" si="9"/>
        <v>2.906100698584547E-3</v>
      </c>
    </row>
    <row r="292" spans="1:4" x14ac:dyDescent="0.25">
      <c r="A292" s="21">
        <v>168.81393399999999</v>
      </c>
      <c r="B292" s="21">
        <f t="shared" si="8"/>
        <v>88.644682999999986</v>
      </c>
      <c r="C292" s="21">
        <v>-1.6654652694227982E-3</v>
      </c>
      <c r="D292" s="43">
        <f t="shared" si="9"/>
        <v>1.7636127650029164E-3</v>
      </c>
    </row>
    <row r="293" spans="1:4" x14ac:dyDescent="0.25">
      <c r="A293" s="21">
        <v>168.98857100000001</v>
      </c>
      <c r="B293" s="21">
        <f t="shared" si="8"/>
        <v>88.819320000000005</v>
      </c>
      <c r="C293" s="21">
        <v>1.0339592689420549E-3</v>
      </c>
      <c r="D293" s="43">
        <f t="shared" si="9"/>
        <v>9.3581177336193671E-4</v>
      </c>
    </row>
    <row r="294" spans="1:4" x14ac:dyDescent="0.25">
      <c r="A294" s="21">
        <v>170.65760800000001</v>
      </c>
      <c r="B294" s="21">
        <f t="shared" si="8"/>
        <v>90.488357000000008</v>
      </c>
      <c r="C294" s="21">
        <v>9.8281714203895254E-3</v>
      </c>
      <c r="D294" s="43">
        <f t="shared" si="9"/>
        <v>9.730023924809407E-3</v>
      </c>
    </row>
    <row r="295" spans="1:4" x14ac:dyDescent="0.25">
      <c r="A295" s="21">
        <v>174.63609299999999</v>
      </c>
      <c r="B295" s="21">
        <f t="shared" si="8"/>
        <v>94.466841999999986</v>
      </c>
      <c r="C295" s="21">
        <v>2.3045083417589745E-2</v>
      </c>
      <c r="D295" s="43">
        <f t="shared" si="9"/>
        <v>2.2946935922009627E-2</v>
      </c>
    </row>
    <row r="296" spans="1:4" x14ac:dyDescent="0.25">
      <c r="A296" s="21">
        <v>173.93743900000001</v>
      </c>
      <c r="B296" s="21">
        <f t="shared" si="8"/>
        <v>93.768188000000009</v>
      </c>
      <c r="C296" s="21">
        <v>-4.0086516699290873E-3</v>
      </c>
      <c r="D296" s="43">
        <f t="shared" si="9"/>
        <v>4.1067991655092057E-3</v>
      </c>
    </row>
    <row r="297" spans="1:4" x14ac:dyDescent="0.25">
      <c r="A297" s="21">
        <v>175.140671</v>
      </c>
      <c r="B297" s="21">
        <f t="shared" si="8"/>
        <v>94.971419999999995</v>
      </c>
      <c r="C297" s="21">
        <v>6.8937967221114624E-3</v>
      </c>
      <c r="D297" s="43">
        <f t="shared" si="9"/>
        <v>6.795649226531344E-3</v>
      </c>
    </row>
    <row r="298" spans="1:4" x14ac:dyDescent="0.25">
      <c r="A298" s="21">
        <v>177.39193700000001</v>
      </c>
      <c r="B298" s="21">
        <f t="shared" si="8"/>
        <v>97.22268600000001</v>
      </c>
      <c r="C298" s="21">
        <v>1.2772132576789812E-2</v>
      </c>
      <c r="D298" s="43">
        <f t="shared" si="9"/>
        <v>1.2673985081209694E-2</v>
      </c>
    </row>
    <row r="299" spans="1:4" x14ac:dyDescent="0.25">
      <c r="A299" s="21">
        <v>177.741241</v>
      </c>
      <c r="B299" s="21">
        <f t="shared" si="8"/>
        <v>97.57199</v>
      </c>
      <c r="C299" s="21">
        <v>1.9671725103857732E-3</v>
      </c>
      <c r="D299" s="43">
        <f t="shared" si="9"/>
        <v>1.869025014805655E-3</v>
      </c>
    </row>
    <row r="300" spans="1:4" x14ac:dyDescent="0.25">
      <c r="A300" s="21">
        <v>177.19786099999999</v>
      </c>
      <c r="B300" s="21">
        <f t="shared" si="8"/>
        <v>97.028609999999986</v>
      </c>
      <c r="C300" s="21">
        <v>-3.0618234026231826E-3</v>
      </c>
      <c r="D300" s="43">
        <f t="shared" si="9"/>
        <v>3.1599708982033006E-3</v>
      </c>
    </row>
    <row r="301" spans="1:4" x14ac:dyDescent="0.25">
      <c r="A301" s="21">
        <v>177.78009</v>
      </c>
      <c r="B301" s="21">
        <f t="shared" si="8"/>
        <v>97.610838999999999</v>
      </c>
      <c r="C301" s="21">
        <v>3.2803700650434523E-3</v>
      </c>
      <c r="D301" s="43">
        <f t="shared" si="9"/>
        <v>3.1822225694633343E-3</v>
      </c>
    </row>
    <row r="302" spans="1:4" x14ac:dyDescent="0.25">
      <c r="A302" s="21">
        <v>177.92562899999999</v>
      </c>
      <c r="B302" s="21">
        <f t="shared" si="8"/>
        <v>97.756377999999984</v>
      </c>
      <c r="C302" s="21">
        <v>8.1831131942786096E-4</v>
      </c>
      <c r="D302" s="43">
        <f t="shared" si="9"/>
        <v>7.2016382384774275E-4</v>
      </c>
    </row>
    <row r="303" spans="1:4" x14ac:dyDescent="0.25">
      <c r="A303" s="21">
        <v>179.52716100000001</v>
      </c>
      <c r="B303" s="21">
        <f t="shared" si="8"/>
        <v>99.357910000000004</v>
      </c>
      <c r="C303" s="21">
        <v>8.9608628681401119E-3</v>
      </c>
      <c r="D303" s="43">
        <f t="shared" si="9"/>
        <v>8.8627153725599934E-3</v>
      </c>
    </row>
    <row r="304" spans="1:4" x14ac:dyDescent="0.25">
      <c r="A304" s="21">
        <v>180.70877100000001</v>
      </c>
      <c r="B304" s="21">
        <f t="shared" si="8"/>
        <v>100.53952000000001</v>
      </c>
      <c r="C304" s="21">
        <v>6.560224190504174E-3</v>
      </c>
      <c r="D304" s="43">
        <f t="shared" si="9"/>
        <v>6.4620766949240556E-3</v>
      </c>
    </row>
    <row r="305" spans="1:4" x14ac:dyDescent="0.25">
      <c r="A305" s="21">
        <v>176.35339400000001</v>
      </c>
      <c r="B305" s="21">
        <f t="shared" si="8"/>
        <v>96.184143000000006</v>
      </c>
      <c r="C305" s="21">
        <v>-2.4396833120306625E-2</v>
      </c>
      <c r="D305" s="43">
        <f t="shared" si="9"/>
        <v>2.4494980615886744E-2</v>
      </c>
    </row>
    <row r="306" spans="1:4" x14ac:dyDescent="0.25">
      <c r="A306" s="21">
        <v>177.09558100000001</v>
      </c>
      <c r="B306" s="21">
        <f t="shared" si="8"/>
        <v>96.926330000000007</v>
      </c>
      <c r="C306" s="21">
        <v>4.1996901581259809E-3</v>
      </c>
      <c r="D306" s="43">
        <f t="shared" si="9"/>
        <v>4.1015426625458625E-3</v>
      </c>
    </row>
    <row r="307" spans="1:4" x14ac:dyDescent="0.25">
      <c r="A307" s="21">
        <v>177.759613</v>
      </c>
      <c r="B307" s="21">
        <f t="shared" si="8"/>
        <v>97.590361999999999</v>
      </c>
      <c r="C307" s="21">
        <v>3.7425563232764748E-3</v>
      </c>
      <c r="D307" s="43">
        <f t="shared" si="9"/>
        <v>3.6444088276963568E-3</v>
      </c>
    </row>
    <row r="308" spans="1:4" x14ac:dyDescent="0.25">
      <c r="A308" s="21">
        <v>176.285034</v>
      </c>
      <c r="B308" s="21">
        <f t="shared" si="8"/>
        <v>96.115782999999993</v>
      </c>
      <c r="C308" s="21">
        <v>-8.3299523888045873E-3</v>
      </c>
      <c r="D308" s="43">
        <f t="shared" si="9"/>
        <v>8.4280998843847058E-3</v>
      </c>
    </row>
    <row r="309" spans="1:4" x14ac:dyDescent="0.25">
      <c r="A309" s="21">
        <v>175.28895600000001</v>
      </c>
      <c r="B309" s="21">
        <f t="shared" si="8"/>
        <v>95.11970500000001</v>
      </c>
      <c r="C309" s="21">
        <v>-5.6664070353171321E-3</v>
      </c>
      <c r="D309" s="43">
        <f t="shared" si="9"/>
        <v>5.7645545308972505E-3</v>
      </c>
    </row>
    <row r="310" spans="1:4" x14ac:dyDescent="0.25">
      <c r="A310" s="21">
        <v>176.83192399999999</v>
      </c>
      <c r="B310" s="21">
        <f t="shared" si="8"/>
        <v>96.662672999999984</v>
      </c>
      <c r="C310" s="21">
        <v>8.7639101422759616E-3</v>
      </c>
      <c r="D310" s="43">
        <f t="shared" si="9"/>
        <v>8.6657626466958432E-3</v>
      </c>
    </row>
    <row r="311" spans="1:4" x14ac:dyDescent="0.25">
      <c r="A311" s="21">
        <v>177.56431599999999</v>
      </c>
      <c r="B311" s="21">
        <f t="shared" si="8"/>
        <v>97.395064999999988</v>
      </c>
      <c r="C311" s="21">
        <v>4.1331874324361823E-3</v>
      </c>
      <c r="D311" s="43">
        <f t="shared" si="9"/>
        <v>4.0350399368560639E-3</v>
      </c>
    </row>
    <row r="312" spans="1:4" x14ac:dyDescent="0.25">
      <c r="A312" s="21">
        <v>177.78892500000001</v>
      </c>
      <c r="B312" s="21">
        <f t="shared" si="8"/>
        <v>97.619674000000003</v>
      </c>
      <c r="C312" s="21">
        <v>1.2641451040634785E-3</v>
      </c>
      <c r="D312" s="43">
        <f t="shared" si="9"/>
        <v>1.1659976084833603E-3</v>
      </c>
    </row>
    <row r="313" spans="1:4" x14ac:dyDescent="0.25">
      <c r="A313" s="21">
        <v>178.45297199999999</v>
      </c>
      <c r="B313" s="21">
        <f t="shared" si="8"/>
        <v>98.283720999999986</v>
      </c>
      <c r="C313" s="21">
        <v>3.7280722716668364E-3</v>
      </c>
      <c r="D313" s="43">
        <f t="shared" si="9"/>
        <v>3.6299247760867184E-3</v>
      </c>
    </row>
    <row r="314" spans="1:4" x14ac:dyDescent="0.25">
      <c r="A314" s="21">
        <v>180.982193</v>
      </c>
      <c r="B314" s="21">
        <f t="shared" si="8"/>
        <v>100.81294199999999</v>
      </c>
      <c r="C314" s="21">
        <v>1.4073540888045554E-2</v>
      </c>
      <c r="D314" s="43">
        <f t="shared" si="9"/>
        <v>1.3975393392465436E-2</v>
      </c>
    </row>
    <row r="315" spans="1:4" x14ac:dyDescent="0.25">
      <c r="A315" s="21">
        <v>179.634567</v>
      </c>
      <c r="B315" s="21">
        <f t="shared" si="8"/>
        <v>99.465316000000001</v>
      </c>
      <c r="C315" s="21">
        <v>-7.4740412693983958E-3</v>
      </c>
      <c r="D315" s="43">
        <f t="shared" si="9"/>
        <v>7.5721887649785142E-3</v>
      </c>
    </row>
    <row r="316" spans="1:4" x14ac:dyDescent="0.25">
      <c r="A316" s="21">
        <v>178.81426999999999</v>
      </c>
      <c r="B316" s="21">
        <f t="shared" si="8"/>
        <v>98.645018999999991</v>
      </c>
      <c r="C316" s="21">
        <v>-4.5769345430303554E-3</v>
      </c>
      <c r="D316" s="43">
        <f t="shared" si="9"/>
        <v>4.6750820386104739E-3</v>
      </c>
    </row>
    <row r="317" spans="1:4" x14ac:dyDescent="0.25">
      <c r="A317" s="21">
        <v>180.63064600000001</v>
      </c>
      <c r="B317" s="21">
        <f t="shared" si="8"/>
        <v>100.46139500000001</v>
      </c>
      <c r="C317" s="21">
        <v>1.010664711148118E-2</v>
      </c>
      <c r="D317" s="43">
        <f t="shared" si="9"/>
        <v>1.0008499615901062E-2</v>
      </c>
    </row>
    <row r="318" spans="1:4" x14ac:dyDescent="0.25">
      <c r="A318" s="21">
        <v>181.997803</v>
      </c>
      <c r="B318" s="21">
        <f t="shared" si="8"/>
        <v>101.828552</v>
      </c>
      <c r="C318" s="21">
        <v>7.5402990657042089E-3</v>
      </c>
      <c r="D318" s="43">
        <f t="shared" si="9"/>
        <v>7.4421515701240904E-3</v>
      </c>
    </row>
    <row r="319" spans="1:4" x14ac:dyDescent="0.25">
      <c r="A319" s="21">
        <v>182.42747499999999</v>
      </c>
      <c r="B319" s="21">
        <f t="shared" si="8"/>
        <v>102.25822399999998</v>
      </c>
      <c r="C319" s="21">
        <v>2.3580812036914046E-3</v>
      </c>
      <c r="D319" s="43">
        <f t="shared" si="9"/>
        <v>2.2599337081112866E-3</v>
      </c>
    </row>
    <row r="320" spans="1:4" x14ac:dyDescent="0.25">
      <c r="A320" s="21">
        <v>181.36303699999999</v>
      </c>
      <c r="B320" s="21">
        <f t="shared" si="8"/>
        <v>101.19378599999999</v>
      </c>
      <c r="C320" s="21">
        <v>-5.8519450208273094E-3</v>
      </c>
      <c r="D320" s="43">
        <f t="shared" si="9"/>
        <v>5.9500925164074278E-3</v>
      </c>
    </row>
    <row r="321" spans="1:4" x14ac:dyDescent="0.25">
      <c r="A321" s="21">
        <v>183.08175700000001</v>
      </c>
      <c r="B321" s="21">
        <f t="shared" si="8"/>
        <v>102.91250600000001</v>
      </c>
      <c r="C321" s="21">
        <v>9.4320608786949648E-3</v>
      </c>
      <c r="D321" s="43">
        <f t="shared" si="9"/>
        <v>9.3339133831148464E-3</v>
      </c>
    </row>
    <row r="322" spans="1:4" x14ac:dyDescent="0.25">
      <c r="A322" s="21">
        <v>183.111053</v>
      </c>
      <c r="B322" s="21">
        <f t="shared" si="8"/>
        <v>102.941802</v>
      </c>
      <c r="C322" s="21">
        <v>1.6000314185583348E-4</v>
      </c>
      <c r="D322" s="43">
        <f t="shared" si="9"/>
        <v>6.18556462757153E-5</v>
      </c>
    </row>
    <row r="323" spans="1:4" x14ac:dyDescent="0.25">
      <c r="A323" s="21">
        <v>184.94695999999999</v>
      </c>
      <c r="B323" s="21">
        <f t="shared" si="8"/>
        <v>104.77770899999999</v>
      </c>
      <c r="C323" s="21">
        <v>9.9762654897666333E-3</v>
      </c>
      <c r="D323" s="43">
        <f t="shared" si="9"/>
        <v>9.8781179941865149E-3</v>
      </c>
    </row>
    <row r="324" spans="1:4" x14ac:dyDescent="0.25">
      <c r="A324" s="21">
        <v>185.44497699999999</v>
      </c>
      <c r="B324" s="21">
        <f t="shared" si="8"/>
        <v>105.27572599999999</v>
      </c>
      <c r="C324" s="21">
        <v>2.6891368324557401E-3</v>
      </c>
      <c r="D324" s="43">
        <f t="shared" si="9"/>
        <v>2.5909893368756222E-3</v>
      </c>
    </row>
    <row r="325" spans="1:4" x14ac:dyDescent="0.25">
      <c r="A325" s="21">
        <v>183.97039799999999</v>
      </c>
      <c r="B325" s="21">
        <f t="shared" si="8"/>
        <v>103.80114699999999</v>
      </c>
      <c r="C325" s="21">
        <v>-7.9833538694432157E-3</v>
      </c>
      <c r="D325" s="43">
        <f t="shared" si="9"/>
        <v>8.0815013650233341E-3</v>
      </c>
    </row>
    <row r="326" spans="1:4" x14ac:dyDescent="0.25">
      <c r="A326" s="21">
        <v>183.93135100000001</v>
      </c>
      <c r="B326" s="21">
        <f t="shared" si="8"/>
        <v>103.7621</v>
      </c>
      <c r="C326" s="21">
        <v>-2.1226863015862677E-4</v>
      </c>
      <c r="D326" s="43">
        <f t="shared" si="9"/>
        <v>3.1041612573874493E-4</v>
      </c>
    </row>
    <row r="327" spans="1:4" x14ac:dyDescent="0.25">
      <c r="A327" s="21">
        <v>183.93135100000001</v>
      </c>
      <c r="B327" s="21">
        <f t="shared" si="8"/>
        <v>103.7621</v>
      </c>
      <c r="C327" s="21">
        <v>0</v>
      </c>
      <c r="D327" s="43">
        <f t="shared" si="9"/>
        <v>9.8147495580118183E-5</v>
      </c>
    </row>
    <row r="328" spans="1:4" x14ac:dyDescent="0.25">
      <c r="A328" s="21">
        <v>185.415695</v>
      </c>
      <c r="B328" s="21">
        <f t="shared" si="8"/>
        <v>105.246444</v>
      </c>
      <c r="C328" s="21">
        <v>8.0377087477718698E-3</v>
      </c>
      <c r="D328" s="43">
        <f t="shared" si="9"/>
        <v>7.9395612521917514E-3</v>
      </c>
    </row>
    <row r="329" spans="1:4" x14ac:dyDescent="0.25">
      <c r="A329" s="21">
        <v>186.236008</v>
      </c>
      <c r="B329" s="21">
        <f t="shared" si="8"/>
        <v>106.066757</v>
      </c>
      <c r="C329" s="21">
        <v>4.4144252562717057E-3</v>
      </c>
      <c r="D329" s="43">
        <f t="shared" si="9"/>
        <v>4.3162777606915873E-3</v>
      </c>
    </row>
    <row r="330" spans="1:4" x14ac:dyDescent="0.25">
      <c r="A330" s="21">
        <v>185.396164</v>
      </c>
      <c r="B330" s="21">
        <f t="shared" si="8"/>
        <v>105.226913</v>
      </c>
      <c r="C330" s="21">
        <v>-4.5197670868741217E-3</v>
      </c>
      <c r="D330" s="43">
        <f t="shared" si="9"/>
        <v>4.6179145824542401E-3</v>
      </c>
    </row>
    <row r="331" spans="1:4" x14ac:dyDescent="0.25">
      <c r="A331" s="21">
        <v>185.62077300000001</v>
      </c>
      <c r="B331" s="21">
        <f t="shared" si="8"/>
        <v>105.45152200000001</v>
      </c>
      <c r="C331" s="21">
        <v>1.2107750619443612E-3</v>
      </c>
      <c r="D331" s="43">
        <f t="shared" si="9"/>
        <v>1.112627566364243E-3</v>
      </c>
    </row>
    <row r="332" spans="1:4" x14ac:dyDescent="0.25">
      <c r="A332" s="21">
        <v>184.780945</v>
      </c>
      <c r="B332" s="21">
        <f t="shared" si="8"/>
        <v>104.611694</v>
      </c>
      <c r="C332" s="21">
        <v>-4.5346951611439038E-3</v>
      </c>
      <c r="D332" s="43">
        <f t="shared" si="9"/>
        <v>4.6328426567240222E-3</v>
      </c>
    </row>
    <row r="333" spans="1:4" x14ac:dyDescent="0.25">
      <c r="A333" s="21">
        <v>184.44894400000001</v>
      </c>
      <c r="B333" s="21">
        <f t="shared" ref="B333:B396" si="10">ABS(A333-$E$7)</f>
        <v>104.27969300000001</v>
      </c>
      <c r="C333" s="21">
        <v>-1.7983435218341547E-3</v>
      </c>
      <c r="D333" s="43">
        <f t="shared" si="9"/>
        <v>1.8964910174142729E-3</v>
      </c>
    </row>
    <row r="334" spans="1:4" x14ac:dyDescent="0.25">
      <c r="A334" s="21">
        <v>187.10510300000001</v>
      </c>
      <c r="B334" s="21">
        <f t="shared" si="10"/>
        <v>106.93585200000001</v>
      </c>
      <c r="C334" s="21">
        <v>1.4297808195503076E-2</v>
      </c>
      <c r="D334" s="43">
        <f t="shared" ref="D334:D397" si="11">ABS(C334-$F$6)</f>
        <v>1.4199660699922957E-2</v>
      </c>
    </row>
    <row r="335" spans="1:4" x14ac:dyDescent="0.25">
      <c r="A335" s="21">
        <v>187.34925799999999</v>
      </c>
      <c r="B335" s="21">
        <f t="shared" si="10"/>
        <v>107.18000699999999</v>
      </c>
      <c r="C335" s="21">
        <v>1.3040576370808507E-3</v>
      </c>
      <c r="D335" s="43">
        <f t="shared" si="11"/>
        <v>1.2059101415007325E-3</v>
      </c>
    </row>
    <row r="336" spans="1:4" x14ac:dyDescent="0.25">
      <c r="A336" s="21">
        <v>187.20277400000001</v>
      </c>
      <c r="B336" s="21">
        <f t="shared" si="10"/>
        <v>107.033523</v>
      </c>
      <c r="C336" s="21">
        <v>-7.8218242034980919E-4</v>
      </c>
      <c r="D336" s="43">
        <f t="shared" si="11"/>
        <v>8.803299159299274E-4</v>
      </c>
    </row>
    <row r="337" spans="1:4" x14ac:dyDescent="0.25">
      <c r="A337" s="21">
        <v>187.114868</v>
      </c>
      <c r="B337" s="21">
        <f t="shared" si="10"/>
        <v>106.945617</v>
      </c>
      <c r="C337" s="21">
        <v>-4.6968666048632229E-4</v>
      </c>
      <c r="D337" s="43">
        <f t="shared" si="11"/>
        <v>5.678341560664405E-4</v>
      </c>
    </row>
    <row r="338" spans="1:4" x14ac:dyDescent="0.25">
      <c r="A338" s="21">
        <v>190.33746300000001</v>
      </c>
      <c r="B338" s="21">
        <f t="shared" si="10"/>
        <v>110.16821200000001</v>
      </c>
      <c r="C338" s="21">
        <v>1.7075922126007982E-2</v>
      </c>
      <c r="D338" s="43">
        <f t="shared" si="11"/>
        <v>1.6977774630427864E-2</v>
      </c>
    </row>
    <row r="339" spans="1:4" x14ac:dyDescent="0.25">
      <c r="A339" s="21">
        <v>189.37068199999999</v>
      </c>
      <c r="B339" s="21">
        <f t="shared" si="10"/>
        <v>109.20143099999999</v>
      </c>
      <c r="C339" s="21">
        <v>-5.0922430917431883E-3</v>
      </c>
      <c r="D339" s="43">
        <f t="shared" si="11"/>
        <v>5.1903905873233068E-3</v>
      </c>
    </row>
    <row r="340" spans="1:4" x14ac:dyDescent="0.25">
      <c r="A340" s="21">
        <v>190.67924500000001</v>
      </c>
      <c r="B340" s="21">
        <f t="shared" si="10"/>
        <v>110.50999400000001</v>
      </c>
      <c r="C340" s="21">
        <v>6.8862961319178006E-3</v>
      </c>
      <c r="D340" s="43">
        <f t="shared" si="11"/>
        <v>6.7881486363376821E-3</v>
      </c>
    </row>
    <row r="341" spans="1:4" x14ac:dyDescent="0.25">
      <c r="A341" s="21">
        <v>192.99363700000001</v>
      </c>
      <c r="B341" s="21">
        <f t="shared" si="10"/>
        <v>112.824386</v>
      </c>
      <c r="C341" s="21">
        <v>1.2064548634016729E-2</v>
      </c>
      <c r="D341" s="43">
        <f t="shared" si="11"/>
        <v>1.1966401138436611E-2</v>
      </c>
    </row>
    <row r="342" spans="1:4" x14ac:dyDescent="0.25">
      <c r="A342" s="21">
        <v>193.28660600000001</v>
      </c>
      <c r="B342" s="21">
        <f t="shared" si="10"/>
        <v>113.117355</v>
      </c>
      <c r="C342" s="21">
        <v>1.5168731069398159E-3</v>
      </c>
      <c r="D342" s="43">
        <f t="shared" si="11"/>
        <v>1.4187256113596977E-3</v>
      </c>
    </row>
    <row r="343" spans="1:4" x14ac:dyDescent="0.25">
      <c r="A343" s="21">
        <v>192.78857400000001</v>
      </c>
      <c r="B343" s="21">
        <f t="shared" si="10"/>
        <v>112.61932300000001</v>
      </c>
      <c r="C343" s="21">
        <v>-2.5799756216035377E-3</v>
      </c>
      <c r="D343" s="43">
        <f t="shared" si="11"/>
        <v>2.6781231171836557E-3</v>
      </c>
    </row>
    <row r="344" spans="1:4" x14ac:dyDescent="0.25">
      <c r="A344" s="21">
        <v>192.495621</v>
      </c>
      <c r="B344" s="21">
        <f t="shared" si="10"/>
        <v>112.32637</v>
      </c>
      <c r="C344" s="21">
        <v>-1.5207115176683779E-3</v>
      </c>
      <c r="D344" s="43">
        <f t="shared" si="11"/>
        <v>1.6188590132484961E-3</v>
      </c>
    </row>
    <row r="345" spans="1:4" x14ac:dyDescent="0.25">
      <c r="A345" s="21">
        <v>192.93507399999999</v>
      </c>
      <c r="B345" s="21">
        <f t="shared" si="10"/>
        <v>112.76582299999998</v>
      </c>
      <c r="C345" s="21">
        <v>2.2803227460901246E-3</v>
      </c>
      <c r="D345" s="43">
        <f t="shared" si="11"/>
        <v>2.1821752505100066E-3</v>
      </c>
    </row>
    <row r="346" spans="1:4" x14ac:dyDescent="0.25">
      <c r="A346" s="21">
        <v>189.614822</v>
      </c>
      <c r="B346" s="21">
        <f t="shared" si="10"/>
        <v>109.445571</v>
      </c>
      <c r="C346" s="21">
        <v>-1.7358966292347747E-2</v>
      </c>
      <c r="D346" s="43">
        <f t="shared" si="11"/>
        <v>1.7457113787927865E-2</v>
      </c>
    </row>
    <row r="347" spans="1:4" x14ac:dyDescent="0.25">
      <c r="A347" s="21">
        <v>190.044479</v>
      </c>
      <c r="B347" s="21">
        <f t="shared" si="10"/>
        <v>109.87522799999999</v>
      </c>
      <c r="C347" s="21">
        <v>2.2633828924643832E-3</v>
      </c>
      <c r="D347" s="43">
        <f t="shared" si="11"/>
        <v>2.1652353968842652E-3</v>
      </c>
    </row>
    <row r="348" spans="1:4" x14ac:dyDescent="0.25">
      <c r="A348" s="21">
        <v>192.886246</v>
      </c>
      <c r="B348" s="21">
        <f t="shared" si="10"/>
        <v>112.716995</v>
      </c>
      <c r="C348" s="21">
        <v>1.4842471413948195E-2</v>
      </c>
      <c r="D348" s="43">
        <f t="shared" si="11"/>
        <v>1.4744323918368076E-2</v>
      </c>
    </row>
    <row r="349" spans="1:4" x14ac:dyDescent="0.25">
      <c r="A349" s="21">
        <v>194.23384100000001</v>
      </c>
      <c r="B349" s="21">
        <f t="shared" si="10"/>
        <v>114.06459000000001</v>
      </c>
      <c r="C349" s="21">
        <v>6.9621829950670573E-3</v>
      </c>
      <c r="D349" s="43">
        <f t="shared" si="11"/>
        <v>6.8640354994869389E-3</v>
      </c>
    </row>
    <row r="350" spans="1:4" x14ac:dyDescent="0.25">
      <c r="A350" s="21">
        <v>193.39402799999999</v>
      </c>
      <c r="B350" s="21">
        <f t="shared" si="10"/>
        <v>113.22477699999999</v>
      </c>
      <c r="C350" s="21">
        <v>-4.3330956371832596E-3</v>
      </c>
      <c r="D350" s="43">
        <f t="shared" si="11"/>
        <v>4.4312431327633781E-3</v>
      </c>
    </row>
    <row r="351" spans="1:4" x14ac:dyDescent="0.25">
      <c r="A351" s="21">
        <v>193.38424699999999</v>
      </c>
      <c r="B351" s="21">
        <f t="shared" si="10"/>
        <v>113.21499599999999</v>
      </c>
      <c r="C351" s="21">
        <v>-5.0576780725845869E-5</v>
      </c>
      <c r="D351" s="43">
        <f t="shared" si="11"/>
        <v>1.4872427630596404E-4</v>
      </c>
    </row>
    <row r="352" spans="1:4" x14ac:dyDescent="0.25">
      <c r="A352" s="21">
        <v>193.09129300000001</v>
      </c>
      <c r="B352" s="21">
        <f t="shared" si="10"/>
        <v>112.922042</v>
      </c>
      <c r="C352" s="21">
        <v>-1.5160289632253048E-3</v>
      </c>
      <c r="D352" s="43">
        <f t="shared" si="11"/>
        <v>1.6141764588054231E-3</v>
      </c>
    </row>
    <row r="353" spans="1:4" x14ac:dyDescent="0.25">
      <c r="A353" s="21">
        <v>195.298294</v>
      </c>
      <c r="B353" s="21">
        <f t="shared" si="10"/>
        <v>115.129043</v>
      </c>
      <c r="C353" s="21">
        <v>1.1365004774184905E-2</v>
      </c>
      <c r="D353" s="43">
        <f t="shared" si="11"/>
        <v>1.1266857278604787E-2</v>
      </c>
    </row>
    <row r="354" spans="1:4" x14ac:dyDescent="0.25">
      <c r="A354" s="21">
        <v>194.36080899999999</v>
      </c>
      <c r="B354" s="21">
        <f t="shared" si="10"/>
        <v>114.19155799999999</v>
      </c>
      <c r="C354" s="21">
        <v>-4.811830657292732E-3</v>
      </c>
      <c r="D354" s="43">
        <f t="shared" si="11"/>
        <v>4.9099781528728504E-3</v>
      </c>
    </row>
    <row r="355" spans="1:4" x14ac:dyDescent="0.25">
      <c r="A355" s="21">
        <v>193.36471599999999</v>
      </c>
      <c r="B355" s="21">
        <f t="shared" si="10"/>
        <v>113.19546499999998</v>
      </c>
      <c r="C355" s="21">
        <v>-5.13814607098095E-3</v>
      </c>
      <c r="D355" s="43">
        <f t="shared" si="11"/>
        <v>5.2362935665610684E-3</v>
      </c>
    </row>
    <row r="356" spans="1:4" x14ac:dyDescent="0.25">
      <c r="A356" s="21">
        <v>194.39987199999999</v>
      </c>
      <c r="B356" s="21">
        <f t="shared" si="10"/>
        <v>114.23062099999999</v>
      </c>
      <c r="C356" s="21">
        <v>5.3391077527589082E-3</v>
      </c>
      <c r="D356" s="43">
        <f t="shared" si="11"/>
        <v>5.2409602571787898E-3</v>
      </c>
    </row>
    <row r="357" spans="1:4" x14ac:dyDescent="0.25">
      <c r="A357" s="21">
        <v>195.298294</v>
      </c>
      <c r="B357" s="21">
        <f t="shared" si="10"/>
        <v>115.129043</v>
      </c>
      <c r="C357" s="21">
        <v>4.6108689755147555E-3</v>
      </c>
      <c r="D357" s="43">
        <f t="shared" si="11"/>
        <v>4.5127214799346371E-3</v>
      </c>
    </row>
    <row r="358" spans="1:4" x14ac:dyDescent="0.25">
      <c r="A358" s="21">
        <v>194.54632599999999</v>
      </c>
      <c r="B358" s="21">
        <f t="shared" si="10"/>
        <v>114.37707499999999</v>
      </c>
      <c r="C358" s="21">
        <v>-3.8577879186763343E-3</v>
      </c>
      <c r="D358" s="43">
        <f t="shared" si="11"/>
        <v>3.9559354142564528E-3</v>
      </c>
    </row>
    <row r="359" spans="1:4" x14ac:dyDescent="0.25">
      <c r="A359" s="21">
        <v>194.32174699999999</v>
      </c>
      <c r="B359" s="21">
        <f t="shared" si="10"/>
        <v>114.15249599999999</v>
      </c>
      <c r="C359" s="21">
        <v>-1.1550396680052499E-3</v>
      </c>
      <c r="D359" s="43">
        <f t="shared" si="11"/>
        <v>1.2531871635853681E-3</v>
      </c>
    </row>
    <row r="360" spans="1:4" x14ac:dyDescent="0.25">
      <c r="A360" s="21">
        <v>195.151794</v>
      </c>
      <c r="B360" s="21">
        <f t="shared" si="10"/>
        <v>114.98254299999999</v>
      </c>
      <c r="C360" s="21">
        <v>4.2624115341447742E-3</v>
      </c>
      <c r="D360" s="43">
        <f t="shared" si="11"/>
        <v>4.1642640385646558E-3</v>
      </c>
    </row>
    <row r="361" spans="1:4" x14ac:dyDescent="0.25">
      <c r="A361" s="21">
        <v>195.26899700000001</v>
      </c>
      <c r="B361" s="21">
        <f t="shared" si="10"/>
        <v>115.09974600000001</v>
      </c>
      <c r="C361" s="21">
        <v>6.0039324863053647E-4</v>
      </c>
      <c r="D361" s="43">
        <f t="shared" si="11"/>
        <v>5.0224575305041826E-4</v>
      </c>
    </row>
    <row r="362" spans="1:4" x14ac:dyDescent="0.25">
      <c r="A362" s="21">
        <v>194.30221599999999</v>
      </c>
      <c r="B362" s="21">
        <f t="shared" si="10"/>
        <v>114.13296499999998</v>
      </c>
      <c r="C362" s="21">
        <v>-4.9633183994123318E-3</v>
      </c>
      <c r="D362" s="43">
        <f t="shared" si="11"/>
        <v>5.0614658949924502E-3</v>
      </c>
    </row>
    <row r="363" spans="1:4" x14ac:dyDescent="0.25">
      <c r="A363" s="21">
        <v>193.13038599999999</v>
      </c>
      <c r="B363" s="21">
        <f t="shared" si="10"/>
        <v>112.96113499999998</v>
      </c>
      <c r="C363" s="21">
        <v>-6.0492254258369691E-3</v>
      </c>
      <c r="D363" s="43">
        <f t="shared" si="11"/>
        <v>6.1473729214170875E-3</v>
      </c>
    </row>
    <row r="364" spans="1:4" x14ac:dyDescent="0.25">
      <c r="A364" s="21">
        <v>192.05616800000001</v>
      </c>
      <c r="B364" s="21">
        <f t="shared" si="10"/>
        <v>111.88691700000001</v>
      </c>
      <c r="C364" s="21">
        <v>-5.5776650237887755E-3</v>
      </c>
      <c r="D364" s="43">
        <f t="shared" si="11"/>
        <v>5.6758125193688939E-3</v>
      </c>
    </row>
    <row r="365" spans="1:4" x14ac:dyDescent="0.25">
      <c r="A365" s="21">
        <v>191.42141699999999</v>
      </c>
      <c r="B365" s="21">
        <f t="shared" si="10"/>
        <v>111.25216599999999</v>
      </c>
      <c r="C365" s="21">
        <v>-3.3105016018525743E-3</v>
      </c>
      <c r="D365" s="43">
        <f t="shared" si="11"/>
        <v>3.4086490974326923E-3</v>
      </c>
    </row>
    <row r="366" spans="1:4" x14ac:dyDescent="0.25">
      <c r="A366" s="21">
        <v>194.56587200000001</v>
      </c>
      <c r="B366" s="21">
        <f t="shared" si="10"/>
        <v>114.39662100000001</v>
      </c>
      <c r="C366" s="21">
        <v>1.6293409932794198E-2</v>
      </c>
      <c r="D366" s="43">
        <f t="shared" si="11"/>
        <v>1.6195262437214079E-2</v>
      </c>
    </row>
    <row r="367" spans="1:4" x14ac:dyDescent="0.25">
      <c r="A367" s="21">
        <v>194.75250199999999</v>
      </c>
      <c r="B367" s="21">
        <f t="shared" si="10"/>
        <v>114.58325099999999</v>
      </c>
      <c r="C367" s="21">
        <v>9.5875266496387281E-4</v>
      </c>
      <c r="D367" s="43">
        <f t="shared" si="11"/>
        <v>8.606051693837546E-4</v>
      </c>
    </row>
    <row r="368" spans="1:4" x14ac:dyDescent="0.25">
      <c r="A368" s="21">
        <v>195.25346400000001</v>
      </c>
      <c r="B368" s="21">
        <f t="shared" si="10"/>
        <v>115.08421300000001</v>
      </c>
      <c r="C368" s="21">
        <v>2.568998011269872E-3</v>
      </c>
      <c r="D368" s="43">
        <f t="shared" si="11"/>
        <v>2.470850515689754E-3</v>
      </c>
    </row>
    <row r="369" spans="1:4" x14ac:dyDescent="0.25">
      <c r="A369" s="21">
        <v>196.088379</v>
      </c>
      <c r="B369" s="21">
        <f t="shared" si="10"/>
        <v>115.919128</v>
      </c>
      <c r="C369" s="21">
        <v>4.2669409453332816E-3</v>
      </c>
      <c r="D369" s="43">
        <f t="shared" si="11"/>
        <v>4.1687934497531632E-3</v>
      </c>
    </row>
    <row r="370" spans="1:4" x14ac:dyDescent="0.25">
      <c r="A370" s="21">
        <v>196.57951399999999</v>
      </c>
      <c r="B370" s="21">
        <f t="shared" si="10"/>
        <v>116.41026299999999</v>
      </c>
      <c r="C370" s="21">
        <v>2.5015299945220634E-3</v>
      </c>
      <c r="D370" s="43">
        <f t="shared" si="11"/>
        <v>2.4033824989419454E-3</v>
      </c>
    </row>
    <row r="371" spans="1:4" x14ac:dyDescent="0.25">
      <c r="A371" s="21">
        <v>199.44769299999999</v>
      </c>
      <c r="B371" s="21">
        <f t="shared" si="10"/>
        <v>119.27844199999998</v>
      </c>
      <c r="C371" s="21">
        <v>1.4485010616286643E-2</v>
      </c>
      <c r="D371" s="43">
        <f t="shared" si="11"/>
        <v>1.4386863120706524E-2</v>
      </c>
    </row>
    <row r="372" spans="1:4" x14ac:dyDescent="0.25">
      <c r="A372" s="21">
        <v>201.83457899999999</v>
      </c>
      <c r="B372" s="21">
        <f t="shared" si="10"/>
        <v>121.66532799999999</v>
      </c>
      <c r="C372" s="21">
        <v>1.1896434589073428E-2</v>
      </c>
      <c r="D372" s="43">
        <f t="shared" si="11"/>
        <v>1.179828709349331E-2</v>
      </c>
    </row>
    <row r="373" spans="1:4" x14ac:dyDescent="0.25">
      <c r="A373" s="21">
        <v>197.728745</v>
      </c>
      <c r="B373" s="21">
        <f t="shared" si="10"/>
        <v>117.559494</v>
      </c>
      <c r="C373" s="21">
        <v>-2.0552329391164689E-2</v>
      </c>
      <c r="D373" s="43">
        <f t="shared" si="11"/>
        <v>2.0650476886744807E-2</v>
      </c>
    </row>
    <row r="374" spans="1:4" x14ac:dyDescent="0.25">
      <c r="A374" s="21">
        <v>199.65396100000001</v>
      </c>
      <c r="B374" s="21">
        <f t="shared" si="10"/>
        <v>119.48471000000001</v>
      </c>
      <c r="C374" s="21">
        <v>9.6895563582306971E-3</v>
      </c>
      <c r="D374" s="43">
        <f t="shared" si="11"/>
        <v>9.5914088626505786E-3</v>
      </c>
    </row>
    <row r="375" spans="1:4" x14ac:dyDescent="0.25">
      <c r="A375" s="21">
        <v>201.29435699999999</v>
      </c>
      <c r="B375" s="21">
        <f t="shared" si="10"/>
        <v>121.12510599999999</v>
      </c>
      <c r="C375" s="21">
        <v>8.1826264339997842E-3</v>
      </c>
      <c r="D375" s="43">
        <f t="shared" si="11"/>
        <v>8.0844789384196657E-3</v>
      </c>
    </row>
    <row r="376" spans="1:4" x14ac:dyDescent="0.25">
      <c r="A376" s="21">
        <v>200.86215200000001</v>
      </c>
      <c r="B376" s="21">
        <f t="shared" si="10"/>
        <v>120.69290100000001</v>
      </c>
      <c r="C376" s="21">
        <v>-2.1494376280347793E-3</v>
      </c>
      <c r="D376" s="43">
        <f t="shared" si="11"/>
        <v>2.2475851236148973E-3</v>
      </c>
    </row>
    <row r="377" spans="1:4" x14ac:dyDescent="0.25">
      <c r="A377" s="21">
        <v>201.64794900000001</v>
      </c>
      <c r="B377" s="21">
        <f t="shared" si="10"/>
        <v>121.47869800000001</v>
      </c>
      <c r="C377" s="21">
        <v>3.9044883412317289E-3</v>
      </c>
      <c r="D377" s="43">
        <f t="shared" si="11"/>
        <v>3.8063408456516109E-3</v>
      </c>
    </row>
    <row r="378" spans="1:4" x14ac:dyDescent="0.25">
      <c r="A378" s="21">
        <v>200.19422900000001</v>
      </c>
      <c r="B378" s="21">
        <f t="shared" si="10"/>
        <v>120.024978</v>
      </c>
      <c r="C378" s="21">
        <v>-7.2353098873196723E-3</v>
      </c>
      <c r="D378" s="43">
        <f t="shared" si="11"/>
        <v>7.3334573828997907E-3</v>
      </c>
    </row>
    <row r="379" spans="1:4" x14ac:dyDescent="0.25">
      <c r="A379" s="21">
        <v>200.88179</v>
      </c>
      <c r="B379" s="21">
        <f t="shared" si="10"/>
        <v>120.71253899999999</v>
      </c>
      <c r="C379" s="21">
        <v>3.4285853103297281E-3</v>
      </c>
      <c r="D379" s="43">
        <f t="shared" si="11"/>
        <v>3.3304378147496101E-3</v>
      </c>
    </row>
    <row r="380" spans="1:4" x14ac:dyDescent="0.25">
      <c r="A380" s="21">
        <v>200.921097</v>
      </c>
      <c r="B380" s="21">
        <f t="shared" si="10"/>
        <v>120.751846</v>
      </c>
      <c r="C380" s="21">
        <v>1.9565314932844873E-4</v>
      </c>
      <c r="D380" s="43">
        <f t="shared" si="11"/>
        <v>9.7505653748330545E-5</v>
      </c>
    </row>
    <row r="381" spans="1:4" x14ac:dyDescent="0.25">
      <c r="A381" s="21">
        <v>201.48097200000001</v>
      </c>
      <c r="B381" s="21">
        <f t="shared" si="10"/>
        <v>121.31172100000001</v>
      </c>
      <c r="C381" s="21">
        <v>2.7826664145216696E-3</v>
      </c>
      <c r="D381" s="43">
        <f t="shared" si="11"/>
        <v>2.6845189189415516E-3</v>
      </c>
    </row>
    <row r="382" spans="1:4" x14ac:dyDescent="0.25">
      <c r="A382" s="21">
        <v>200.63623000000001</v>
      </c>
      <c r="B382" s="21">
        <f t="shared" si="10"/>
        <v>120.46697900000001</v>
      </c>
      <c r="C382" s="21">
        <v>-4.2014777703757592E-3</v>
      </c>
      <c r="D382" s="43">
        <f t="shared" si="11"/>
        <v>4.2996252659558776E-3</v>
      </c>
    </row>
    <row r="383" spans="1:4" x14ac:dyDescent="0.25">
      <c r="A383" s="21">
        <v>200.30226099999999</v>
      </c>
      <c r="B383" s="21">
        <f t="shared" si="10"/>
        <v>120.13300999999998</v>
      </c>
      <c r="C383" s="21">
        <v>-1.6659367196548609E-3</v>
      </c>
      <c r="D383" s="43">
        <f t="shared" si="11"/>
        <v>1.7640842152349791E-3</v>
      </c>
    </row>
    <row r="384" spans="1:4" x14ac:dyDescent="0.25">
      <c r="A384" s="21">
        <v>202.06051600000001</v>
      </c>
      <c r="B384" s="21">
        <f t="shared" si="10"/>
        <v>121.891265</v>
      </c>
      <c r="C384" s="21">
        <v>8.7397060172863597E-3</v>
      </c>
      <c r="D384" s="43">
        <f t="shared" si="11"/>
        <v>8.6415585217062413E-3</v>
      </c>
    </row>
    <row r="385" spans="1:4" x14ac:dyDescent="0.25">
      <c r="A385" s="21">
        <v>200.921097</v>
      </c>
      <c r="B385" s="21">
        <f t="shared" si="10"/>
        <v>120.751846</v>
      </c>
      <c r="C385" s="21">
        <v>-5.6549579417772868E-3</v>
      </c>
      <c r="D385" s="43">
        <f t="shared" si="11"/>
        <v>5.7531054373574052E-3</v>
      </c>
    </row>
    <row r="386" spans="1:4" x14ac:dyDescent="0.25">
      <c r="A386" s="21">
        <v>202.61056500000001</v>
      </c>
      <c r="B386" s="21">
        <f t="shared" si="10"/>
        <v>122.44131400000001</v>
      </c>
      <c r="C386" s="21">
        <v>8.3734587913588485E-3</v>
      </c>
      <c r="D386" s="43">
        <f t="shared" si="11"/>
        <v>8.2753112957787301E-3</v>
      </c>
    </row>
    <row r="387" spans="1:4" x14ac:dyDescent="0.25">
      <c r="A387" s="21">
        <v>203.975922</v>
      </c>
      <c r="B387" s="21">
        <f t="shared" si="10"/>
        <v>123.80667099999999</v>
      </c>
      <c r="C387" s="21">
        <v>6.7162199236037402E-3</v>
      </c>
      <c r="D387" s="43">
        <f t="shared" si="11"/>
        <v>6.6180724280236218E-3</v>
      </c>
    </row>
    <row r="388" spans="1:4" x14ac:dyDescent="0.25">
      <c r="A388" s="21">
        <v>202.64004499999999</v>
      </c>
      <c r="B388" s="21">
        <f t="shared" si="10"/>
        <v>122.47079399999998</v>
      </c>
      <c r="C388" s="21">
        <v>-6.5707297043441906E-3</v>
      </c>
      <c r="D388" s="43">
        <f t="shared" si="11"/>
        <v>6.668877199924309E-3</v>
      </c>
    </row>
    <row r="389" spans="1:4" x14ac:dyDescent="0.25">
      <c r="A389" s="21">
        <v>205.861862</v>
      </c>
      <c r="B389" s="21">
        <f t="shared" si="10"/>
        <v>125.692611</v>
      </c>
      <c r="C389" s="21">
        <v>1.5774143277446171E-2</v>
      </c>
      <c r="D389" s="43">
        <f t="shared" si="11"/>
        <v>1.5675995781866053E-2</v>
      </c>
    </row>
    <row r="390" spans="1:4" x14ac:dyDescent="0.25">
      <c r="A390" s="21">
        <v>209.03454600000001</v>
      </c>
      <c r="B390" s="21">
        <f t="shared" si="10"/>
        <v>128.865295</v>
      </c>
      <c r="C390" s="21">
        <v>1.5294159132109998E-2</v>
      </c>
      <c r="D390" s="43">
        <f t="shared" si="11"/>
        <v>1.519601163652988E-2</v>
      </c>
    </row>
    <row r="391" spans="1:4" x14ac:dyDescent="0.25">
      <c r="A391" s="21">
        <v>207.49241599999999</v>
      </c>
      <c r="B391" s="21">
        <f t="shared" si="10"/>
        <v>127.32316499999999</v>
      </c>
      <c r="C391" s="21">
        <v>-7.4047405664273451E-3</v>
      </c>
      <c r="D391" s="43">
        <f t="shared" si="11"/>
        <v>7.5028880620074635E-3</v>
      </c>
    </row>
    <row r="392" spans="1:4" x14ac:dyDescent="0.25">
      <c r="A392" s="21">
        <v>208.39608799999999</v>
      </c>
      <c r="B392" s="21">
        <f t="shared" si="10"/>
        <v>128.22683699999999</v>
      </c>
      <c r="C392" s="21">
        <v>4.3457485047159027E-3</v>
      </c>
      <c r="D392" s="43">
        <f t="shared" si="11"/>
        <v>4.2476010091357843E-3</v>
      </c>
    </row>
    <row r="393" spans="1:4" x14ac:dyDescent="0.25">
      <c r="A393" s="21">
        <v>208.32733200000001</v>
      </c>
      <c r="B393" s="21">
        <f t="shared" si="10"/>
        <v>128.15808100000001</v>
      </c>
      <c r="C393" s="21">
        <v>-3.2998385655346764E-4</v>
      </c>
      <c r="D393" s="43">
        <f t="shared" si="11"/>
        <v>4.2813135213358585E-4</v>
      </c>
    </row>
    <row r="394" spans="1:4" x14ac:dyDescent="0.25">
      <c r="A394" s="21">
        <v>209.221191</v>
      </c>
      <c r="B394" s="21">
        <f t="shared" si="10"/>
        <v>129.05194</v>
      </c>
      <c r="C394" s="21">
        <v>4.2814682184444371E-3</v>
      </c>
      <c r="D394" s="43">
        <f t="shared" si="11"/>
        <v>4.1833207228643187E-3</v>
      </c>
    </row>
    <row r="395" spans="1:4" x14ac:dyDescent="0.25">
      <c r="A395" s="21">
        <v>208.916687</v>
      </c>
      <c r="B395" s="21">
        <f t="shared" si="10"/>
        <v>128.74743599999999</v>
      </c>
      <c r="C395" s="21">
        <v>-1.4564767740526197E-3</v>
      </c>
      <c r="D395" s="43">
        <f t="shared" si="11"/>
        <v>1.5546242696327379E-3</v>
      </c>
    </row>
    <row r="396" spans="1:4" x14ac:dyDescent="0.25">
      <c r="A396" s="21">
        <v>209.211365</v>
      </c>
      <c r="B396" s="21">
        <f t="shared" si="10"/>
        <v>129.042114</v>
      </c>
      <c r="C396" s="21">
        <v>1.4095110212166929E-3</v>
      </c>
      <c r="D396" s="43">
        <f t="shared" si="11"/>
        <v>1.3113635256365747E-3</v>
      </c>
    </row>
    <row r="397" spans="1:4" x14ac:dyDescent="0.25">
      <c r="A397" s="21">
        <v>210.409729</v>
      </c>
      <c r="B397" s="21">
        <f t="shared" ref="B397:B460" si="12">ABS(A397-$E$7)</f>
        <v>130.240478</v>
      </c>
      <c r="C397" s="21">
        <v>5.7116635698047256E-3</v>
      </c>
      <c r="D397" s="43">
        <f t="shared" si="11"/>
        <v>5.6135160742246072E-3</v>
      </c>
    </row>
    <row r="398" spans="1:4" x14ac:dyDescent="0.25">
      <c r="A398" s="21">
        <v>209.928406</v>
      </c>
      <c r="B398" s="21">
        <f t="shared" si="12"/>
        <v>129.75915499999999</v>
      </c>
      <c r="C398" s="21">
        <v>-2.2901715085815104E-3</v>
      </c>
      <c r="D398" s="43">
        <f t="shared" ref="D398:D461" si="13">ABS(C398-$F$6)</f>
        <v>2.3883190041616284E-3</v>
      </c>
    </row>
    <row r="399" spans="1:4" x14ac:dyDescent="0.25">
      <c r="A399" s="21">
        <v>209.91857899999999</v>
      </c>
      <c r="B399" s="21">
        <f t="shared" si="12"/>
        <v>129.74932799999999</v>
      </c>
      <c r="C399" s="21">
        <v>-4.6812292825172494E-5</v>
      </c>
      <c r="D399" s="43">
        <f t="shared" si="13"/>
        <v>1.4495978840529068E-4</v>
      </c>
    </row>
    <row r="400" spans="1:4" x14ac:dyDescent="0.25">
      <c r="A400" s="21">
        <v>212.07955899999999</v>
      </c>
      <c r="B400" s="21">
        <f t="shared" si="12"/>
        <v>131.91030799999999</v>
      </c>
      <c r="C400" s="21">
        <v>1.0241746087223627E-2</v>
      </c>
      <c r="D400" s="43">
        <f t="shared" si="13"/>
        <v>1.0143598591643509E-2</v>
      </c>
    </row>
    <row r="401" spans="1:4" x14ac:dyDescent="0.25">
      <c r="A401" s="21">
        <v>210.07576</v>
      </c>
      <c r="B401" s="21">
        <f t="shared" si="12"/>
        <v>129.906509</v>
      </c>
      <c r="C401" s="21">
        <v>-9.4932550113082399E-3</v>
      </c>
      <c r="D401" s="43">
        <f t="shared" si="13"/>
        <v>9.5914025068883583E-3</v>
      </c>
    </row>
    <row r="402" spans="1:4" x14ac:dyDescent="0.25">
      <c r="A402" s="21">
        <v>211.185699</v>
      </c>
      <c r="B402" s="21">
        <f t="shared" si="12"/>
        <v>131.016448</v>
      </c>
      <c r="C402" s="21">
        <v>5.2696089079898364E-3</v>
      </c>
      <c r="D402" s="43">
        <f t="shared" si="13"/>
        <v>5.1714614124097179E-3</v>
      </c>
    </row>
    <row r="403" spans="1:4" x14ac:dyDescent="0.25">
      <c r="A403" s="21">
        <v>210.507935</v>
      </c>
      <c r="B403" s="21">
        <f t="shared" si="12"/>
        <v>130.338684</v>
      </c>
      <c r="C403" s="21">
        <v>-3.2144880973347992E-3</v>
      </c>
      <c r="D403" s="43">
        <f t="shared" si="13"/>
        <v>3.3126355929149172E-3</v>
      </c>
    </row>
    <row r="404" spans="1:4" x14ac:dyDescent="0.25">
      <c r="A404" s="21">
        <v>209.00509600000001</v>
      </c>
      <c r="B404" s="21">
        <f t="shared" si="12"/>
        <v>128.83584500000001</v>
      </c>
      <c r="C404" s="21">
        <v>-7.1647139312807744E-3</v>
      </c>
      <c r="D404" s="43">
        <f t="shared" si="13"/>
        <v>7.2628614268608928E-3</v>
      </c>
    </row>
    <row r="405" spans="1:4" x14ac:dyDescent="0.25">
      <c r="A405" s="21">
        <v>210.63563500000001</v>
      </c>
      <c r="B405" s="21">
        <f t="shared" si="12"/>
        <v>130.46638400000001</v>
      </c>
      <c r="C405" s="21">
        <v>7.7711579708454994E-3</v>
      </c>
      <c r="D405" s="43">
        <f t="shared" si="13"/>
        <v>7.6730104752653809E-3</v>
      </c>
    </row>
    <row r="406" spans="1:4" x14ac:dyDescent="0.25">
      <c r="A406" s="21">
        <v>211.755402</v>
      </c>
      <c r="B406" s="21">
        <f t="shared" si="12"/>
        <v>131.586151</v>
      </c>
      <c r="C406" s="21">
        <v>5.3020520092939274E-3</v>
      </c>
      <c r="D406" s="43">
        <f t="shared" si="13"/>
        <v>5.203904513713809E-3</v>
      </c>
    </row>
    <row r="407" spans="1:4" x14ac:dyDescent="0.25">
      <c r="A407" s="21">
        <v>211.16604599999999</v>
      </c>
      <c r="B407" s="21">
        <f t="shared" si="12"/>
        <v>130.99679499999999</v>
      </c>
      <c r="C407" s="21">
        <v>-2.7870725605697406E-3</v>
      </c>
      <c r="D407" s="43">
        <f t="shared" si="13"/>
        <v>2.8852200561498586E-3</v>
      </c>
    </row>
    <row r="408" spans="1:4" x14ac:dyDescent="0.25">
      <c r="A408" s="21">
        <v>208.57287600000001</v>
      </c>
      <c r="B408" s="21">
        <f t="shared" si="12"/>
        <v>128.40362500000001</v>
      </c>
      <c r="C408" s="21">
        <v>-1.2356266513228671E-2</v>
      </c>
      <c r="D408" s="43">
        <f t="shared" si="13"/>
        <v>1.2454414008808789E-2</v>
      </c>
    </row>
    <row r="409" spans="1:4" x14ac:dyDescent="0.25">
      <c r="A409" s="21">
        <v>206.981628</v>
      </c>
      <c r="B409" s="21">
        <f t="shared" si="12"/>
        <v>126.812377</v>
      </c>
      <c r="C409" s="21">
        <v>-7.6584696456717194E-3</v>
      </c>
      <c r="D409" s="43">
        <f t="shared" si="13"/>
        <v>7.7566171412518379E-3</v>
      </c>
    </row>
    <row r="410" spans="1:4" x14ac:dyDescent="0.25">
      <c r="A410" s="21">
        <v>207.502228</v>
      </c>
      <c r="B410" s="21">
        <f t="shared" si="12"/>
        <v>127.332977</v>
      </c>
      <c r="C410" s="21">
        <v>2.51204125916098E-3</v>
      </c>
      <c r="D410" s="43">
        <f t="shared" si="13"/>
        <v>2.413893763580862E-3</v>
      </c>
    </row>
    <row r="411" spans="1:4" x14ac:dyDescent="0.25">
      <c r="A411" s="21">
        <v>210.674927</v>
      </c>
      <c r="B411" s="21">
        <f t="shared" si="12"/>
        <v>130.50567599999999</v>
      </c>
      <c r="C411" s="21">
        <v>1.5174238190570705E-2</v>
      </c>
      <c r="D411" s="43">
        <f t="shared" si="13"/>
        <v>1.5076090694990586E-2</v>
      </c>
    </row>
    <row r="412" spans="1:4" x14ac:dyDescent="0.25">
      <c r="A412" s="21">
        <v>206.716431</v>
      </c>
      <c r="B412" s="21">
        <f t="shared" si="12"/>
        <v>126.54718</v>
      </c>
      <c r="C412" s="21">
        <v>-1.896835960726025E-2</v>
      </c>
      <c r="D412" s="43">
        <f t="shared" si="13"/>
        <v>1.9066507102840368E-2</v>
      </c>
    </row>
    <row r="413" spans="1:4" x14ac:dyDescent="0.25">
      <c r="A413" s="21">
        <v>210.282028</v>
      </c>
      <c r="B413" s="21">
        <f t="shared" si="12"/>
        <v>130.11277699999999</v>
      </c>
      <c r="C413" s="21">
        <v>1.7101664642737401E-2</v>
      </c>
      <c r="D413" s="43">
        <f t="shared" si="13"/>
        <v>1.7003517147157282E-2</v>
      </c>
    </row>
    <row r="414" spans="1:4" x14ac:dyDescent="0.25">
      <c r="A414" s="21">
        <v>212.98323099999999</v>
      </c>
      <c r="B414" s="21">
        <f t="shared" si="12"/>
        <v>132.81397999999999</v>
      </c>
      <c r="C414" s="21">
        <v>1.276381472215306E-2</v>
      </c>
      <c r="D414" s="43">
        <f t="shared" si="13"/>
        <v>1.2665667226572941E-2</v>
      </c>
    </row>
    <row r="415" spans="1:4" x14ac:dyDescent="0.25">
      <c r="A415" s="21">
        <v>214.14228800000001</v>
      </c>
      <c r="B415" s="21">
        <f t="shared" si="12"/>
        <v>133.97303700000001</v>
      </c>
      <c r="C415" s="21">
        <v>5.4272563611980611E-3</v>
      </c>
      <c r="D415" s="43">
        <f t="shared" si="13"/>
        <v>5.3291088656179427E-3</v>
      </c>
    </row>
    <row r="416" spans="1:4" x14ac:dyDescent="0.25">
      <c r="A416" s="21">
        <v>217.22659300000001</v>
      </c>
      <c r="B416" s="21">
        <f t="shared" si="12"/>
        <v>137.05734200000001</v>
      </c>
      <c r="C416" s="21">
        <v>1.4300324836534449E-2</v>
      </c>
      <c r="D416" s="43">
        <f t="shared" si="13"/>
        <v>1.4202177340954331E-2</v>
      </c>
    </row>
    <row r="417" spans="1:4" x14ac:dyDescent="0.25">
      <c r="A417" s="21">
        <v>213.307388</v>
      </c>
      <c r="B417" s="21">
        <f t="shared" si="12"/>
        <v>133.138137</v>
      </c>
      <c r="C417" s="21">
        <v>-1.8206754568991054E-2</v>
      </c>
      <c r="D417" s="43">
        <f t="shared" si="13"/>
        <v>1.8304902064571173E-2</v>
      </c>
    </row>
    <row r="418" spans="1:4" x14ac:dyDescent="0.25">
      <c r="A418" s="21">
        <v>215.83178699999999</v>
      </c>
      <c r="B418" s="21">
        <f t="shared" si="12"/>
        <v>135.66253599999999</v>
      </c>
      <c r="C418" s="21">
        <v>1.1765078861705677E-2</v>
      </c>
      <c r="D418" s="43">
        <f t="shared" si="13"/>
        <v>1.1666931366125559E-2</v>
      </c>
    </row>
    <row r="419" spans="1:4" x14ac:dyDescent="0.25">
      <c r="A419" s="21">
        <v>212.63945000000001</v>
      </c>
      <c r="B419" s="21">
        <f t="shared" si="12"/>
        <v>132.47019900000001</v>
      </c>
      <c r="C419" s="21">
        <v>-1.4901331970789891E-2</v>
      </c>
      <c r="D419" s="43">
        <f t="shared" si="13"/>
        <v>1.499947946637001E-2</v>
      </c>
    </row>
    <row r="420" spans="1:4" x14ac:dyDescent="0.25">
      <c r="A420" s="21">
        <v>214.39769000000001</v>
      </c>
      <c r="B420" s="21">
        <f t="shared" si="12"/>
        <v>134.22843900000001</v>
      </c>
      <c r="C420" s="21">
        <v>8.2346464545093364E-3</v>
      </c>
      <c r="D420" s="43">
        <f t="shared" si="13"/>
        <v>8.136498958929218E-3</v>
      </c>
    </row>
    <row r="421" spans="1:4" x14ac:dyDescent="0.25">
      <c r="A421" s="21">
        <v>214.59414699999999</v>
      </c>
      <c r="B421" s="21">
        <f t="shared" si="12"/>
        <v>134.42489599999999</v>
      </c>
      <c r="C421" s="21">
        <v>9.1590094164685878E-4</v>
      </c>
      <c r="D421" s="43">
        <f t="shared" si="13"/>
        <v>8.1775344606674057E-4</v>
      </c>
    </row>
    <row r="422" spans="1:4" x14ac:dyDescent="0.25">
      <c r="A422" s="21">
        <v>214.89863600000001</v>
      </c>
      <c r="B422" s="21">
        <f t="shared" si="12"/>
        <v>134.72938500000001</v>
      </c>
      <c r="C422" s="21">
        <v>1.4179006635980092E-3</v>
      </c>
      <c r="D422" s="43">
        <f t="shared" si="13"/>
        <v>1.3197531680178909E-3</v>
      </c>
    </row>
    <row r="423" spans="1:4" x14ac:dyDescent="0.25">
      <c r="A423" s="21">
        <v>214.59414699999999</v>
      </c>
      <c r="B423" s="21">
        <f t="shared" si="12"/>
        <v>134.42489599999999</v>
      </c>
      <c r="C423" s="21">
        <v>-1.4179006635980668E-3</v>
      </c>
      <c r="D423" s="43">
        <f t="shared" si="13"/>
        <v>1.516048159178185E-3</v>
      </c>
    </row>
    <row r="424" spans="1:4" x14ac:dyDescent="0.25">
      <c r="A424" s="21">
        <v>216.79440299999999</v>
      </c>
      <c r="B424" s="21">
        <f t="shared" si="12"/>
        <v>136.62515199999999</v>
      </c>
      <c r="C424" s="21">
        <v>1.0200896985057545E-2</v>
      </c>
      <c r="D424" s="43">
        <f t="shared" si="13"/>
        <v>1.0102749489477427E-2</v>
      </c>
    </row>
    <row r="425" spans="1:4" x14ac:dyDescent="0.25">
      <c r="A425" s="21">
        <v>215.59605400000001</v>
      </c>
      <c r="B425" s="21">
        <f t="shared" si="12"/>
        <v>135.42680300000001</v>
      </c>
      <c r="C425" s="21">
        <v>-5.5429163561002658E-3</v>
      </c>
      <c r="D425" s="43">
        <f t="shared" si="13"/>
        <v>5.6410638516803842E-3</v>
      </c>
    </row>
    <row r="426" spans="1:4" x14ac:dyDescent="0.25">
      <c r="A426" s="21">
        <v>210.85174599999999</v>
      </c>
      <c r="B426" s="21">
        <f t="shared" si="12"/>
        <v>130.68249499999999</v>
      </c>
      <c r="C426" s="21">
        <v>-2.2251275528874952E-2</v>
      </c>
      <c r="D426" s="43">
        <f t="shared" si="13"/>
        <v>2.234942302445507E-2</v>
      </c>
    </row>
    <row r="427" spans="1:4" x14ac:dyDescent="0.25">
      <c r="A427" s="21">
        <v>213.06182899999999</v>
      </c>
      <c r="B427" s="21">
        <f t="shared" si="12"/>
        <v>132.89257799999999</v>
      </c>
      <c r="C427" s="21">
        <v>1.0427139655912167E-2</v>
      </c>
      <c r="D427" s="43">
        <f t="shared" si="13"/>
        <v>1.0328992160332048E-2</v>
      </c>
    </row>
    <row r="428" spans="1:4" x14ac:dyDescent="0.25">
      <c r="A428" s="21">
        <v>212.217072</v>
      </c>
      <c r="B428" s="21">
        <f t="shared" si="12"/>
        <v>132.047821</v>
      </c>
      <c r="C428" s="21">
        <v>-3.9727252353596604E-3</v>
      </c>
      <c r="D428" s="43">
        <f t="shared" si="13"/>
        <v>4.0708727309397789E-3</v>
      </c>
    </row>
    <row r="429" spans="1:4" x14ac:dyDescent="0.25">
      <c r="A429" s="21">
        <v>214.20124799999999</v>
      </c>
      <c r="B429" s="21">
        <f t="shared" si="12"/>
        <v>134.03199699999999</v>
      </c>
      <c r="C429" s="21">
        <v>9.3063089800528749E-3</v>
      </c>
      <c r="D429" s="43">
        <f t="shared" si="13"/>
        <v>9.2081614844727565E-3</v>
      </c>
    </row>
    <row r="430" spans="1:4" x14ac:dyDescent="0.25">
      <c r="A430" s="21">
        <v>216.627411</v>
      </c>
      <c r="B430" s="21">
        <f t="shared" si="12"/>
        <v>136.45815999999999</v>
      </c>
      <c r="C430" s="21">
        <v>1.1262893479286601E-2</v>
      </c>
      <c r="D430" s="43">
        <f t="shared" si="13"/>
        <v>1.1164745983706483E-2</v>
      </c>
    </row>
    <row r="431" spans="1:4" x14ac:dyDescent="0.25">
      <c r="A431" s="21">
        <v>215.235107</v>
      </c>
      <c r="B431" s="21">
        <f t="shared" si="12"/>
        <v>135.065856</v>
      </c>
      <c r="C431" s="21">
        <v>-6.4479262070953171E-3</v>
      </c>
      <c r="D431" s="43">
        <f t="shared" si="13"/>
        <v>6.5460737026754355E-3</v>
      </c>
    </row>
    <row r="432" spans="1:4" x14ac:dyDescent="0.25">
      <c r="A432" s="21">
        <v>214.40564000000001</v>
      </c>
      <c r="B432" s="21">
        <f t="shared" si="12"/>
        <v>134.236389</v>
      </c>
      <c r="C432" s="21">
        <v>-3.8612167785985725E-3</v>
      </c>
      <c r="D432" s="43">
        <f t="shared" si="13"/>
        <v>3.959364274178691E-3</v>
      </c>
    </row>
    <row r="433" spans="1:4" x14ac:dyDescent="0.25">
      <c r="A433" s="21">
        <v>215.75846899999999</v>
      </c>
      <c r="B433" s="21">
        <f t="shared" si="12"/>
        <v>135.58921799999999</v>
      </c>
      <c r="C433" s="21">
        <v>6.2898481382609164E-3</v>
      </c>
      <c r="D433" s="43">
        <f t="shared" si="13"/>
        <v>6.191700642680798E-3</v>
      </c>
    </row>
    <row r="434" spans="1:4" x14ac:dyDescent="0.25">
      <c r="A434" s="21">
        <v>216.73603800000001</v>
      </c>
      <c r="B434" s="21">
        <f t="shared" si="12"/>
        <v>136.56678700000001</v>
      </c>
      <c r="C434" s="21">
        <v>4.5206154019269999E-3</v>
      </c>
      <c r="D434" s="43">
        <f t="shared" si="13"/>
        <v>4.4224679063468815E-3</v>
      </c>
    </row>
    <row r="435" spans="1:4" x14ac:dyDescent="0.25">
      <c r="A435" s="21">
        <v>217.26925700000001</v>
      </c>
      <c r="B435" s="21">
        <f t="shared" si="12"/>
        <v>137.10000600000001</v>
      </c>
      <c r="C435" s="21">
        <v>2.4572016721172737E-3</v>
      </c>
      <c r="D435" s="43">
        <f t="shared" si="13"/>
        <v>2.3590541765371557E-3</v>
      </c>
    </row>
    <row r="436" spans="1:4" x14ac:dyDescent="0.25">
      <c r="A436" s="21">
        <v>214.53401199999999</v>
      </c>
      <c r="B436" s="21">
        <f t="shared" si="12"/>
        <v>134.36476099999999</v>
      </c>
      <c r="C436" s="21">
        <v>-1.2669110132428338E-2</v>
      </c>
      <c r="D436" s="43">
        <f t="shared" si="13"/>
        <v>1.2767257628008457E-2</v>
      </c>
    </row>
    <row r="437" spans="1:4" x14ac:dyDescent="0.25">
      <c r="A437" s="21">
        <v>207.049103</v>
      </c>
      <c r="B437" s="21">
        <f t="shared" si="12"/>
        <v>126.879852</v>
      </c>
      <c r="C437" s="21">
        <v>-3.5512312205372473E-2</v>
      </c>
      <c r="D437" s="43">
        <f t="shared" si="13"/>
        <v>3.5610459700952592E-2</v>
      </c>
    </row>
    <row r="438" spans="1:4" x14ac:dyDescent="0.25">
      <c r="A438" s="21">
        <v>207.562592</v>
      </c>
      <c r="B438" s="21">
        <f t="shared" si="12"/>
        <v>127.39334099999999</v>
      </c>
      <c r="C438" s="21">
        <v>2.476964681550405E-3</v>
      </c>
      <c r="D438" s="43">
        <f t="shared" si="13"/>
        <v>2.378817185970287E-3</v>
      </c>
    </row>
    <row r="439" spans="1:4" x14ac:dyDescent="0.25">
      <c r="A439" s="21">
        <v>209.488113</v>
      </c>
      <c r="B439" s="21">
        <f t="shared" si="12"/>
        <v>129.318862</v>
      </c>
      <c r="C439" s="21">
        <v>9.234055518768847E-3</v>
      </c>
      <c r="D439" s="43">
        <f t="shared" si="13"/>
        <v>9.1359080231887286E-3</v>
      </c>
    </row>
    <row r="440" spans="1:4" x14ac:dyDescent="0.25">
      <c r="A440" s="21">
        <v>207.17749000000001</v>
      </c>
      <c r="B440" s="21">
        <f t="shared" si="12"/>
        <v>127.008239</v>
      </c>
      <c r="C440" s="21">
        <v>-1.1091132408078084E-2</v>
      </c>
      <c r="D440" s="43">
        <f t="shared" si="13"/>
        <v>1.1189279903658202E-2</v>
      </c>
    </row>
    <row r="441" spans="1:4" x14ac:dyDescent="0.25">
      <c r="A441" s="21">
        <v>204.797729</v>
      </c>
      <c r="B441" s="21">
        <f t="shared" si="12"/>
        <v>124.628478</v>
      </c>
      <c r="C441" s="21">
        <v>-1.1553061250862586E-2</v>
      </c>
      <c r="D441" s="43">
        <f t="shared" si="13"/>
        <v>1.1651208746442704E-2</v>
      </c>
    </row>
    <row r="442" spans="1:4" x14ac:dyDescent="0.25">
      <c r="A442" s="21">
        <v>207.216995</v>
      </c>
      <c r="B442" s="21">
        <f t="shared" si="12"/>
        <v>127.04774399999999</v>
      </c>
      <c r="C442" s="21">
        <v>1.1743724985780142E-2</v>
      </c>
      <c r="D442" s="43">
        <f t="shared" si="13"/>
        <v>1.1645577490200024E-2</v>
      </c>
    </row>
    <row r="443" spans="1:4" x14ac:dyDescent="0.25">
      <c r="A443" s="21">
        <v>207.789703</v>
      </c>
      <c r="B443" s="21">
        <f t="shared" si="12"/>
        <v>127.620452</v>
      </c>
      <c r="C443" s="21">
        <v>2.7599957606172275E-3</v>
      </c>
      <c r="D443" s="43">
        <f t="shared" si="13"/>
        <v>2.6618482650371095E-3</v>
      </c>
    </row>
    <row r="444" spans="1:4" x14ac:dyDescent="0.25">
      <c r="A444" s="21">
        <v>207.87858600000001</v>
      </c>
      <c r="B444" s="21">
        <f t="shared" si="12"/>
        <v>127.70933500000001</v>
      </c>
      <c r="C444" s="21">
        <v>4.2766313287233434E-4</v>
      </c>
      <c r="D444" s="43">
        <f t="shared" si="13"/>
        <v>3.2951563729221613E-4</v>
      </c>
    </row>
    <row r="445" spans="1:4" x14ac:dyDescent="0.25">
      <c r="A445" s="21">
        <v>206.762756</v>
      </c>
      <c r="B445" s="21">
        <f t="shared" si="12"/>
        <v>126.59350499999999</v>
      </c>
      <c r="C445" s="21">
        <v>-5.3821584128379407E-3</v>
      </c>
      <c r="D445" s="43">
        <f t="shared" si="13"/>
        <v>5.4803059084180591E-3</v>
      </c>
    </row>
    <row r="446" spans="1:4" x14ac:dyDescent="0.25">
      <c r="A446" s="21">
        <v>208.885773</v>
      </c>
      <c r="B446" s="21">
        <f t="shared" si="12"/>
        <v>128.716522</v>
      </c>
      <c r="C446" s="21">
        <v>1.0215532184046939E-2</v>
      </c>
      <c r="D446" s="43">
        <f t="shared" si="13"/>
        <v>1.011738468846682E-2</v>
      </c>
    </row>
    <row r="447" spans="1:4" x14ac:dyDescent="0.25">
      <c r="A447" s="21">
        <v>209.35977199999999</v>
      </c>
      <c r="B447" s="21">
        <f t="shared" si="12"/>
        <v>129.19052099999999</v>
      </c>
      <c r="C447" s="21">
        <v>2.2666073008913287E-3</v>
      </c>
      <c r="D447" s="43">
        <f t="shared" si="13"/>
        <v>2.1684598053112107E-3</v>
      </c>
    </row>
    <row r="448" spans="1:4" x14ac:dyDescent="0.25">
      <c r="A448" s="21">
        <v>209.96211199999999</v>
      </c>
      <c r="B448" s="21">
        <f t="shared" si="12"/>
        <v>129.79286099999999</v>
      </c>
      <c r="C448" s="21">
        <v>2.8729262043221951E-3</v>
      </c>
      <c r="D448" s="43">
        <f t="shared" si="13"/>
        <v>2.7747787087420771E-3</v>
      </c>
    </row>
    <row r="449" spans="1:4" x14ac:dyDescent="0.25">
      <c r="A449" s="21">
        <v>209.93249499999999</v>
      </c>
      <c r="B449" s="21">
        <f t="shared" si="12"/>
        <v>129.76324399999999</v>
      </c>
      <c r="C449" s="21">
        <v>-1.4106873275042617E-4</v>
      </c>
      <c r="D449" s="43">
        <f t="shared" si="13"/>
        <v>2.3921622833054435E-4</v>
      </c>
    </row>
    <row r="450" spans="1:4" x14ac:dyDescent="0.25">
      <c r="A450" s="21">
        <v>210.48545799999999</v>
      </c>
      <c r="B450" s="21">
        <f t="shared" si="12"/>
        <v>130.31620699999999</v>
      </c>
      <c r="C450" s="21">
        <v>2.6305409410696391E-3</v>
      </c>
      <c r="D450" s="43">
        <f t="shared" si="13"/>
        <v>2.5323934454895211E-3</v>
      </c>
    </row>
    <row r="451" spans="1:4" x14ac:dyDescent="0.25">
      <c r="A451" s="21">
        <v>212.016006</v>
      </c>
      <c r="B451" s="21">
        <f t="shared" si="12"/>
        <v>131.846755</v>
      </c>
      <c r="C451" s="21">
        <v>7.2452042213363597E-3</v>
      </c>
      <c r="D451" s="43">
        <f t="shared" si="13"/>
        <v>7.1470567257562413E-3</v>
      </c>
    </row>
    <row r="452" spans="1:4" x14ac:dyDescent="0.25">
      <c r="A452" s="21">
        <v>206.397415</v>
      </c>
      <c r="B452" s="21">
        <f t="shared" si="12"/>
        <v>126.22816399999999</v>
      </c>
      <c r="C452" s="21">
        <v>-2.6858262517858288E-2</v>
      </c>
      <c r="D452" s="43">
        <f t="shared" si="13"/>
        <v>2.6956410013438407E-2</v>
      </c>
    </row>
    <row r="453" spans="1:4" x14ac:dyDescent="0.25">
      <c r="A453" s="21">
        <v>203.68190000000001</v>
      </c>
      <c r="B453" s="21">
        <f t="shared" si="12"/>
        <v>123.51264900000001</v>
      </c>
      <c r="C453" s="21">
        <v>-1.3244046180376126E-2</v>
      </c>
      <c r="D453" s="43">
        <f t="shared" si="13"/>
        <v>1.3342193675956245E-2</v>
      </c>
    </row>
    <row r="454" spans="1:4" x14ac:dyDescent="0.25">
      <c r="A454" s="21">
        <v>207.39473000000001</v>
      </c>
      <c r="B454" s="21">
        <f t="shared" si="12"/>
        <v>127.22547900000001</v>
      </c>
      <c r="C454" s="21">
        <v>1.8064422512729585E-2</v>
      </c>
      <c r="D454" s="43">
        <f t="shared" si="13"/>
        <v>1.7966275017149466E-2</v>
      </c>
    </row>
    <row r="455" spans="1:4" x14ac:dyDescent="0.25">
      <c r="A455" s="21">
        <v>209.03389000000001</v>
      </c>
      <c r="B455" s="21">
        <f t="shared" si="12"/>
        <v>128.86463900000001</v>
      </c>
      <c r="C455" s="21">
        <v>7.8725062929383676E-3</v>
      </c>
      <c r="D455" s="43">
        <f t="shared" si="13"/>
        <v>7.7743587973582492E-3</v>
      </c>
    </row>
    <row r="456" spans="1:4" x14ac:dyDescent="0.25">
      <c r="A456" s="21">
        <v>209.26100199999999</v>
      </c>
      <c r="B456" s="21">
        <f t="shared" si="12"/>
        <v>129.09175099999999</v>
      </c>
      <c r="C456" s="21">
        <v>1.0858943136072962E-3</v>
      </c>
      <c r="D456" s="43">
        <f t="shared" si="13"/>
        <v>9.8774681802717796E-4</v>
      </c>
    </row>
    <row r="457" spans="1:4" x14ac:dyDescent="0.25">
      <c r="A457" s="21">
        <v>208.46118200000001</v>
      </c>
      <c r="B457" s="21">
        <f t="shared" si="12"/>
        <v>128.29193100000001</v>
      </c>
      <c r="C457" s="21">
        <v>-3.8294397954234086E-3</v>
      </c>
      <c r="D457" s="43">
        <f t="shared" si="13"/>
        <v>3.9275872910035266E-3</v>
      </c>
    </row>
    <row r="458" spans="1:4" x14ac:dyDescent="0.25">
      <c r="A458" s="21">
        <v>210.15960699999999</v>
      </c>
      <c r="B458" s="21">
        <f t="shared" si="12"/>
        <v>129.99035599999999</v>
      </c>
      <c r="C458" s="21">
        <v>8.1144289240810685E-3</v>
      </c>
      <c r="D458" s="43">
        <f t="shared" si="13"/>
        <v>8.0162814285009501E-3</v>
      </c>
    </row>
    <row r="459" spans="1:4" x14ac:dyDescent="0.25">
      <c r="A459" s="21">
        <v>209.10301200000001</v>
      </c>
      <c r="B459" s="21">
        <f t="shared" si="12"/>
        <v>128.933761</v>
      </c>
      <c r="C459" s="21">
        <v>-5.0402644497817483E-3</v>
      </c>
      <c r="D459" s="43">
        <f t="shared" si="13"/>
        <v>5.1384119453618668E-3</v>
      </c>
    </row>
    <row r="460" spans="1:4" x14ac:dyDescent="0.25">
      <c r="A460" s="21">
        <v>206.397415</v>
      </c>
      <c r="B460" s="21">
        <f t="shared" si="12"/>
        <v>126.22816399999999</v>
      </c>
      <c r="C460" s="21">
        <v>-1.3023501617774862E-2</v>
      </c>
      <c r="D460" s="43">
        <f t="shared" si="13"/>
        <v>1.3121649113354981E-2</v>
      </c>
    </row>
    <row r="461" spans="1:4" x14ac:dyDescent="0.25">
      <c r="A461" s="21">
        <v>205.76544200000001</v>
      </c>
      <c r="B461" s="21">
        <f t="shared" ref="B461:B524" si="14">ABS(A461-$E$7)</f>
        <v>125.596191</v>
      </c>
      <c r="C461" s="21">
        <v>-3.0666203153988832E-3</v>
      </c>
      <c r="D461" s="43">
        <f t="shared" si="13"/>
        <v>3.1647678109790012E-3</v>
      </c>
    </row>
    <row r="462" spans="1:4" x14ac:dyDescent="0.25">
      <c r="A462" s="21">
        <v>204.61999499999999</v>
      </c>
      <c r="B462" s="21">
        <f t="shared" si="14"/>
        <v>124.45074399999999</v>
      </c>
      <c r="C462" s="21">
        <v>-5.5823129735193024E-3</v>
      </c>
      <c r="D462" s="43">
        <f t="shared" ref="D462:D525" si="15">ABS(C462-$F$6)</f>
        <v>5.6804604690994208E-3</v>
      </c>
    </row>
    <row r="463" spans="1:4" x14ac:dyDescent="0.25">
      <c r="A463" s="21">
        <v>205.686432</v>
      </c>
      <c r="B463" s="21">
        <f t="shared" si="14"/>
        <v>125.51718099999999</v>
      </c>
      <c r="C463" s="21">
        <v>5.1982583320709826E-3</v>
      </c>
      <c r="D463" s="43">
        <f t="shared" si="15"/>
        <v>5.1001108364908641E-3</v>
      </c>
    </row>
    <row r="464" spans="1:4" x14ac:dyDescent="0.25">
      <c r="A464" s="21">
        <v>204.254639</v>
      </c>
      <c r="B464" s="21">
        <f t="shared" si="14"/>
        <v>124.08538799999999</v>
      </c>
      <c r="C464" s="21">
        <v>-6.9853885028338721E-3</v>
      </c>
      <c r="D464" s="43">
        <f t="shared" si="15"/>
        <v>7.0835359984139906E-3</v>
      </c>
    </row>
    <row r="465" spans="1:4" x14ac:dyDescent="0.25">
      <c r="A465" s="21">
        <v>205.883926</v>
      </c>
      <c r="B465" s="21">
        <f t="shared" si="14"/>
        <v>125.714675</v>
      </c>
      <c r="C465" s="21">
        <v>7.9450981190369013E-3</v>
      </c>
      <c r="D465" s="43">
        <f t="shared" si="15"/>
        <v>7.8469506234567828E-3</v>
      </c>
    </row>
    <row r="466" spans="1:4" x14ac:dyDescent="0.25">
      <c r="A466" s="21">
        <v>207.216995</v>
      </c>
      <c r="B466" s="21">
        <f t="shared" si="14"/>
        <v>127.04774399999999</v>
      </c>
      <c r="C466" s="21">
        <v>6.4539852589347996E-3</v>
      </c>
      <c r="D466" s="43">
        <f t="shared" si="15"/>
        <v>6.3558377633546811E-3</v>
      </c>
    </row>
    <row r="467" spans="1:4" x14ac:dyDescent="0.25">
      <c r="A467" s="21">
        <v>196.769745</v>
      </c>
      <c r="B467" s="21">
        <f t="shared" si="14"/>
        <v>116.600494</v>
      </c>
      <c r="C467" s="21">
        <v>-5.173229117880683E-2</v>
      </c>
      <c r="D467" s="43">
        <f t="shared" si="15"/>
        <v>5.1830438674386949E-2</v>
      </c>
    </row>
    <row r="468" spans="1:4" x14ac:dyDescent="0.25">
      <c r="A468" s="21">
        <v>196.71049500000001</v>
      </c>
      <c r="B468" s="21">
        <f t="shared" si="14"/>
        <v>116.54124400000001</v>
      </c>
      <c r="C468" s="21">
        <v>-3.0115870849220207E-4</v>
      </c>
      <c r="D468" s="43">
        <f t="shared" si="15"/>
        <v>3.9930620407232023E-4</v>
      </c>
    </row>
    <row r="469" spans="1:4" x14ac:dyDescent="0.25">
      <c r="A469" s="21">
        <v>193.56051600000001</v>
      </c>
      <c r="B469" s="21">
        <f t="shared" si="14"/>
        <v>113.391265</v>
      </c>
      <c r="C469" s="21">
        <v>-1.6142871573550221E-2</v>
      </c>
      <c r="D469" s="43">
        <f t="shared" si="15"/>
        <v>1.6241019069130339E-2</v>
      </c>
    </row>
    <row r="470" spans="1:4" x14ac:dyDescent="0.25">
      <c r="A470" s="21">
        <v>192.16819799999999</v>
      </c>
      <c r="B470" s="21">
        <f t="shared" si="14"/>
        <v>111.99894699999999</v>
      </c>
      <c r="C470" s="21">
        <v>-7.2191879752574106E-3</v>
      </c>
      <c r="D470" s="43">
        <f t="shared" si="15"/>
        <v>7.317335470837529E-3</v>
      </c>
    </row>
    <row r="471" spans="1:4" x14ac:dyDescent="0.25">
      <c r="A471" s="21">
        <v>189.37370300000001</v>
      </c>
      <c r="B471" s="21">
        <f t="shared" si="14"/>
        <v>109.204452</v>
      </c>
      <c r="C471" s="21">
        <v>-1.4648692391061013E-2</v>
      </c>
      <c r="D471" s="43">
        <f t="shared" si="15"/>
        <v>1.4746839886641131E-2</v>
      </c>
    </row>
    <row r="472" spans="1:4" x14ac:dyDescent="0.25">
      <c r="A472" s="21">
        <v>190.203171</v>
      </c>
      <c r="B472" s="21">
        <f t="shared" si="14"/>
        <v>110.03391999999999</v>
      </c>
      <c r="C472" s="21">
        <v>4.3704945013095364E-3</v>
      </c>
      <c r="D472" s="43">
        <f t="shared" si="15"/>
        <v>4.2723470057294179E-3</v>
      </c>
    </row>
    <row r="473" spans="1:4" x14ac:dyDescent="0.25">
      <c r="A473" s="21">
        <v>194.419601</v>
      </c>
      <c r="B473" s="21">
        <f t="shared" si="14"/>
        <v>114.25035</v>
      </c>
      <c r="C473" s="21">
        <v>2.1925893236213783E-2</v>
      </c>
      <c r="D473" s="43">
        <f t="shared" si="15"/>
        <v>2.1827745740633665E-2</v>
      </c>
    </row>
    <row r="474" spans="1:4" x14ac:dyDescent="0.25">
      <c r="A474" s="21">
        <v>194.231979</v>
      </c>
      <c r="B474" s="21">
        <f t="shared" si="14"/>
        <v>114.06272799999999</v>
      </c>
      <c r="C474" s="21">
        <v>-9.6550238944113128E-4</v>
      </c>
      <c r="D474" s="43">
        <f t="shared" si="15"/>
        <v>1.0636498850212495E-3</v>
      </c>
    </row>
    <row r="475" spans="1:4" x14ac:dyDescent="0.25">
      <c r="A475" s="21">
        <v>191.50662199999999</v>
      </c>
      <c r="B475" s="21">
        <f t="shared" si="14"/>
        <v>111.33737099999999</v>
      </c>
      <c r="C475" s="21">
        <v>-1.4130825086074194E-2</v>
      </c>
      <c r="D475" s="43">
        <f t="shared" si="15"/>
        <v>1.4228972581654313E-2</v>
      </c>
    </row>
    <row r="476" spans="1:4" x14ac:dyDescent="0.25">
      <c r="A476" s="21">
        <v>186.29286200000001</v>
      </c>
      <c r="B476" s="21">
        <f t="shared" si="14"/>
        <v>106.12361100000001</v>
      </c>
      <c r="C476" s="21">
        <v>-2.7602425330212246E-2</v>
      </c>
      <c r="D476" s="43">
        <f t="shared" si="15"/>
        <v>2.7700572825792365E-2</v>
      </c>
    </row>
    <row r="477" spans="1:4" x14ac:dyDescent="0.25">
      <c r="A477" s="21">
        <v>189.768677</v>
      </c>
      <c r="B477" s="21">
        <f t="shared" si="14"/>
        <v>109.59942599999999</v>
      </c>
      <c r="C477" s="21">
        <v>1.8485878617297793E-2</v>
      </c>
      <c r="D477" s="43">
        <f t="shared" si="15"/>
        <v>1.8387731121717675E-2</v>
      </c>
    </row>
    <row r="478" spans="1:4" x14ac:dyDescent="0.25">
      <c r="A478" s="21">
        <v>191.74359100000001</v>
      </c>
      <c r="B478" s="21">
        <f t="shared" si="14"/>
        <v>111.57434000000001</v>
      </c>
      <c r="C478" s="21">
        <v>1.0353175015577615E-2</v>
      </c>
      <c r="D478" s="43">
        <f t="shared" si="15"/>
        <v>1.0255027519997496E-2</v>
      </c>
    </row>
    <row r="479" spans="1:4" x14ac:dyDescent="0.25">
      <c r="A479" s="21">
        <v>190.65741</v>
      </c>
      <c r="B479" s="21">
        <f t="shared" si="14"/>
        <v>110.488159</v>
      </c>
      <c r="C479" s="21">
        <v>-5.6808633778660262E-3</v>
      </c>
      <c r="D479" s="43">
        <f t="shared" si="15"/>
        <v>5.7790108734461446E-3</v>
      </c>
    </row>
    <row r="480" spans="1:4" x14ac:dyDescent="0.25">
      <c r="A480" s="21">
        <v>191.180756</v>
      </c>
      <c r="B480" s="21">
        <f t="shared" si="14"/>
        <v>111.011505</v>
      </c>
      <c r="C480" s="21">
        <v>2.7411944342314414E-3</v>
      </c>
      <c r="D480" s="43">
        <f t="shared" si="15"/>
        <v>2.6430469386513234E-3</v>
      </c>
    </row>
    <row r="481" spans="1:4" x14ac:dyDescent="0.25">
      <c r="A481" s="21">
        <v>190.222916</v>
      </c>
      <c r="B481" s="21">
        <f t="shared" si="14"/>
        <v>110.053665</v>
      </c>
      <c r="C481" s="21">
        <v>-5.0227204612536816E-3</v>
      </c>
      <c r="D481" s="43">
        <f t="shared" si="15"/>
        <v>5.1208679568338E-3</v>
      </c>
    </row>
    <row r="482" spans="1:4" x14ac:dyDescent="0.25">
      <c r="A482" s="21">
        <v>190.85488900000001</v>
      </c>
      <c r="B482" s="21">
        <f t="shared" si="14"/>
        <v>110.68563800000001</v>
      </c>
      <c r="C482" s="21">
        <v>3.3167692847342559E-3</v>
      </c>
      <c r="D482" s="43">
        <f t="shared" si="15"/>
        <v>3.2186217891541379E-3</v>
      </c>
    </row>
    <row r="483" spans="1:4" x14ac:dyDescent="0.25">
      <c r="A483" s="21">
        <v>192.553314</v>
      </c>
      <c r="B483" s="21">
        <f t="shared" si="14"/>
        <v>112.384063</v>
      </c>
      <c r="C483" s="21">
        <v>8.8596753869917902E-3</v>
      </c>
      <c r="D483" s="43">
        <f t="shared" si="15"/>
        <v>8.7615278914116718E-3</v>
      </c>
    </row>
    <row r="484" spans="1:4" x14ac:dyDescent="0.25">
      <c r="A484" s="21">
        <v>191.56585699999999</v>
      </c>
      <c r="B484" s="21">
        <f t="shared" si="14"/>
        <v>111.39660599999999</v>
      </c>
      <c r="C484" s="21">
        <v>-5.1414209431346466E-3</v>
      </c>
      <c r="D484" s="43">
        <f t="shared" si="15"/>
        <v>5.239568438714765E-3</v>
      </c>
    </row>
    <row r="485" spans="1:4" x14ac:dyDescent="0.25">
      <c r="A485" s="21">
        <v>191.53623999999999</v>
      </c>
      <c r="B485" s="21">
        <f t="shared" si="14"/>
        <v>111.36698899999999</v>
      </c>
      <c r="C485" s="21">
        <v>-1.5461674728974313E-4</v>
      </c>
      <c r="D485" s="43">
        <f t="shared" si="15"/>
        <v>2.5276424286986132E-4</v>
      </c>
    </row>
    <row r="486" spans="1:4" x14ac:dyDescent="0.25">
      <c r="A486" s="21">
        <v>191.84234599999999</v>
      </c>
      <c r="B486" s="21">
        <f t="shared" si="14"/>
        <v>111.67309499999999</v>
      </c>
      <c r="C486" s="21">
        <v>1.596886608834742E-3</v>
      </c>
      <c r="D486" s="43">
        <f t="shared" si="15"/>
        <v>1.4987391132546238E-3</v>
      </c>
    </row>
    <row r="487" spans="1:4" x14ac:dyDescent="0.25">
      <c r="A487" s="21">
        <v>191.01289399999999</v>
      </c>
      <c r="B487" s="21">
        <f t="shared" si="14"/>
        <v>110.84364299999999</v>
      </c>
      <c r="C487" s="21">
        <v>-4.3329865237348346E-3</v>
      </c>
      <c r="D487" s="43">
        <f t="shared" si="15"/>
        <v>4.4311340193149531E-3</v>
      </c>
    </row>
    <row r="488" spans="1:4" x14ac:dyDescent="0.25">
      <c r="A488" s="21">
        <v>191.694244</v>
      </c>
      <c r="B488" s="21">
        <f t="shared" si="14"/>
        <v>111.52499299999999</v>
      </c>
      <c r="C488" s="21">
        <v>3.5606898969062022E-3</v>
      </c>
      <c r="D488" s="43">
        <f t="shared" si="15"/>
        <v>3.4625424013260842E-3</v>
      </c>
    </row>
    <row r="489" spans="1:4" x14ac:dyDescent="0.25">
      <c r="A489" s="21">
        <v>189.93656899999999</v>
      </c>
      <c r="B489" s="21">
        <f t="shared" si="14"/>
        <v>109.76731799999999</v>
      </c>
      <c r="C489" s="21">
        <v>-9.211454465760183E-3</v>
      </c>
      <c r="D489" s="43">
        <f t="shared" si="15"/>
        <v>9.3096019613403014E-3</v>
      </c>
    </row>
    <row r="490" spans="1:4" x14ac:dyDescent="0.25">
      <c r="A490" s="21">
        <v>190.71665999999999</v>
      </c>
      <c r="B490" s="21">
        <f t="shared" si="14"/>
        <v>110.54740899999999</v>
      </c>
      <c r="C490" s="21">
        <v>4.0987020871189241E-3</v>
      </c>
      <c r="D490" s="43">
        <f t="shared" si="15"/>
        <v>4.0005545915388057E-3</v>
      </c>
    </row>
    <row r="491" spans="1:4" x14ac:dyDescent="0.25">
      <c r="A491" s="21">
        <v>189.48232999999999</v>
      </c>
      <c r="B491" s="21">
        <f t="shared" si="14"/>
        <v>109.31307899999999</v>
      </c>
      <c r="C491" s="21">
        <v>-6.4930963474709299E-3</v>
      </c>
      <c r="D491" s="43">
        <f t="shared" si="15"/>
        <v>6.5912438430510483E-3</v>
      </c>
    </row>
    <row r="492" spans="1:4" x14ac:dyDescent="0.25">
      <c r="A492" s="21">
        <v>191.575729</v>
      </c>
      <c r="B492" s="21">
        <f t="shared" si="14"/>
        <v>111.40647799999999</v>
      </c>
      <c r="C492" s="21">
        <v>1.0987407355139582E-2</v>
      </c>
      <c r="D492" s="43">
        <f t="shared" si="15"/>
        <v>1.0889259859559464E-2</v>
      </c>
    </row>
    <row r="493" spans="1:4" x14ac:dyDescent="0.25">
      <c r="A493" s="21">
        <v>193.837006</v>
      </c>
      <c r="B493" s="21">
        <f t="shared" si="14"/>
        <v>113.667755</v>
      </c>
      <c r="C493" s="21">
        <v>1.1734448513134063E-2</v>
      </c>
      <c r="D493" s="43">
        <f t="shared" si="15"/>
        <v>1.1636301017553944E-2</v>
      </c>
    </row>
    <row r="494" spans="1:4" x14ac:dyDescent="0.25">
      <c r="A494" s="21">
        <v>193.27053799999999</v>
      </c>
      <c r="B494" s="21">
        <f t="shared" si="14"/>
        <v>113.10128699999999</v>
      </c>
      <c r="C494" s="21">
        <v>-2.926671996533303E-3</v>
      </c>
      <c r="D494" s="43">
        <f t="shared" si="15"/>
        <v>3.024819492113421E-3</v>
      </c>
    </row>
    <row r="495" spans="1:4" x14ac:dyDescent="0.25">
      <c r="A495" s="21">
        <v>193.96618699999999</v>
      </c>
      <c r="B495" s="21">
        <f t="shared" si="14"/>
        <v>113.79693599999999</v>
      </c>
      <c r="C495" s="21">
        <v>3.5928913939483656E-3</v>
      </c>
      <c r="D495" s="43">
        <f t="shared" si="15"/>
        <v>3.4947438983682477E-3</v>
      </c>
    </row>
    <row r="496" spans="1:4" x14ac:dyDescent="0.25">
      <c r="A496" s="21">
        <v>191.919006</v>
      </c>
      <c r="B496" s="21">
        <f t="shared" si="14"/>
        <v>111.74975499999999</v>
      </c>
      <c r="C496" s="21">
        <v>-1.0610410781286805E-2</v>
      </c>
      <c r="D496" s="43">
        <f t="shared" si="15"/>
        <v>1.0708558276866923E-2</v>
      </c>
    </row>
    <row r="497" spans="1:4" x14ac:dyDescent="0.25">
      <c r="A497" s="21">
        <v>193.101608</v>
      </c>
      <c r="B497" s="21">
        <f t="shared" si="14"/>
        <v>112.932357</v>
      </c>
      <c r="C497" s="21">
        <v>6.1430774146795306E-3</v>
      </c>
      <c r="D497" s="43">
        <f t="shared" si="15"/>
        <v>6.0449299190994121E-3</v>
      </c>
    </row>
    <row r="498" spans="1:4" x14ac:dyDescent="0.25">
      <c r="A498" s="21">
        <v>193.002228</v>
      </c>
      <c r="B498" s="21">
        <f t="shared" si="14"/>
        <v>112.832977</v>
      </c>
      <c r="C498" s="21">
        <v>-5.1478381165141881E-4</v>
      </c>
      <c r="D498" s="43">
        <f t="shared" si="15"/>
        <v>6.1293130723153702E-4</v>
      </c>
    </row>
    <row r="499" spans="1:4" x14ac:dyDescent="0.25">
      <c r="A499" s="21">
        <v>194.13514699999999</v>
      </c>
      <c r="B499" s="21">
        <f t="shared" si="14"/>
        <v>113.96589599999999</v>
      </c>
      <c r="C499" s="21">
        <v>5.8528176673960453E-3</v>
      </c>
      <c r="D499" s="43">
        <f t="shared" si="15"/>
        <v>5.7546701718159269E-3</v>
      </c>
    </row>
    <row r="500" spans="1:4" x14ac:dyDescent="0.25">
      <c r="A500" s="21">
        <v>193.46929900000001</v>
      </c>
      <c r="B500" s="21">
        <f t="shared" si="14"/>
        <v>113.300048</v>
      </c>
      <c r="C500" s="21">
        <v>-3.4357121640388949E-3</v>
      </c>
      <c r="D500" s="43">
        <f t="shared" si="15"/>
        <v>3.5338596596190129E-3</v>
      </c>
    </row>
    <row r="501" spans="1:4" x14ac:dyDescent="0.25">
      <c r="A501" s="21">
        <v>193.73762500000001</v>
      </c>
      <c r="B501" s="21">
        <f t="shared" si="14"/>
        <v>113.56837400000001</v>
      </c>
      <c r="C501" s="21">
        <v>1.3859568428158417E-3</v>
      </c>
      <c r="D501" s="43">
        <f t="shared" si="15"/>
        <v>1.2878093472357235E-3</v>
      </c>
    </row>
    <row r="502" spans="1:4" x14ac:dyDescent="0.25">
      <c r="A502" s="21">
        <v>193.50904800000001</v>
      </c>
      <c r="B502" s="21">
        <f t="shared" si="14"/>
        <v>113.339797</v>
      </c>
      <c r="C502" s="21">
        <v>-1.1805241593185955E-3</v>
      </c>
      <c r="D502" s="43">
        <f t="shared" si="15"/>
        <v>1.2786716548987137E-3</v>
      </c>
    </row>
    <row r="503" spans="1:4" x14ac:dyDescent="0.25">
      <c r="A503" s="21">
        <v>195.089157</v>
      </c>
      <c r="B503" s="21">
        <f t="shared" si="14"/>
        <v>114.919906</v>
      </c>
      <c r="C503" s="21">
        <v>8.1323983906981968E-3</v>
      </c>
      <c r="D503" s="43">
        <f t="shared" si="15"/>
        <v>8.0342508951180783E-3</v>
      </c>
    </row>
    <row r="504" spans="1:4" x14ac:dyDescent="0.25">
      <c r="A504" s="21">
        <v>195.89411899999999</v>
      </c>
      <c r="B504" s="21">
        <f t="shared" si="14"/>
        <v>115.72486799999999</v>
      </c>
      <c r="C504" s="21">
        <v>4.1176346240352733E-3</v>
      </c>
      <c r="D504" s="43">
        <f t="shared" si="15"/>
        <v>4.0194871284551549E-3</v>
      </c>
    </row>
    <row r="505" spans="1:4" x14ac:dyDescent="0.25">
      <c r="A505" s="21">
        <v>196.64941400000001</v>
      </c>
      <c r="B505" s="21">
        <f t="shared" si="14"/>
        <v>116.480163</v>
      </c>
      <c r="C505" s="21">
        <v>3.8482148785343906E-3</v>
      </c>
      <c r="D505" s="43">
        <f t="shared" si="15"/>
        <v>3.7500673829542726E-3</v>
      </c>
    </row>
    <row r="506" spans="1:4" x14ac:dyDescent="0.25">
      <c r="A506" s="21">
        <v>195.297867</v>
      </c>
      <c r="B506" s="21">
        <f t="shared" si="14"/>
        <v>115.12861599999999</v>
      </c>
      <c r="C506" s="21">
        <v>-6.8966027958213584E-3</v>
      </c>
      <c r="D506" s="43">
        <f t="shared" si="15"/>
        <v>6.9947502914014768E-3</v>
      </c>
    </row>
    <row r="507" spans="1:4" x14ac:dyDescent="0.25">
      <c r="A507" s="21">
        <v>194.41340600000001</v>
      </c>
      <c r="B507" s="21">
        <f t="shared" si="14"/>
        <v>114.24415500000001</v>
      </c>
      <c r="C507" s="21">
        <v>-4.5390656100107391E-3</v>
      </c>
      <c r="D507" s="43">
        <f t="shared" si="15"/>
        <v>4.6372131055908575E-3</v>
      </c>
    </row>
    <row r="508" spans="1:4" x14ac:dyDescent="0.25">
      <c r="A508" s="21">
        <v>195.83450300000001</v>
      </c>
      <c r="B508" s="21">
        <f t="shared" si="14"/>
        <v>115.66525200000001</v>
      </c>
      <c r="C508" s="21">
        <v>7.2830795443302489E-3</v>
      </c>
      <c r="D508" s="43">
        <f t="shared" si="15"/>
        <v>7.1849320487501304E-3</v>
      </c>
    </row>
    <row r="509" spans="1:4" x14ac:dyDescent="0.25">
      <c r="A509" s="21">
        <v>195.91400100000001</v>
      </c>
      <c r="B509" s="21">
        <f t="shared" si="14"/>
        <v>115.74475000000001</v>
      </c>
      <c r="C509" s="21">
        <v>4.058624361268974E-4</v>
      </c>
      <c r="D509" s="43">
        <f t="shared" si="15"/>
        <v>3.0771494054677919E-4</v>
      </c>
    </row>
    <row r="510" spans="1:4" x14ac:dyDescent="0.25">
      <c r="A510" s="21">
        <v>194.97984299999999</v>
      </c>
      <c r="B510" s="21">
        <f t="shared" si="14"/>
        <v>114.81059199999999</v>
      </c>
      <c r="C510" s="21">
        <v>-4.779608544441546E-3</v>
      </c>
      <c r="D510" s="43">
        <f t="shared" si="15"/>
        <v>4.8777560400216644E-3</v>
      </c>
    </row>
    <row r="511" spans="1:4" x14ac:dyDescent="0.25">
      <c r="A511" s="21">
        <v>195.44693000000001</v>
      </c>
      <c r="B511" s="21">
        <f t="shared" si="14"/>
        <v>115.27767900000001</v>
      </c>
      <c r="C511" s="21">
        <v>2.3927007835606359E-3</v>
      </c>
      <c r="D511" s="43">
        <f t="shared" si="15"/>
        <v>2.2945532879805179E-3</v>
      </c>
    </row>
    <row r="512" spans="1:4" x14ac:dyDescent="0.25">
      <c r="A512" s="21">
        <v>195.83450300000001</v>
      </c>
      <c r="B512" s="21">
        <f t="shared" si="14"/>
        <v>115.66525200000001</v>
      </c>
      <c r="C512" s="21">
        <v>1.9810453247539107E-3</v>
      </c>
      <c r="D512" s="43">
        <f t="shared" si="15"/>
        <v>1.8828978291737925E-3</v>
      </c>
    </row>
    <row r="513" spans="1:4" x14ac:dyDescent="0.25">
      <c r="A513" s="21">
        <v>196.937592</v>
      </c>
      <c r="B513" s="21">
        <f t="shared" si="14"/>
        <v>116.76834099999999</v>
      </c>
      <c r="C513" s="21">
        <v>5.616956572343971E-3</v>
      </c>
      <c r="D513" s="43">
        <f t="shared" si="15"/>
        <v>5.5188090767638526E-3</v>
      </c>
    </row>
    <row r="514" spans="1:4" x14ac:dyDescent="0.25">
      <c r="A514" s="21">
        <v>195.68544</v>
      </c>
      <c r="B514" s="21">
        <f t="shared" si="14"/>
        <v>115.516189</v>
      </c>
      <c r="C514" s="21">
        <v>-6.3784146276362058E-3</v>
      </c>
      <c r="D514" s="43">
        <f t="shared" si="15"/>
        <v>6.4765621232163242E-3</v>
      </c>
    </row>
    <row r="515" spans="1:4" x14ac:dyDescent="0.25">
      <c r="A515" s="21">
        <v>196.38108800000001</v>
      </c>
      <c r="B515" s="21">
        <f t="shared" si="14"/>
        <v>116.211837</v>
      </c>
      <c r="C515" s="21">
        <v>3.548625961815135E-3</v>
      </c>
      <c r="D515" s="43">
        <f t="shared" si="15"/>
        <v>3.4504784662350171E-3</v>
      </c>
    </row>
    <row r="516" spans="1:4" x14ac:dyDescent="0.25">
      <c r="A516" s="21">
        <v>199.54130599999999</v>
      </c>
      <c r="B516" s="21">
        <f t="shared" si="14"/>
        <v>119.37205499999999</v>
      </c>
      <c r="C516" s="21">
        <v>1.596416451271801E-2</v>
      </c>
      <c r="D516" s="43">
        <f t="shared" si="15"/>
        <v>1.5866017017137891E-2</v>
      </c>
    </row>
    <row r="517" spans="1:4" x14ac:dyDescent="0.25">
      <c r="A517" s="21">
        <v>198.835724</v>
      </c>
      <c r="B517" s="21">
        <f t="shared" si="14"/>
        <v>118.666473</v>
      </c>
      <c r="C517" s="21">
        <v>-3.5422862497427638E-3</v>
      </c>
      <c r="D517" s="43">
        <f t="shared" si="15"/>
        <v>3.6404337453228817E-3</v>
      </c>
    </row>
    <row r="518" spans="1:4" x14ac:dyDescent="0.25">
      <c r="A518" s="21">
        <v>201.071732</v>
      </c>
      <c r="B518" s="21">
        <f t="shared" si="14"/>
        <v>120.90248099999999</v>
      </c>
      <c r="C518" s="21">
        <v>1.1182743748185205E-2</v>
      </c>
      <c r="D518" s="43">
        <f t="shared" si="15"/>
        <v>1.1084596252605087E-2</v>
      </c>
    </row>
    <row r="519" spans="1:4" x14ac:dyDescent="0.25">
      <c r="A519" s="21">
        <v>201.36987300000001</v>
      </c>
      <c r="B519" s="21">
        <f t="shared" si="14"/>
        <v>121.20062200000001</v>
      </c>
      <c r="C519" s="21">
        <v>1.4816611942640946E-3</v>
      </c>
      <c r="D519" s="43">
        <f t="shared" si="15"/>
        <v>1.3835136986839764E-3</v>
      </c>
    </row>
    <row r="520" spans="1:4" x14ac:dyDescent="0.25">
      <c r="A520" s="21">
        <v>204.629471</v>
      </c>
      <c r="B520" s="21">
        <f t="shared" si="14"/>
        <v>124.46021999999999</v>
      </c>
      <c r="C520" s="21">
        <v>1.6057503967431965E-2</v>
      </c>
      <c r="D520" s="43">
        <f t="shared" si="15"/>
        <v>1.5959356471851847E-2</v>
      </c>
    </row>
    <row r="521" spans="1:4" x14ac:dyDescent="0.25">
      <c r="A521" s="21">
        <v>207.05429100000001</v>
      </c>
      <c r="B521" s="21">
        <f t="shared" si="14"/>
        <v>126.88504</v>
      </c>
      <c r="C521" s="21">
        <v>1.17801490618137E-2</v>
      </c>
      <c r="D521" s="43">
        <f t="shared" si="15"/>
        <v>1.1682001566233582E-2</v>
      </c>
    </row>
    <row r="522" spans="1:4" x14ac:dyDescent="0.25">
      <c r="A522" s="21">
        <v>205.98101800000001</v>
      </c>
      <c r="B522" s="21">
        <f t="shared" si="14"/>
        <v>125.811767</v>
      </c>
      <c r="C522" s="21">
        <v>-5.1970153266740629E-3</v>
      </c>
      <c r="D522" s="43">
        <f t="shared" si="15"/>
        <v>5.2951628222541814E-3</v>
      </c>
    </row>
    <row r="523" spans="1:4" x14ac:dyDescent="0.25">
      <c r="A523" s="21">
        <v>205.22572299999999</v>
      </c>
      <c r="B523" s="21">
        <f t="shared" si="14"/>
        <v>125.05647199999999</v>
      </c>
      <c r="C523" s="21">
        <v>-3.6735577221175182E-3</v>
      </c>
      <c r="D523" s="43">
        <f t="shared" si="15"/>
        <v>3.7717052176976362E-3</v>
      </c>
    </row>
    <row r="524" spans="1:4" x14ac:dyDescent="0.25">
      <c r="A524" s="21">
        <v>206.03070099999999</v>
      </c>
      <c r="B524" s="21">
        <f t="shared" si="14"/>
        <v>125.86144999999999</v>
      </c>
      <c r="C524" s="21">
        <v>3.9147304749769301E-3</v>
      </c>
      <c r="D524" s="43">
        <f t="shared" si="15"/>
        <v>3.8165829793968121E-3</v>
      </c>
    </row>
    <row r="525" spans="1:4" x14ac:dyDescent="0.25">
      <c r="A525" s="21">
        <v>208.46546900000001</v>
      </c>
      <c r="B525" s="21">
        <f t="shared" ref="B525:B588" si="16">ABS(A525-$E$7)</f>
        <v>128.29621800000001</v>
      </c>
      <c r="C525" s="21">
        <v>1.1748219550303586E-2</v>
      </c>
      <c r="D525" s="43">
        <f t="shared" si="15"/>
        <v>1.1650072054723468E-2</v>
      </c>
    </row>
    <row r="526" spans="1:4" x14ac:dyDescent="0.25">
      <c r="A526" s="21">
        <v>209.53874200000001</v>
      </c>
      <c r="B526" s="21">
        <f t="shared" si="16"/>
        <v>129.36949100000001</v>
      </c>
      <c r="C526" s="21">
        <v>5.1352370637978871E-3</v>
      </c>
      <c r="D526" s="43">
        <f t="shared" ref="D526:D589" si="17">ABS(C526-$F$6)</f>
        <v>5.0370895682177686E-3</v>
      </c>
    </row>
    <row r="527" spans="1:4" x14ac:dyDescent="0.25">
      <c r="A527" s="21">
        <v>210.66171299999999</v>
      </c>
      <c r="B527" s="21">
        <f t="shared" si="16"/>
        <v>130.49246199999999</v>
      </c>
      <c r="C527" s="21">
        <v>5.3449426819726937E-3</v>
      </c>
      <c r="D527" s="43">
        <f t="shared" si="17"/>
        <v>5.2467951863925753E-3</v>
      </c>
    </row>
    <row r="528" spans="1:4" x14ac:dyDescent="0.25">
      <c r="A528" s="21">
        <v>209.84681699999999</v>
      </c>
      <c r="B528" s="21">
        <f t="shared" si="16"/>
        <v>129.67756599999998</v>
      </c>
      <c r="C528" s="21">
        <v>-3.8757692743388973E-3</v>
      </c>
      <c r="D528" s="43">
        <f t="shared" si="17"/>
        <v>3.9739167699190158E-3</v>
      </c>
    </row>
    <row r="529" spans="1:4" x14ac:dyDescent="0.25">
      <c r="A529" s="21">
        <v>210.12507600000001</v>
      </c>
      <c r="B529" s="21">
        <f t="shared" si="16"/>
        <v>129.955825</v>
      </c>
      <c r="C529" s="21">
        <v>1.3251317307464757E-3</v>
      </c>
      <c r="D529" s="43">
        <f t="shared" si="17"/>
        <v>1.2269842351663575E-3</v>
      </c>
    </row>
    <row r="530" spans="1:4" x14ac:dyDescent="0.25">
      <c r="A530" s="21">
        <v>212.092758</v>
      </c>
      <c r="B530" s="21">
        <f t="shared" si="16"/>
        <v>131.923507</v>
      </c>
      <c r="C530" s="21">
        <v>9.320763297952922E-3</v>
      </c>
      <c r="D530" s="43">
        <f t="shared" si="17"/>
        <v>9.2226158023728036E-3</v>
      </c>
    </row>
    <row r="531" spans="1:4" x14ac:dyDescent="0.25">
      <c r="A531" s="21">
        <v>209.92631499999999</v>
      </c>
      <c r="B531" s="21">
        <f t="shared" si="16"/>
        <v>129.75706399999999</v>
      </c>
      <c r="C531" s="21">
        <v>-1.0267128524175212E-2</v>
      </c>
      <c r="D531" s="43">
        <f t="shared" si="17"/>
        <v>1.0365276019755331E-2</v>
      </c>
    </row>
    <row r="532" spans="1:4" x14ac:dyDescent="0.25">
      <c r="A532" s="21">
        <v>208.03813199999999</v>
      </c>
      <c r="B532" s="21">
        <f t="shared" si="16"/>
        <v>127.86888099999999</v>
      </c>
      <c r="C532" s="21">
        <v>-9.0351983698946352E-3</v>
      </c>
      <c r="D532" s="43">
        <f t="shared" si="17"/>
        <v>9.1333458654747537E-3</v>
      </c>
    </row>
    <row r="533" spans="1:4" x14ac:dyDescent="0.25">
      <c r="A533" s="21">
        <v>209.081604</v>
      </c>
      <c r="B533" s="21">
        <f t="shared" si="16"/>
        <v>128.912353</v>
      </c>
      <c r="C533" s="21">
        <v>5.0032356978363703E-3</v>
      </c>
      <c r="D533" s="43">
        <f t="shared" si="17"/>
        <v>4.9050882022562518E-3</v>
      </c>
    </row>
    <row r="534" spans="1:4" x14ac:dyDescent="0.25">
      <c r="A534" s="21">
        <v>213.106415</v>
      </c>
      <c r="B534" s="21">
        <f t="shared" si="16"/>
        <v>132.937164</v>
      </c>
      <c r="C534" s="21">
        <v>1.9067016369490125E-2</v>
      </c>
      <c r="D534" s="43">
        <f t="shared" si="17"/>
        <v>1.8968868873910007E-2</v>
      </c>
    </row>
    <row r="535" spans="1:4" x14ac:dyDescent="0.25">
      <c r="A535" s="21">
        <v>214.835587</v>
      </c>
      <c r="B535" s="21">
        <f t="shared" si="16"/>
        <v>134.666336</v>
      </c>
      <c r="C535" s="21">
        <v>8.0813820692751809E-3</v>
      </c>
      <c r="D535" s="43">
        <f t="shared" si="17"/>
        <v>7.9832345736950625E-3</v>
      </c>
    </row>
    <row r="536" spans="1:4" x14ac:dyDescent="0.25">
      <c r="A536" s="21">
        <v>212.639343</v>
      </c>
      <c r="B536" s="21">
        <f t="shared" si="16"/>
        <v>132.47009199999999</v>
      </c>
      <c r="C536" s="21">
        <v>-1.0275518727627346E-2</v>
      </c>
      <c r="D536" s="43">
        <f t="shared" si="17"/>
        <v>1.0373666223207465E-2</v>
      </c>
    </row>
    <row r="537" spans="1:4" x14ac:dyDescent="0.25">
      <c r="A537" s="21">
        <v>213.841812</v>
      </c>
      <c r="B537" s="21">
        <f t="shared" si="16"/>
        <v>133.672561</v>
      </c>
      <c r="C537" s="21">
        <v>5.6390401888606438E-3</v>
      </c>
      <c r="D537" s="43">
        <f t="shared" si="17"/>
        <v>5.5408926932805254E-3</v>
      </c>
    </row>
    <row r="538" spans="1:4" x14ac:dyDescent="0.25">
      <c r="A538" s="21">
        <v>213.28529399999999</v>
      </c>
      <c r="B538" s="21">
        <f t="shared" si="16"/>
        <v>133.11604299999999</v>
      </c>
      <c r="C538" s="21">
        <v>-2.6058674671033525E-3</v>
      </c>
      <c r="D538" s="43">
        <f t="shared" si="17"/>
        <v>2.7040149626834705E-3</v>
      </c>
    </row>
    <row r="539" spans="1:4" x14ac:dyDescent="0.25">
      <c r="A539" s="21">
        <v>213.03684999999999</v>
      </c>
      <c r="B539" s="21">
        <f t="shared" si="16"/>
        <v>132.86759899999998</v>
      </c>
      <c r="C539" s="21">
        <v>-1.1655225121252183E-3</v>
      </c>
      <c r="D539" s="43">
        <f t="shared" si="17"/>
        <v>1.2636700077053365E-3</v>
      </c>
    </row>
    <row r="540" spans="1:4" x14ac:dyDescent="0.25">
      <c r="A540" s="21">
        <v>211.54617300000001</v>
      </c>
      <c r="B540" s="21">
        <f t="shared" si="16"/>
        <v>131.37692200000001</v>
      </c>
      <c r="C540" s="21">
        <v>-7.0218687242133617E-3</v>
      </c>
      <c r="D540" s="43">
        <f t="shared" si="17"/>
        <v>7.1200162197934801E-3</v>
      </c>
    </row>
    <row r="541" spans="1:4" x14ac:dyDescent="0.25">
      <c r="A541" s="21">
        <v>210.29402200000001</v>
      </c>
      <c r="B541" s="21">
        <f t="shared" si="16"/>
        <v>130.12477100000001</v>
      </c>
      <c r="C541" s="21">
        <v>-5.9366304698471326E-3</v>
      </c>
      <c r="D541" s="43">
        <f t="shared" si="17"/>
        <v>6.034777965427251E-3</v>
      </c>
    </row>
    <row r="542" spans="1:4" x14ac:dyDescent="0.25">
      <c r="A542" s="21">
        <v>211.88407900000001</v>
      </c>
      <c r="B542" s="21">
        <f t="shared" si="16"/>
        <v>131.71482800000001</v>
      </c>
      <c r="C542" s="21">
        <v>7.5326717074974577E-3</v>
      </c>
      <c r="D542" s="43">
        <f t="shared" si="17"/>
        <v>7.4345242119173392E-3</v>
      </c>
    </row>
    <row r="543" spans="1:4" x14ac:dyDescent="0.25">
      <c r="A543" s="21">
        <v>214.388397</v>
      </c>
      <c r="B543" s="21">
        <f t="shared" si="16"/>
        <v>134.21914599999999</v>
      </c>
      <c r="C543" s="21">
        <v>1.1749981307929128E-2</v>
      </c>
      <c r="D543" s="43">
        <f t="shared" si="17"/>
        <v>1.165183381234901E-2</v>
      </c>
    </row>
    <row r="544" spans="1:4" x14ac:dyDescent="0.25">
      <c r="A544" s="21">
        <v>216.10763499999999</v>
      </c>
      <c r="B544" s="21">
        <f t="shared" si="16"/>
        <v>135.93838399999999</v>
      </c>
      <c r="C544" s="21">
        <v>7.9872844920195491E-3</v>
      </c>
      <c r="D544" s="43">
        <f t="shared" si="17"/>
        <v>7.8891369964394307E-3</v>
      </c>
    </row>
    <row r="545" spans="1:4" x14ac:dyDescent="0.25">
      <c r="A545" s="21">
        <v>216.06788599999999</v>
      </c>
      <c r="B545" s="21">
        <f t="shared" si="16"/>
        <v>135.89863499999998</v>
      </c>
      <c r="C545" s="21">
        <v>-1.8394841068328631E-4</v>
      </c>
      <c r="D545" s="43">
        <f t="shared" si="17"/>
        <v>2.8209590626340449E-4</v>
      </c>
    </row>
    <row r="546" spans="1:4" x14ac:dyDescent="0.25">
      <c r="A546" s="21">
        <v>215.73992899999999</v>
      </c>
      <c r="B546" s="21">
        <f t="shared" si="16"/>
        <v>135.57067799999999</v>
      </c>
      <c r="C546" s="21">
        <v>-1.5189954959903393E-3</v>
      </c>
      <c r="D546" s="43">
        <f t="shared" si="17"/>
        <v>1.6171429915704575E-3</v>
      </c>
    </row>
    <row r="547" spans="1:4" x14ac:dyDescent="0.25">
      <c r="A547" s="21">
        <v>214.80577099999999</v>
      </c>
      <c r="B547" s="21">
        <f t="shared" si="16"/>
        <v>134.63651999999999</v>
      </c>
      <c r="C547" s="21">
        <v>-4.3394207206977984E-3</v>
      </c>
      <c r="D547" s="43">
        <f t="shared" si="17"/>
        <v>4.4375682162779168E-3</v>
      </c>
    </row>
    <row r="548" spans="1:4" x14ac:dyDescent="0.25">
      <c r="A548" s="21">
        <v>214.289017</v>
      </c>
      <c r="B548" s="21">
        <f t="shared" si="16"/>
        <v>134.119766</v>
      </c>
      <c r="C548" s="21">
        <v>-2.4085785438076419E-3</v>
      </c>
      <c r="D548" s="43">
        <f t="shared" si="17"/>
        <v>2.5067260393877599E-3</v>
      </c>
    </row>
    <row r="549" spans="1:4" x14ac:dyDescent="0.25">
      <c r="A549" s="21">
        <v>213.74243200000001</v>
      </c>
      <c r="B549" s="21">
        <f t="shared" si="16"/>
        <v>133.57318100000001</v>
      </c>
      <c r="C549" s="21">
        <v>-2.5539492407662479E-3</v>
      </c>
      <c r="D549" s="43">
        <f t="shared" si="17"/>
        <v>2.6520967363463659E-3</v>
      </c>
    </row>
    <row r="550" spans="1:4" x14ac:dyDescent="0.25">
      <c r="A550" s="21">
        <v>214.527512</v>
      </c>
      <c r="B550" s="21">
        <f t="shared" si="16"/>
        <v>134.358261</v>
      </c>
      <c r="C550" s="21">
        <v>3.6662898734700308E-3</v>
      </c>
      <c r="D550" s="43">
        <f t="shared" si="17"/>
        <v>3.5681423778899128E-3</v>
      </c>
    </row>
    <row r="551" spans="1:4" x14ac:dyDescent="0.25">
      <c r="A551" s="21">
        <v>212.192139</v>
      </c>
      <c r="B551" s="21">
        <f t="shared" si="16"/>
        <v>132.02288799999999</v>
      </c>
      <c r="C551" s="21">
        <v>-1.0945810962233101E-2</v>
      </c>
      <c r="D551" s="43">
        <f t="shared" si="17"/>
        <v>1.1043958457813219E-2</v>
      </c>
    </row>
    <row r="552" spans="1:4" x14ac:dyDescent="0.25">
      <c r="A552" s="21">
        <v>210.78097500000001</v>
      </c>
      <c r="B552" s="21">
        <f t="shared" si="16"/>
        <v>130.61172400000001</v>
      </c>
      <c r="C552" s="21">
        <v>-6.6726190821988669E-3</v>
      </c>
      <c r="D552" s="43">
        <f t="shared" si="17"/>
        <v>6.7707665777789854E-3</v>
      </c>
    </row>
    <row r="553" spans="1:4" x14ac:dyDescent="0.25">
      <c r="A553" s="21">
        <v>208.79341099999999</v>
      </c>
      <c r="B553" s="21">
        <f t="shared" si="16"/>
        <v>128.62415999999999</v>
      </c>
      <c r="C553" s="21">
        <v>-9.4742621739962278E-3</v>
      </c>
      <c r="D553" s="43">
        <f t="shared" si="17"/>
        <v>9.5724096695763462E-3</v>
      </c>
    </row>
    <row r="554" spans="1:4" x14ac:dyDescent="0.25">
      <c r="A554" s="21">
        <v>199.75</v>
      </c>
      <c r="B554" s="21">
        <f t="shared" si="16"/>
        <v>119.580749</v>
      </c>
      <c r="C554" s="21">
        <v>-4.4278714350772366E-2</v>
      </c>
      <c r="D554" s="43">
        <f t="shared" si="17"/>
        <v>4.4376861846352485E-2</v>
      </c>
    </row>
    <row r="555" spans="1:4" x14ac:dyDescent="0.25">
      <c r="A555" s="21">
        <v>194.16999799999999</v>
      </c>
      <c r="B555" s="21">
        <f t="shared" si="16"/>
        <v>114.00074699999999</v>
      </c>
      <c r="C555" s="21">
        <v>-2.8332530940274082E-2</v>
      </c>
      <c r="D555" s="43">
        <f t="shared" si="17"/>
        <v>2.8430678435854201E-2</v>
      </c>
    </row>
    <row r="556" spans="1:4" x14ac:dyDescent="0.25">
      <c r="A556" s="21">
        <v>202.550003</v>
      </c>
      <c r="B556" s="21">
        <f t="shared" si="16"/>
        <v>122.380752</v>
      </c>
      <c r="C556" s="21">
        <v>4.2252730753747338E-2</v>
      </c>
      <c r="D556" s="43">
        <f t="shared" si="17"/>
        <v>4.2154583258167219E-2</v>
      </c>
    </row>
    <row r="557" spans="1:4" x14ac:dyDescent="0.25">
      <c r="A557" s="21">
        <v>199.509995</v>
      </c>
      <c r="B557" s="21">
        <f t="shared" si="16"/>
        <v>119.340744</v>
      </c>
      <c r="C557" s="21">
        <v>-1.5122449134288091E-2</v>
      </c>
      <c r="D557" s="43">
        <f t="shared" si="17"/>
        <v>1.5220596629868209E-2</v>
      </c>
    </row>
    <row r="558" spans="1:4" x14ac:dyDescent="0.25">
      <c r="A558" s="21">
        <v>207.020004</v>
      </c>
      <c r="B558" s="21">
        <f t="shared" si="16"/>
        <v>126.850753</v>
      </c>
      <c r="C558" s="21">
        <v>3.6951090951839488E-2</v>
      </c>
      <c r="D558" s="43">
        <f t="shared" si="17"/>
        <v>3.685294345625937E-2</v>
      </c>
    </row>
    <row r="559" spans="1:4" x14ac:dyDescent="0.25">
      <c r="A559" s="21">
        <v>198.320007</v>
      </c>
      <c r="B559" s="21">
        <f t="shared" si="16"/>
        <v>118.150756</v>
      </c>
      <c r="C559" s="21">
        <v>-4.2933503253983603E-2</v>
      </c>
      <c r="D559" s="43">
        <f t="shared" si="17"/>
        <v>4.3031650749563721E-2</v>
      </c>
    </row>
    <row r="560" spans="1:4" x14ac:dyDescent="0.25">
      <c r="A560" s="21">
        <v>198.86000100000001</v>
      </c>
      <c r="B560" s="21">
        <f t="shared" si="16"/>
        <v>118.69075000000001</v>
      </c>
      <c r="C560" s="21">
        <v>2.7191415571659909E-3</v>
      </c>
      <c r="D560" s="43">
        <f t="shared" si="17"/>
        <v>2.6209940615858729E-3</v>
      </c>
    </row>
    <row r="561" spans="1:4" x14ac:dyDescent="0.25">
      <c r="A561" s="21">
        <v>186.86000100000001</v>
      </c>
      <c r="B561" s="21">
        <f t="shared" si="16"/>
        <v>106.69075000000001</v>
      </c>
      <c r="C561" s="21">
        <v>-6.2241385864181223E-2</v>
      </c>
      <c r="D561" s="43">
        <f t="shared" si="17"/>
        <v>6.2339533359761341E-2</v>
      </c>
    </row>
    <row r="562" spans="1:4" x14ac:dyDescent="0.25">
      <c r="A562" s="21">
        <v>199.86000100000001</v>
      </c>
      <c r="B562" s="21">
        <f t="shared" si="16"/>
        <v>119.69075000000001</v>
      </c>
      <c r="C562" s="21">
        <v>6.7257447720736038E-2</v>
      </c>
      <c r="D562" s="43">
        <f t="shared" si="17"/>
        <v>6.7159300225155927E-2</v>
      </c>
    </row>
    <row r="563" spans="1:4" x14ac:dyDescent="0.25">
      <c r="A563" s="21">
        <v>188.25</v>
      </c>
      <c r="B563" s="21">
        <f t="shared" si="16"/>
        <v>108.080749</v>
      </c>
      <c r="C563" s="21">
        <v>-5.984625975714284E-2</v>
      </c>
      <c r="D563" s="43">
        <f t="shared" si="17"/>
        <v>5.9944407252722959E-2</v>
      </c>
    </row>
    <row r="564" spans="1:4" x14ac:dyDescent="0.25">
      <c r="A564" s="21">
        <v>170.13000500000001</v>
      </c>
      <c r="B564" s="21">
        <f t="shared" si="16"/>
        <v>89.960754000000009</v>
      </c>
      <c r="C564" s="21">
        <v>-0.10120798659666649</v>
      </c>
      <c r="D564" s="43">
        <f t="shared" si="17"/>
        <v>0.10130613409224661</v>
      </c>
    </row>
    <row r="565" spans="1:4" x14ac:dyDescent="0.25">
      <c r="A565" s="21">
        <v>177.13000500000001</v>
      </c>
      <c r="B565" s="21">
        <f t="shared" si="16"/>
        <v>96.960754000000009</v>
      </c>
      <c r="C565" s="21">
        <v>4.0321074409023772E-2</v>
      </c>
      <c r="D565" s="43">
        <f t="shared" si="17"/>
        <v>4.0222926913443653E-2</v>
      </c>
    </row>
    <row r="566" spans="1:4" x14ac:dyDescent="0.25">
      <c r="A566" s="21">
        <v>149.009995</v>
      </c>
      <c r="B566" s="21">
        <f t="shared" si="16"/>
        <v>68.840744000000001</v>
      </c>
      <c r="C566" s="21">
        <v>-0.17287057025978703</v>
      </c>
      <c r="D566" s="43">
        <f t="shared" si="17"/>
        <v>0.17296871775536715</v>
      </c>
    </row>
    <row r="567" spans="1:4" x14ac:dyDescent="0.25">
      <c r="A567" s="21">
        <v>147.61999499999999</v>
      </c>
      <c r="B567" s="21">
        <f t="shared" si="16"/>
        <v>67.450743999999986</v>
      </c>
      <c r="C567" s="21">
        <v>-9.3720137614169384E-3</v>
      </c>
      <c r="D567" s="43">
        <f t="shared" si="17"/>
        <v>9.4701612569970568E-3</v>
      </c>
    </row>
    <row r="568" spans="1:4" x14ac:dyDescent="0.25">
      <c r="A568" s="21">
        <v>137.300003</v>
      </c>
      <c r="B568" s="21">
        <f t="shared" si="16"/>
        <v>57.130752000000001</v>
      </c>
      <c r="C568" s="21">
        <v>-7.247303584726765E-2</v>
      </c>
      <c r="D568" s="43">
        <f t="shared" si="17"/>
        <v>7.2571183342847762E-2</v>
      </c>
    </row>
    <row r="569" spans="1:4" x14ac:dyDescent="0.25">
      <c r="A569" s="21">
        <v>149.5</v>
      </c>
      <c r="B569" s="21">
        <f t="shared" si="16"/>
        <v>69.330748999999997</v>
      </c>
      <c r="C569" s="21">
        <v>8.5128058206852347E-2</v>
      </c>
      <c r="D569" s="43">
        <f t="shared" si="17"/>
        <v>8.5029910711272236E-2</v>
      </c>
    </row>
    <row r="570" spans="1:4" x14ac:dyDescent="0.25">
      <c r="A570" s="21">
        <v>148.490005</v>
      </c>
      <c r="B570" s="21">
        <f t="shared" si="16"/>
        <v>68.320753999999994</v>
      </c>
      <c r="C570" s="21">
        <v>-6.7787432504703964E-3</v>
      </c>
      <c r="D570" s="43">
        <f t="shared" si="17"/>
        <v>6.8768907460505149E-3</v>
      </c>
    </row>
    <row r="571" spans="1:4" x14ac:dyDescent="0.25">
      <c r="A571" s="21">
        <v>137.10000600000001</v>
      </c>
      <c r="B571" s="21">
        <f t="shared" si="16"/>
        <v>56.930755000000005</v>
      </c>
      <c r="C571" s="21">
        <v>-7.9807019248326699E-2</v>
      </c>
      <c r="D571" s="43">
        <f t="shared" si="17"/>
        <v>7.9905166743906811E-2</v>
      </c>
    </row>
    <row r="572" spans="1:4" x14ac:dyDescent="0.25">
      <c r="A572" s="21">
        <v>161.949997</v>
      </c>
      <c r="B572" s="21">
        <f t="shared" si="16"/>
        <v>81.780745999999994</v>
      </c>
      <c r="C572" s="21">
        <v>0.16657699676115828</v>
      </c>
      <c r="D572" s="43">
        <f t="shared" si="17"/>
        <v>0.16647884926557815</v>
      </c>
    </row>
    <row r="573" spans="1:4" x14ac:dyDescent="0.25">
      <c r="A573" s="21">
        <v>162.979996</v>
      </c>
      <c r="B573" s="21">
        <f t="shared" si="16"/>
        <v>82.810744999999997</v>
      </c>
      <c r="C573" s="21">
        <v>6.339842256082532E-3</v>
      </c>
      <c r="D573" s="43">
        <f t="shared" si="17"/>
        <v>6.2416947605024135E-3</v>
      </c>
    </row>
    <row r="574" spans="1:4" x14ac:dyDescent="0.25">
      <c r="A574" s="21">
        <v>167.35000600000001</v>
      </c>
      <c r="B574" s="21">
        <f t="shared" si="16"/>
        <v>87.180755000000005</v>
      </c>
      <c r="C574" s="21">
        <v>2.6459994161153001E-2</v>
      </c>
      <c r="D574" s="43">
        <f t="shared" si="17"/>
        <v>2.6361846665572883E-2</v>
      </c>
    </row>
    <row r="575" spans="1:4" x14ac:dyDescent="0.25">
      <c r="A575" s="21">
        <v>164.009995</v>
      </c>
      <c r="B575" s="21">
        <f t="shared" si="16"/>
        <v>83.840744000000001</v>
      </c>
      <c r="C575" s="21">
        <v>-2.0160092421266488E-2</v>
      </c>
      <c r="D575" s="43">
        <f t="shared" si="17"/>
        <v>2.0258239916846606E-2</v>
      </c>
    </row>
    <row r="576" spans="1:4" x14ac:dyDescent="0.25">
      <c r="A576" s="21">
        <v>168.13000500000001</v>
      </c>
      <c r="B576" s="21">
        <f t="shared" si="16"/>
        <v>87.960754000000009</v>
      </c>
      <c r="C576" s="21">
        <v>2.4810148340657909E-2</v>
      </c>
      <c r="D576" s="43">
        <f t="shared" si="17"/>
        <v>2.471200084507779E-2</v>
      </c>
    </row>
    <row r="577" spans="1:4" x14ac:dyDescent="0.25">
      <c r="A577" s="21">
        <v>165.35000600000001</v>
      </c>
      <c r="B577" s="21">
        <f t="shared" si="16"/>
        <v>85.180755000000005</v>
      </c>
      <c r="C577" s="21">
        <v>-1.6673043715263139E-2</v>
      </c>
      <c r="D577" s="43">
        <f t="shared" si="17"/>
        <v>1.6771191210843257E-2</v>
      </c>
    </row>
    <row r="578" spans="1:4" x14ac:dyDescent="0.25">
      <c r="A578" s="21">
        <v>158.16999799999999</v>
      </c>
      <c r="B578" s="21">
        <f t="shared" si="16"/>
        <v>78.00074699999999</v>
      </c>
      <c r="C578" s="21">
        <v>-4.4394084383691433E-2</v>
      </c>
      <c r="D578" s="43">
        <f t="shared" si="17"/>
        <v>4.4492231879271552E-2</v>
      </c>
    </row>
    <row r="579" spans="1:4" x14ac:dyDescent="0.25">
      <c r="A579" s="21">
        <v>161.5</v>
      </c>
      <c r="B579" s="21">
        <f t="shared" si="16"/>
        <v>81.330748999999997</v>
      </c>
      <c r="C579" s="21">
        <v>2.0834751331936734E-2</v>
      </c>
      <c r="D579" s="43">
        <f t="shared" si="17"/>
        <v>2.0736603836356615E-2</v>
      </c>
    </row>
    <row r="580" spans="1:4" x14ac:dyDescent="0.25">
      <c r="A580" s="21">
        <v>160.33000200000001</v>
      </c>
      <c r="B580" s="21">
        <f t="shared" si="16"/>
        <v>80.160751000000005</v>
      </c>
      <c r="C580" s="21">
        <v>-7.2709389876934238E-3</v>
      </c>
      <c r="D580" s="43">
        <f t="shared" si="17"/>
        <v>7.3690864832735422E-3</v>
      </c>
    </row>
    <row r="581" spans="1:4" x14ac:dyDescent="0.25">
      <c r="A581" s="21">
        <v>177.03999300000001</v>
      </c>
      <c r="B581" s="21">
        <f t="shared" si="16"/>
        <v>96.870742000000007</v>
      </c>
      <c r="C581" s="21">
        <v>9.9141452528688431E-2</v>
      </c>
      <c r="D581" s="43">
        <f t="shared" si="17"/>
        <v>9.904330503310832E-2</v>
      </c>
    </row>
    <row r="582" spans="1:4" x14ac:dyDescent="0.25">
      <c r="A582" s="21">
        <v>175.58999600000001</v>
      </c>
      <c r="B582" s="21">
        <f t="shared" si="16"/>
        <v>95.420745000000011</v>
      </c>
      <c r="C582" s="21">
        <v>-8.2239470128078525E-3</v>
      </c>
      <c r="D582" s="43">
        <f t="shared" si="17"/>
        <v>8.322094508387971E-3</v>
      </c>
    </row>
    <row r="583" spans="1:4" x14ac:dyDescent="0.25">
      <c r="A583" s="21">
        <v>177.490005</v>
      </c>
      <c r="B583" s="21">
        <f t="shared" si="16"/>
        <v>97.320753999999994</v>
      </c>
      <c r="C583" s="21">
        <v>1.0762588279957346E-2</v>
      </c>
      <c r="D583" s="43">
        <f t="shared" si="17"/>
        <v>1.0664440784377227E-2</v>
      </c>
    </row>
    <row r="584" spans="1:4" x14ac:dyDescent="0.25">
      <c r="A584" s="21">
        <v>183.699997</v>
      </c>
      <c r="B584" s="21">
        <f t="shared" si="16"/>
        <v>103.53074599999999</v>
      </c>
      <c r="C584" s="21">
        <v>3.438967841924942E-2</v>
      </c>
      <c r="D584" s="43">
        <f t="shared" si="17"/>
        <v>3.4291530923669301E-2</v>
      </c>
    </row>
    <row r="585" spans="1:4" x14ac:dyDescent="0.25">
      <c r="A585" s="21">
        <v>180.11999499999999</v>
      </c>
      <c r="B585" s="21">
        <f t="shared" si="16"/>
        <v>99.950743999999986</v>
      </c>
      <c r="C585" s="21">
        <v>-1.9680708216006502E-2</v>
      </c>
      <c r="D585" s="43">
        <f t="shared" si="17"/>
        <v>1.9778855711586621E-2</v>
      </c>
    </row>
    <row r="586" spans="1:4" x14ac:dyDescent="0.25">
      <c r="A586" s="21">
        <v>183.990005</v>
      </c>
      <c r="B586" s="21">
        <f t="shared" si="16"/>
        <v>103.82075399999999</v>
      </c>
      <c r="C586" s="21">
        <v>2.1258167807292679E-2</v>
      </c>
      <c r="D586" s="43">
        <f t="shared" si="17"/>
        <v>2.116002031171256E-2</v>
      </c>
    </row>
    <row r="587" spans="1:4" x14ac:dyDescent="0.25">
      <c r="A587" s="21">
        <v>177.83999600000001</v>
      </c>
      <c r="B587" s="21">
        <f t="shared" si="16"/>
        <v>97.670745000000011</v>
      </c>
      <c r="C587" s="21">
        <v>-3.3997188317578468E-2</v>
      </c>
      <c r="D587" s="43">
        <f t="shared" si="17"/>
        <v>3.4095335813158587E-2</v>
      </c>
    </row>
    <row r="588" spans="1:4" x14ac:dyDescent="0.25">
      <c r="A588" s="21">
        <v>179.5</v>
      </c>
      <c r="B588" s="21">
        <f t="shared" si="16"/>
        <v>99.330748999999997</v>
      </c>
      <c r="C588" s="21">
        <v>9.2909607645203524E-3</v>
      </c>
      <c r="D588" s="43">
        <f t="shared" si="17"/>
        <v>9.192813268940234E-3</v>
      </c>
    </row>
    <row r="589" spans="1:4" x14ac:dyDescent="0.25">
      <c r="A589" s="21">
        <v>186.10000600000001</v>
      </c>
      <c r="B589" s="21">
        <f t="shared" ref="B589:B609" si="18">ABS(A589-$E$7)</f>
        <v>105.930755</v>
      </c>
      <c r="C589" s="21">
        <v>3.6108987960601781E-2</v>
      </c>
      <c r="D589" s="43">
        <f t="shared" si="17"/>
        <v>3.6010840465021662E-2</v>
      </c>
    </row>
    <row r="590" spans="1:4" x14ac:dyDescent="0.25">
      <c r="A590" s="21">
        <v>181.64999399999999</v>
      </c>
      <c r="B590" s="21">
        <f t="shared" si="18"/>
        <v>101.48074299999999</v>
      </c>
      <c r="C590" s="21">
        <v>-2.4202470252278306E-2</v>
      </c>
      <c r="D590" s="43">
        <f t="shared" ref="D590:D609" si="19">ABS(C590-$F$6)</f>
        <v>2.4300617747858425E-2</v>
      </c>
    </row>
    <row r="591" spans="1:4" x14ac:dyDescent="0.25">
      <c r="A591" s="21">
        <v>177.58000200000001</v>
      </c>
      <c r="B591" s="21">
        <f t="shared" si="18"/>
        <v>97.410751000000005</v>
      </c>
      <c r="C591" s="21">
        <v>-2.2660502769946765E-2</v>
      </c>
      <c r="D591" s="43">
        <f t="shared" si="19"/>
        <v>2.2758650265526884E-2</v>
      </c>
    </row>
    <row r="592" spans="1:4" x14ac:dyDescent="0.25">
      <c r="A592" s="21">
        <v>186.479996</v>
      </c>
      <c r="B592" s="21">
        <f t="shared" si="18"/>
        <v>106.310745</v>
      </c>
      <c r="C592" s="21">
        <v>4.8902750410769649E-2</v>
      </c>
      <c r="D592" s="43">
        <f t="shared" si="19"/>
        <v>4.8804602915189531E-2</v>
      </c>
    </row>
    <row r="593" spans="1:4" x14ac:dyDescent="0.25">
      <c r="A593" s="21">
        <v>182.03999300000001</v>
      </c>
      <c r="B593" s="21">
        <f t="shared" si="18"/>
        <v>101.87074200000001</v>
      </c>
      <c r="C593" s="21">
        <v>-2.4097568582126701E-2</v>
      </c>
      <c r="D593" s="43">
        <f t="shared" si="19"/>
        <v>2.4195716077706819E-2</v>
      </c>
    </row>
    <row r="594" spans="1:4" x14ac:dyDescent="0.25">
      <c r="A594" s="21">
        <v>184.020004</v>
      </c>
      <c r="B594" s="21">
        <f t="shared" si="18"/>
        <v>103.850753</v>
      </c>
      <c r="C594" s="21">
        <v>1.0818064395629339E-2</v>
      </c>
      <c r="D594" s="43">
        <f t="shared" si="19"/>
        <v>1.071991690004922E-2</v>
      </c>
    </row>
    <row r="595" spans="1:4" x14ac:dyDescent="0.25">
      <c r="A595" s="21">
        <v>185.88999899999999</v>
      </c>
      <c r="B595" s="21">
        <f t="shared" si="18"/>
        <v>105.72074799999999</v>
      </c>
      <c r="C595" s="21">
        <v>1.0110626448544375E-2</v>
      </c>
      <c r="D595" s="43">
        <f t="shared" si="19"/>
        <v>1.0012478952964256E-2</v>
      </c>
    </row>
    <row r="596" spans="1:4" x14ac:dyDescent="0.25">
      <c r="A596" s="21">
        <v>185.929993</v>
      </c>
      <c r="B596" s="21">
        <f t="shared" si="18"/>
        <v>105.76074199999999</v>
      </c>
      <c r="C596" s="21">
        <v>2.1512560386603149E-4</v>
      </c>
      <c r="D596" s="43">
        <f t="shared" si="19"/>
        <v>1.1697810828591331E-4</v>
      </c>
    </row>
    <row r="597" spans="1:4" x14ac:dyDescent="0.25">
      <c r="A597" s="21">
        <v>187.820007</v>
      </c>
      <c r="B597" s="21">
        <f t="shared" si="18"/>
        <v>107.650756</v>
      </c>
      <c r="C597" s="21">
        <v>1.0113873502799971E-2</v>
      </c>
      <c r="D597" s="43">
        <f t="shared" si="19"/>
        <v>1.0015726007219852E-2</v>
      </c>
    </row>
    <row r="598" spans="1:4" x14ac:dyDescent="0.25">
      <c r="A598" s="21">
        <v>187.55999800000001</v>
      </c>
      <c r="B598" s="21">
        <f t="shared" si="18"/>
        <v>107.390747</v>
      </c>
      <c r="C598" s="21">
        <v>-1.385311088062073E-3</v>
      </c>
      <c r="D598" s="43">
        <f t="shared" si="19"/>
        <v>1.4834585836421912E-3</v>
      </c>
    </row>
    <row r="599" spans="1:4" x14ac:dyDescent="0.25">
      <c r="A599" s="21">
        <v>182.66000399999999</v>
      </c>
      <c r="B599" s="21">
        <f t="shared" si="18"/>
        <v>102.49075299999998</v>
      </c>
      <c r="C599" s="21">
        <v>-2.6472260395989124E-2</v>
      </c>
      <c r="D599" s="43">
        <f t="shared" si="19"/>
        <v>2.6570407891569243E-2</v>
      </c>
    </row>
    <row r="600" spans="1:4" x14ac:dyDescent="0.25">
      <c r="A600" s="21">
        <v>181.86999499999999</v>
      </c>
      <c r="B600" s="21">
        <f t="shared" si="18"/>
        <v>101.70074399999999</v>
      </c>
      <c r="C600" s="21">
        <v>-4.3344045153806835E-3</v>
      </c>
      <c r="D600" s="43">
        <f t="shared" si="19"/>
        <v>4.4325520109608019E-3</v>
      </c>
    </row>
    <row r="601" spans="1:4" x14ac:dyDescent="0.25">
      <c r="A601" s="21">
        <v>179.240005</v>
      </c>
      <c r="B601" s="21">
        <f t="shared" si="18"/>
        <v>99.070753999999994</v>
      </c>
      <c r="C601" s="21">
        <v>-1.4566400833260438E-2</v>
      </c>
      <c r="D601" s="43">
        <f t="shared" si="19"/>
        <v>1.4664548328840557E-2</v>
      </c>
    </row>
    <row r="602" spans="1:4" x14ac:dyDescent="0.25">
      <c r="A602" s="21">
        <v>176.970001</v>
      </c>
      <c r="B602" s="21">
        <f t="shared" si="18"/>
        <v>96.800749999999994</v>
      </c>
      <c r="C602" s="21">
        <v>-1.2745485479732054E-2</v>
      </c>
      <c r="D602" s="43">
        <f t="shared" si="19"/>
        <v>1.2843632975312172E-2</v>
      </c>
    </row>
    <row r="603" spans="1:4" x14ac:dyDescent="0.25">
      <c r="A603" s="21">
        <v>181.11999499999999</v>
      </c>
      <c r="B603" s="21">
        <f t="shared" si="18"/>
        <v>100.95074399999999</v>
      </c>
      <c r="C603" s="21">
        <v>2.317953507504179E-2</v>
      </c>
      <c r="D603" s="43">
        <f t="shared" si="19"/>
        <v>2.3081387579461671E-2</v>
      </c>
    </row>
    <row r="604" spans="1:4" x14ac:dyDescent="0.25">
      <c r="A604" s="21">
        <v>181.229996</v>
      </c>
      <c r="B604" s="21">
        <f t="shared" si="18"/>
        <v>101.060745</v>
      </c>
      <c r="C604" s="21">
        <v>6.0715333854763451E-4</v>
      </c>
      <c r="D604" s="43">
        <f t="shared" si="19"/>
        <v>5.090058429675163E-4</v>
      </c>
    </row>
    <row r="605" spans="1:4" x14ac:dyDescent="0.25">
      <c r="A605" s="21">
        <v>180.88000500000001</v>
      </c>
      <c r="B605" s="21">
        <f t="shared" si="18"/>
        <v>100.71075400000001</v>
      </c>
      <c r="C605" s="21">
        <v>-1.9330651350082939E-3</v>
      </c>
      <c r="D605" s="43">
        <f t="shared" si="19"/>
        <v>2.0312126305884119E-3</v>
      </c>
    </row>
    <row r="606" spans="1:4" x14ac:dyDescent="0.25">
      <c r="A606" s="21">
        <v>176.53999300000001</v>
      </c>
      <c r="B606" s="21">
        <f t="shared" si="18"/>
        <v>96.370742000000007</v>
      </c>
      <c r="C606" s="21">
        <v>-2.4286415671334556E-2</v>
      </c>
      <c r="D606" s="43">
        <f t="shared" si="19"/>
        <v>2.4384563166914675E-2</v>
      </c>
    </row>
    <row r="607" spans="1:4" x14ac:dyDescent="0.25">
      <c r="A607" s="21">
        <v>172.820007</v>
      </c>
      <c r="B607" s="21">
        <f t="shared" si="18"/>
        <v>92.650756000000001</v>
      </c>
      <c r="C607" s="21">
        <v>-2.1296809023191872E-2</v>
      </c>
      <c r="D607" s="43">
        <f t="shared" si="19"/>
        <v>2.139495651877199E-2</v>
      </c>
    </row>
    <row r="608" spans="1:4" x14ac:dyDescent="0.25">
      <c r="A608" s="21">
        <v>175.41000399999999</v>
      </c>
      <c r="B608" s="21">
        <f t="shared" si="18"/>
        <v>95.240752999999984</v>
      </c>
      <c r="C608" s="21">
        <v>1.487548274158192E-2</v>
      </c>
      <c r="D608" s="43">
        <f t="shared" si="19"/>
        <v>1.4777335246001801E-2</v>
      </c>
    </row>
    <row r="609" spans="1:4" ht="15.75" thickBot="1" x14ac:dyDescent="0.3">
      <c r="A609" s="22">
        <v>173.80999800000001</v>
      </c>
      <c r="B609" s="22">
        <f t="shared" si="18"/>
        <v>93.640747000000005</v>
      </c>
      <c r="C609" s="22">
        <v>-9.1633765908347362E-3</v>
      </c>
      <c r="D609" s="44">
        <f t="shared" si="19"/>
        <v>9.2615240864148546E-3</v>
      </c>
    </row>
  </sheetData>
  <mergeCells count="4">
    <mergeCell ref="C5:C6"/>
    <mergeCell ref="C7:C10"/>
    <mergeCell ref="C4:D4"/>
    <mergeCell ref="C3:F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AA10-BB7F-42FE-80F2-A627CFB724A1}">
  <dimension ref="A1:I606"/>
  <sheetViews>
    <sheetView workbookViewId="0">
      <selection activeCell="G6" sqref="G6"/>
    </sheetView>
  </sheetViews>
  <sheetFormatPr baseColWidth="10" defaultRowHeight="15" x14ac:dyDescent="0.25"/>
  <cols>
    <col min="2" max="2" width="24.5703125" bestFit="1" customWidth="1"/>
    <col min="3" max="3" width="25.140625" bestFit="1" customWidth="1"/>
    <col min="4" max="4" width="16.85546875" bestFit="1" customWidth="1"/>
    <col min="5" max="5" width="17.42578125" bestFit="1" customWidth="1"/>
    <col min="6" max="6" width="15.42578125" bestFit="1" customWidth="1"/>
    <col min="7" max="7" width="18.85546875" bestFit="1" customWidth="1"/>
    <col min="8" max="8" width="12" bestFit="1" customWidth="1"/>
    <col min="9" max="9" width="16.28515625" bestFit="1" customWidth="1"/>
  </cols>
  <sheetData>
    <row r="1" spans="1:9" ht="15.75" thickBot="1" x14ac:dyDescent="0.3">
      <c r="F1" s="16" t="s">
        <v>21</v>
      </c>
      <c r="G1" s="17" t="s">
        <v>21</v>
      </c>
      <c r="H1" s="17" t="s">
        <v>21</v>
      </c>
      <c r="I1" s="36" t="s">
        <v>21</v>
      </c>
    </row>
    <row r="2" spans="1:9" ht="15.75" thickBot="1" x14ac:dyDescent="0.3">
      <c r="C2" s="33" t="s">
        <v>12</v>
      </c>
      <c r="D2" s="34">
        <f>AVERAGE(D11:D606)</f>
        <v>1.0136869164905007E-4</v>
      </c>
      <c r="E2" s="34">
        <f>AVERAGE(E11:E606)</f>
        <v>9.8147495580118183E-5</v>
      </c>
      <c r="F2" s="34">
        <f>SUM(F11:F606)</f>
        <v>0.1417758899996481</v>
      </c>
      <c r="G2" s="34">
        <f>SUM(G11:G606)</f>
        <v>0.20257896870799785</v>
      </c>
      <c r="H2" s="34">
        <f>SUM(H11:H606)</f>
        <v>0.14178201426418943</v>
      </c>
      <c r="I2" s="35">
        <f>SUM(I11:I606)</f>
        <v>0.20258470993480743</v>
      </c>
    </row>
    <row r="3" spans="1:9" ht="15.75" thickBot="1" x14ac:dyDescent="0.3"/>
    <row r="4" spans="1:9" x14ac:dyDescent="0.25">
      <c r="E4" s="24" t="s">
        <v>22</v>
      </c>
      <c r="F4" s="27">
        <f>COUNT(F11:F606)-1</f>
        <v>595</v>
      </c>
      <c r="G4" s="27">
        <f>COUNT(G11:G606)-1</f>
        <v>595</v>
      </c>
      <c r="H4" s="27">
        <f>COUNT(H11:H606)</f>
        <v>596</v>
      </c>
      <c r="I4" s="28">
        <f>COUNT(I11:I606)</f>
        <v>596</v>
      </c>
    </row>
    <row r="5" spans="1:9" x14ac:dyDescent="0.25">
      <c r="E5" s="25" t="s">
        <v>8</v>
      </c>
      <c r="F5" s="6">
        <f>F2/F4</f>
        <v>2.3827880672209765E-4</v>
      </c>
      <c r="G5" s="6">
        <f t="shared" ref="G5:I5" si="0">G2/G4</f>
        <v>3.4046885497142495E-4</v>
      </c>
      <c r="H5" s="6">
        <f t="shared" si="0"/>
        <v>2.3788928567817019E-4</v>
      </c>
      <c r="I5" s="29">
        <f t="shared" si="0"/>
        <v>3.3990723143424066E-4</v>
      </c>
    </row>
    <row r="6" spans="1:9" ht="15.75" thickBot="1" x14ac:dyDescent="0.3">
      <c r="E6" s="32" t="s">
        <v>23</v>
      </c>
      <c r="F6" s="30">
        <f>SQRT(F5)</f>
        <v>1.543628215348818E-2</v>
      </c>
      <c r="G6" s="30">
        <f t="shared" ref="G6:I6" si="1">SQRT(G5)</f>
        <v>1.8451798150083503E-2</v>
      </c>
      <c r="H6" s="30">
        <f t="shared" si="1"/>
        <v>1.5423659931357738E-2</v>
      </c>
      <c r="I6" s="31">
        <f t="shared" si="1"/>
        <v>1.8436573202041659E-2</v>
      </c>
    </row>
    <row r="8" spans="1:9" ht="15.75" thickBot="1" x14ac:dyDescent="0.3"/>
    <row r="9" spans="1:9" ht="15.75" thickBot="1" x14ac:dyDescent="0.3">
      <c r="A9" s="18" t="s">
        <v>0</v>
      </c>
      <c r="B9" s="18" t="s">
        <v>2</v>
      </c>
      <c r="C9" s="18" t="s">
        <v>1</v>
      </c>
      <c r="D9" s="18" t="s">
        <v>5</v>
      </c>
      <c r="E9" s="18" t="s">
        <v>6</v>
      </c>
      <c r="F9" s="39" t="s">
        <v>24</v>
      </c>
      <c r="G9" s="39" t="s">
        <v>26</v>
      </c>
      <c r="H9" s="39" t="s">
        <v>25</v>
      </c>
      <c r="I9" s="39" t="s">
        <v>27</v>
      </c>
    </row>
    <row r="10" spans="1:9" x14ac:dyDescent="0.25">
      <c r="A10" s="19">
        <v>43102</v>
      </c>
      <c r="B10" s="21">
        <v>2695.8100589999999</v>
      </c>
      <c r="C10" s="21">
        <v>163.93447900000001</v>
      </c>
      <c r="D10" s="21"/>
      <c r="E10" s="21"/>
      <c r="F10" s="21"/>
      <c r="G10" s="21"/>
      <c r="H10" s="21"/>
      <c r="I10" s="21"/>
    </row>
    <row r="11" spans="1:9" x14ac:dyDescent="0.25">
      <c r="A11" s="19">
        <v>43103</v>
      </c>
      <c r="B11" s="21">
        <v>2713.0600589999999</v>
      </c>
      <c r="C11" s="21">
        <v>163.243607</v>
      </c>
      <c r="D11" s="21">
        <f>LN(B11/B10)</f>
        <v>6.3784332429780467E-3</v>
      </c>
      <c r="E11" s="21">
        <f>LN(C11/C10)</f>
        <v>-4.2232231094080051E-3</v>
      </c>
      <c r="F11" s="37">
        <f>(D11-$D$2)^2</f>
        <v>3.9401539381551099E-5</v>
      </c>
      <c r="G11" s="37">
        <f>(E11-$E$2)^2</f>
        <v>1.8674243905655422E-5</v>
      </c>
      <c r="H11" s="37">
        <f>D11^2</f>
        <v>4.0684410635127442E-5</v>
      </c>
      <c r="I11" s="37">
        <f>E11^2</f>
        <v>1.7835613431837818E-5</v>
      </c>
    </row>
    <row r="12" spans="1:9" x14ac:dyDescent="0.25">
      <c r="A12" s="19">
        <v>43104</v>
      </c>
      <c r="B12" s="21">
        <v>2723.98999</v>
      </c>
      <c r="C12" s="21">
        <v>164.38871800000001</v>
      </c>
      <c r="D12" s="21">
        <f t="shared" ref="D12:E75" si="2">LN(B12/B11)</f>
        <v>4.0205426195473347E-3</v>
      </c>
      <c r="E12" s="21">
        <f t="shared" si="2"/>
        <v>6.9902483697077229E-3</v>
      </c>
      <c r="F12" s="37">
        <f t="shared" ref="F12:F75" si="3">(D12-$D$2)^2</f>
        <v>1.5359924277117671E-5</v>
      </c>
      <c r="G12" s="37">
        <f t="shared" ref="G12:G75" si="4">(E12-$E$2)^2</f>
        <v>4.7501054459150492E-5</v>
      </c>
      <c r="H12" s="37">
        <f t="shared" ref="H12:H75" si="5">D12^2</f>
        <v>1.6164762955596544E-5</v>
      </c>
      <c r="I12" s="37">
        <f t="shared" ref="I12:I75" si="6">E12^2</f>
        <v>4.8863572270201478E-5</v>
      </c>
    </row>
    <row r="13" spans="1:9" x14ac:dyDescent="0.25">
      <c r="A13" s="19">
        <v>43105</v>
      </c>
      <c r="B13" s="21">
        <v>2743.1499020000001</v>
      </c>
      <c r="C13" s="21">
        <v>164.720001</v>
      </c>
      <c r="D13" s="21">
        <f t="shared" si="2"/>
        <v>7.0091458493143173E-3</v>
      </c>
      <c r="E13" s="21">
        <f t="shared" si="2"/>
        <v>2.0132138273227075E-3</v>
      </c>
      <c r="F13" s="37">
        <f t="shared" si="3"/>
        <v>4.7717385259962039E-5</v>
      </c>
      <c r="G13" s="37">
        <f t="shared" si="4"/>
        <v>3.6674790549740172E-6</v>
      </c>
      <c r="H13" s="37">
        <f t="shared" si="5"/>
        <v>4.9128125536960121E-5</v>
      </c>
      <c r="I13" s="37">
        <f t="shared" si="6"/>
        <v>4.0530299145233443E-6</v>
      </c>
    </row>
    <row r="14" spans="1:9" x14ac:dyDescent="0.25">
      <c r="A14" s="19">
        <v>43108</v>
      </c>
      <c r="B14" s="21">
        <v>2747.709961</v>
      </c>
      <c r="C14" s="21">
        <v>164.60640000000001</v>
      </c>
      <c r="D14" s="21">
        <f t="shared" si="2"/>
        <v>1.660963915355335E-3</v>
      </c>
      <c r="E14" s="21">
        <f t="shared" si="2"/>
        <v>-6.8989916484581875E-4</v>
      </c>
      <c r="F14" s="37">
        <f t="shared" si="3"/>
        <v>2.4323372618074574E-6</v>
      </c>
      <c r="G14" s="37">
        <f t="shared" si="4"/>
        <v>6.2101753900847198E-7</v>
      </c>
      <c r="H14" s="37">
        <f t="shared" si="5"/>
        <v>2.7588011281125245E-6</v>
      </c>
      <c r="I14" s="37">
        <f t="shared" si="6"/>
        <v>4.7596085765495819E-7</v>
      </c>
    </row>
    <row r="15" spans="1:9" x14ac:dyDescent="0.25">
      <c r="A15" s="19">
        <v>43109</v>
      </c>
      <c r="B15" s="21">
        <v>2751.290039</v>
      </c>
      <c r="C15" s="21">
        <v>164.23730499999999</v>
      </c>
      <c r="D15" s="21">
        <f t="shared" si="2"/>
        <v>1.3020834718354051E-3</v>
      </c>
      <c r="E15" s="21">
        <f t="shared" si="2"/>
        <v>-2.2448059633307159E-3</v>
      </c>
      <c r="F15" s="37">
        <f t="shared" si="3"/>
        <v>1.4417159833579669E-6</v>
      </c>
      <c r="G15" s="37">
        <f t="shared" si="4"/>
        <v>5.4894309106222406E-6</v>
      </c>
      <c r="H15" s="37">
        <f t="shared" si="5"/>
        <v>1.695421367626942E-6</v>
      </c>
      <c r="I15" s="37">
        <f t="shared" si="6"/>
        <v>5.0391538130051432E-6</v>
      </c>
    </row>
    <row r="16" spans="1:9" x14ac:dyDescent="0.25">
      <c r="A16" s="19">
        <v>43110</v>
      </c>
      <c r="B16" s="21">
        <v>2748.2299800000001</v>
      </c>
      <c r="C16" s="21">
        <v>164.208923</v>
      </c>
      <c r="D16" s="21">
        <f t="shared" si="2"/>
        <v>-1.1128459593683269E-3</v>
      </c>
      <c r="E16" s="21">
        <f t="shared" si="2"/>
        <v>-1.7282585489541993E-4</v>
      </c>
      <c r="F16" s="37">
        <f t="shared" si="3"/>
        <v>1.4743172187452503E-6</v>
      </c>
      <c r="G16" s="37">
        <f t="shared" si="4"/>
        <v>7.3426556667938806E-8</v>
      </c>
      <c r="H16" s="37">
        <f t="shared" si="5"/>
        <v>1.2384261292824119E-6</v>
      </c>
      <c r="I16" s="37">
        <f t="shared" si="6"/>
        <v>2.9868776120332745E-8</v>
      </c>
    </row>
    <row r="17" spans="1:9" x14ac:dyDescent="0.25">
      <c r="A17" s="19">
        <v>43111</v>
      </c>
      <c r="B17" s="21">
        <v>2767.5600589999999</v>
      </c>
      <c r="C17" s="21">
        <v>164.095383</v>
      </c>
      <c r="D17" s="21">
        <f t="shared" si="2"/>
        <v>7.0090260862362194E-3</v>
      </c>
      <c r="E17" s="21">
        <f t="shared" si="2"/>
        <v>-6.9167539049336398E-4</v>
      </c>
      <c r="F17" s="37">
        <f t="shared" si="3"/>
        <v>4.7715730680994801E-5</v>
      </c>
      <c r="G17" s="37">
        <f t="shared" si="4"/>
        <v>6.2382019136544478E-7</v>
      </c>
      <c r="H17" s="37">
        <f t="shared" si="5"/>
        <v>4.9126446677539815E-5</v>
      </c>
      <c r="I17" s="37">
        <f t="shared" si="6"/>
        <v>4.7841484581414753E-7</v>
      </c>
    </row>
    <row r="18" spans="1:9" x14ac:dyDescent="0.25">
      <c r="A18" s="19">
        <v>43112</v>
      </c>
      <c r="B18" s="21">
        <v>2786.23999</v>
      </c>
      <c r="C18" s="21">
        <v>164.26573200000001</v>
      </c>
      <c r="D18" s="21">
        <f t="shared" si="2"/>
        <v>6.7269261681854198E-3</v>
      </c>
      <c r="E18" s="21">
        <f t="shared" si="2"/>
        <v>1.0375711830707748E-3</v>
      </c>
      <c r="F18" s="37">
        <f t="shared" si="3"/>
        <v>4.3898011874886991E-5</v>
      </c>
      <c r="G18" s="37">
        <f t="shared" si="4"/>
        <v>8.8251686461854284E-7</v>
      </c>
      <c r="H18" s="37">
        <f t="shared" si="5"/>
        <v>4.5251535672217776E-5</v>
      </c>
      <c r="I18" s="37">
        <f t="shared" si="6"/>
        <v>1.0765539599388873E-6</v>
      </c>
    </row>
    <row r="19" spans="1:9" x14ac:dyDescent="0.25">
      <c r="A19" s="19">
        <v>43116</v>
      </c>
      <c r="B19" s="21">
        <v>2776.419922</v>
      </c>
      <c r="C19" s="21">
        <v>164.369812</v>
      </c>
      <c r="D19" s="21">
        <f t="shared" si="2"/>
        <v>-3.5307131324618969E-3</v>
      </c>
      <c r="E19" s="21">
        <f t="shared" si="2"/>
        <v>6.3340685680529423E-4</v>
      </c>
      <c r="F19" s="37">
        <f t="shared" si="3"/>
        <v>1.3192018377037105E-5</v>
      </c>
      <c r="G19" s="37">
        <f t="shared" si="4"/>
        <v>2.8650258377918347E-7</v>
      </c>
      <c r="H19" s="37">
        <f t="shared" si="5"/>
        <v>1.2465935223738901E-5</v>
      </c>
      <c r="I19" s="37">
        <f t="shared" si="6"/>
        <v>4.0120424624796251E-7</v>
      </c>
    </row>
    <row r="20" spans="1:9" x14ac:dyDescent="0.25">
      <c r="A20" s="19">
        <v>43117</v>
      </c>
      <c r="B20" s="21">
        <v>2802.5600589999999</v>
      </c>
      <c r="C20" s="21">
        <v>165.600143</v>
      </c>
      <c r="D20" s="21">
        <f t="shared" si="2"/>
        <v>9.3710063064367261E-3</v>
      </c>
      <c r="E20" s="21">
        <f t="shared" si="2"/>
        <v>7.4572650206036536E-3</v>
      </c>
      <c r="F20" s="37">
        <f t="shared" si="3"/>
        <v>8.5926181509486562E-5</v>
      </c>
      <c r="G20" s="37">
        <f t="shared" si="4"/>
        <v>5.4156610747108521E-5</v>
      </c>
      <c r="H20" s="37">
        <f t="shared" si="5"/>
        <v>8.7815759195276888E-5</v>
      </c>
      <c r="I20" s="37">
        <f t="shared" si="6"/>
        <v>5.5610801587518812E-5</v>
      </c>
    </row>
    <row r="21" spans="1:9" x14ac:dyDescent="0.25">
      <c r="A21" s="19">
        <v>43118</v>
      </c>
      <c r="B21" s="21">
        <v>2798.030029</v>
      </c>
      <c r="C21" s="21">
        <v>165.21212800000001</v>
      </c>
      <c r="D21" s="21">
        <f t="shared" si="2"/>
        <v>-1.6176977485318196E-3</v>
      </c>
      <c r="E21" s="21">
        <f t="shared" si="2"/>
        <v>-2.3458330415742994E-3</v>
      </c>
      <c r="F21" s="37">
        <f t="shared" si="3"/>
        <v>2.9551894257561274E-6</v>
      </c>
      <c r="G21" s="37">
        <f t="shared" si="4"/>
        <v>5.9730408659895942E-6</v>
      </c>
      <c r="H21" s="37">
        <f t="shared" si="5"/>
        <v>2.6169460056049181E-6</v>
      </c>
      <c r="I21" s="37">
        <f t="shared" si="6"/>
        <v>5.5029326589417286E-6</v>
      </c>
    </row>
    <row r="22" spans="1:9" x14ac:dyDescent="0.25">
      <c r="A22" s="19">
        <v>43119</v>
      </c>
      <c r="B22" s="21">
        <v>2810.3000489999999</v>
      </c>
      <c r="C22" s="21">
        <v>166.67903100000001</v>
      </c>
      <c r="D22" s="21">
        <f t="shared" si="2"/>
        <v>4.3756481542505214E-3</v>
      </c>
      <c r="E22" s="21">
        <f t="shared" si="2"/>
        <v>8.83972056665463E-3</v>
      </c>
      <c r="F22" s="37">
        <f t="shared" si="3"/>
        <v>1.8269464924416725E-5</v>
      </c>
      <c r="G22" s="37">
        <f t="shared" si="4"/>
        <v>7.6415099756935073E-5</v>
      </c>
      <c r="H22" s="37">
        <f t="shared" si="5"/>
        <v>1.9146296769795996E-5</v>
      </c>
      <c r="I22" s="37">
        <f t="shared" si="6"/>
        <v>7.8140659696536853E-5</v>
      </c>
    </row>
    <row r="23" spans="1:9" x14ac:dyDescent="0.25">
      <c r="A23" s="19">
        <v>43122</v>
      </c>
      <c r="B23" s="21">
        <v>2832.969971</v>
      </c>
      <c r="C23" s="21">
        <v>166.764206</v>
      </c>
      <c r="D23" s="21">
        <f t="shared" si="2"/>
        <v>8.0343644258471826E-3</v>
      </c>
      <c r="E23" s="21">
        <f t="shared" si="2"/>
        <v>5.108815678427402E-4</v>
      </c>
      <c r="F23" s="37">
        <f t="shared" si="3"/>
        <v>6.2932421318805771E-5</v>
      </c>
      <c r="G23" s="37">
        <f t="shared" si="4"/>
        <v>1.7034941440648728E-7</v>
      </c>
      <c r="H23" s="37">
        <f t="shared" si="5"/>
        <v>6.4551011727318727E-5</v>
      </c>
      <c r="I23" s="37">
        <f t="shared" si="6"/>
        <v>2.6099997636145637E-7</v>
      </c>
    </row>
    <row r="24" spans="1:9" x14ac:dyDescent="0.25">
      <c r="A24" s="19">
        <v>43123</v>
      </c>
      <c r="B24" s="21">
        <v>2839.1298830000001</v>
      </c>
      <c r="C24" s="21">
        <v>167.33206200000001</v>
      </c>
      <c r="D24" s="21">
        <f t="shared" si="2"/>
        <v>2.172004929470756E-3</v>
      </c>
      <c r="E24" s="21">
        <f t="shared" si="2"/>
        <v>3.3993588149161752E-3</v>
      </c>
      <c r="F24" s="37">
        <f t="shared" si="3"/>
        <v>4.2875344293804274E-6</v>
      </c>
      <c r="G24" s="37">
        <f t="shared" si="4"/>
        <v>1.0897996174912512E-5</v>
      </c>
      <c r="H24" s="37">
        <f t="shared" si="5"/>
        <v>4.7176054136452633E-6</v>
      </c>
      <c r="I24" s="37">
        <f t="shared" si="6"/>
        <v>1.1555640352548304E-5</v>
      </c>
    </row>
    <row r="25" spans="1:9" x14ac:dyDescent="0.25">
      <c r="A25" s="19">
        <v>43124</v>
      </c>
      <c r="B25" s="21">
        <v>2837.540039</v>
      </c>
      <c r="C25" s="21">
        <v>166.67903100000001</v>
      </c>
      <c r="D25" s="21">
        <f t="shared" si="2"/>
        <v>-5.601326352995111E-4</v>
      </c>
      <c r="E25" s="21">
        <f t="shared" si="2"/>
        <v>-3.9102403827588981E-3</v>
      </c>
      <c r="F25" s="37">
        <f t="shared" si="3"/>
        <v>4.3758400555470727E-7</v>
      </c>
      <c r="G25" s="37">
        <f t="shared" si="4"/>
        <v>1.6067173383215161E-5</v>
      </c>
      <c r="H25" s="37">
        <f t="shared" si="5"/>
        <v>3.1374856912757508E-7</v>
      </c>
      <c r="I25" s="37">
        <f t="shared" si="6"/>
        <v>1.5289979850958454E-5</v>
      </c>
    </row>
    <row r="26" spans="1:9" x14ac:dyDescent="0.25">
      <c r="A26" s="19">
        <v>43125</v>
      </c>
      <c r="B26" s="21">
        <v>2839.25</v>
      </c>
      <c r="C26" s="21">
        <v>166.243683</v>
      </c>
      <c r="D26" s="21">
        <f t="shared" si="2"/>
        <v>6.0243942085909743E-4</v>
      </c>
      <c r="E26" s="21">
        <f t="shared" si="2"/>
        <v>-2.6153111808585963E-3</v>
      </c>
      <c r="F26" s="37">
        <f t="shared" si="3"/>
        <v>2.510718756710886E-7</v>
      </c>
      <c r="G26" s="37">
        <f t="shared" si="4"/>
        <v>7.3628579887405388E-6</v>
      </c>
      <c r="H26" s="37">
        <f t="shared" si="5"/>
        <v>3.6293325580504471E-7</v>
      </c>
      <c r="I26" s="37">
        <f t="shared" si="6"/>
        <v>6.8398525727239852E-6</v>
      </c>
    </row>
    <row r="27" spans="1:9" x14ac:dyDescent="0.25">
      <c r="A27" s="19">
        <v>43126</v>
      </c>
      <c r="B27" s="21">
        <v>2872.8701169999999</v>
      </c>
      <c r="C27" s="21">
        <v>168.79894999999999</v>
      </c>
      <c r="D27" s="21">
        <f t="shared" si="2"/>
        <v>1.1771638040818483E-2</v>
      </c>
      <c r="E27" s="21">
        <f t="shared" si="2"/>
        <v>1.5253679941784767E-2</v>
      </c>
      <c r="F27" s="37">
        <f t="shared" si="3"/>
        <v>1.3619518668216355E-4</v>
      </c>
      <c r="G27" s="37">
        <f t="shared" si="4"/>
        <v>2.2969016372796186E-4</v>
      </c>
      <c r="H27" s="37">
        <f t="shared" si="5"/>
        <v>1.3857146216404481E-4</v>
      </c>
      <c r="I27" s="37">
        <f t="shared" si="6"/>
        <v>2.3267475176640695E-4</v>
      </c>
    </row>
    <row r="28" spans="1:9" x14ac:dyDescent="0.25">
      <c r="A28" s="19">
        <v>43129</v>
      </c>
      <c r="B28" s="21">
        <v>2853.530029</v>
      </c>
      <c r="C28" s="21">
        <v>168.24056999999999</v>
      </c>
      <c r="D28" s="21">
        <f t="shared" si="2"/>
        <v>-6.754736323635129E-3</v>
      </c>
      <c r="E28" s="21">
        <f t="shared" si="2"/>
        <v>-3.3134423575398005E-3</v>
      </c>
      <c r="F28" s="37">
        <f t="shared" si="3"/>
        <v>4.7006175980604868E-5</v>
      </c>
      <c r="G28" s="37">
        <f t="shared" si="4"/>
        <v>1.1638945325910786E-5</v>
      </c>
      <c r="H28" s="37">
        <f t="shared" si="5"/>
        <v>4.5626462801835815E-5</v>
      </c>
      <c r="I28" s="37">
        <f t="shared" si="6"/>
        <v>1.0978900256738911E-5</v>
      </c>
    </row>
    <row r="29" spans="1:9" x14ac:dyDescent="0.25">
      <c r="A29" s="19">
        <v>43130</v>
      </c>
      <c r="B29" s="21">
        <v>2822.429932</v>
      </c>
      <c r="C29" s="21">
        <v>163.234161</v>
      </c>
      <c r="D29" s="21">
        <f t="shared" si="2"/>
        <v>-1.0958642573971082E-2</v>
      </c>
      <c r="E29" s="21">
        <f t="shared" si="2"/>
        <v>-3.0209178927219329E-2</v>
      </c>
      <c r="F29" s="37">
        <f t="shared" si="3"/>
        <v>1.2232384919564422E-4</v>
      </c>
      <c r="G29" s="37">
        <f t="shared" si="4"/>
        <v>9.1853403489811753E-4</v>
      </c>
      <c r="H29" s="37">
        <f t="shared" si="5"/>
        <v>1.2009184706405154E-4</v>
      </c>
      <c r="I29" s="37">
        <f t="shared" si="6"/>
        <v>9.1259449145675233E-4</v>
      </c>
    </row>
    <row r="30" spans="1:9" x14ac:dyDescent="0.25">
      <c r="A30" s="19">
        <v>43131</v>
      </c>
      <c r="B30" s="21">
        <v>2823.8100589999999</v>
      </c>
      <c r="C30" s="21">
        <v>161.96598800000001</v>
      </c>
      <c r="D30" s="21">
        <f t="shared" si="2"/>
        <v>4.8886587523235534E-4</v>
      </c>
      <c r="E30" s="21">
        <f t="shared" si="2"/>
        <v>-7.7993779062199833E-3</v>
      </c>
      <c r="F30" s="37">
        <f t="shared" si="3"/>
        <v>1.501540672849938E-7</v>
      </c>
      <c r="G30" s="37">
        <f t="shared" si="4"/>
        <v>6.2370907472077843E-5</v>
      </c>
      <c r="H30" s="37">
        <f t="shared" si="5"/>
        <v>2.389898439666968E-7</v>
      </c>
      <c r="I30" s="37">
        <f t="shared" si="6"/>
        <v>6.0830295724032412E-5</v>
      </c>
    </row>
    <row r="31" spans="1:9" x14ac:dyDescent="0.25">
      <c r="A31" s="19">
        <v>43132</v>
      </c>
      <c r="B31" s="21">
        <v>2821.9799800000001</v>
      </c>
      <c r="C31" s="21">
        <v>162.68525700000001</v>
      </c>
      <c r="D31" s="21">
        <f t="shared" si="2"/>
        <v>-6.4829866199597882E-4</v>
      </c>
      <c r="E31" s="21">
        <f t="shared" si="2"/>
        <v>4.431032918704776E-3</v>
      </c>
      <c r="F31" s="37">
        <f t="shared" si="3"/>
        <v>5.6200114112114084E-7</v>
      </c>
      <c r="G31" s="37">
        <f t="shared" si="4"/>
        <v>1.8773896089926143E-5</v>
      </c>
      <c r="H31" s="37">
        <f t="shared" si="5"/>
        <v>4.202911551457764E-7</v>
      </c>
      <c r="I31" s="37">
        <f t="shared" si="6"/>
        <v>1.9634052726645365E-5</v>
      </c>
    </row>
    <row r="32" spans="1:9" x14ac:dyDescent="0.25">
      <c r="A32" s="19">
        <v>43133</v>
      </c>
      <c r="B32" s="21">
        <v>2762.1298830000001</v>
      </c>
      <c r="C32" s="21">
        <v>160.30032299999999</v>
      </c>
      <c r="D32" s="21">
        <f t="shared" si="2"/>
        <v>-2.1436680282709664E-2</v>
      </c>
      <c r="E32" s="21">
        <f t="shared" si="2"/>
        <v>-1.4768320905683915E-2</v>
      </c>
      <c r="F32" s="37">
        <f t="shared" si="3"/>
        <v>4.6388755362187454E-4</v>
      </c>
      <c r="G32" s="37">
        <f t="shared" si="4"/>
        <v>2.2101188272578197E-4</v>
      </c>
      <c r="H32" s="37">
        <f t="shared" si="5"/>
        <v>4.5953126154311329E-4</v>
      </c>
      <c r="I32" s="37">
        <f t="shared" si="6"/>
        <v>2.1810330237326055E-4</v>
      </c>
    </row>
    <row r="33" spans="1:9" x14ac:dyDescent="0.25">
      <c r="A33" s="19">
        <v>43136</v>
      </c>
      <c r="B33" s="21">
        <v>2648.9399410000001</v>
      </c>
      <c r="C33" s="21">
        <v>155.066757</v>
      </c>
      <c r="D33" s="21">
        <f t="shared" si="2"/>
        <v>-4.1842541159627059E-2</v>
      </c>
      <c r="E33" s="21">
        <f t="shared" si="2"/>
        <v>-3.3193360064032923E-2</v>
      </c>
      <c r="F33" s="37">
        <f t="shared" si="3"/>
        <v>1.7592915736119768E-3</v>
      </c>
      <c r="G33" s="37">
        <f t="shared" si="4"/>
        <v>1.1083244755917723E-3</v>
      </c>
      <c r="H33" s="37">
        <f t="shared" si="5"/>
        <v>1.7507982506950845E-3</v>
      </c>
      <c r="I33" s="37">
        <f t="shared" si="6"/>
        <v>1.1017991523405357E-3</v>
      </c>
    </row>
    <row r="34" spans="1:9" x14ac:dyDescent="0.25">
      <c r="A34" s="19">
        <v>43137</v>
      </c>
      <c r="B34" s="21">
        <v>2695.139893</v>
      </c>
      <c r="C34" s="21">
        <v>156.32547</v>
      </c>
      <c r="D34" s="21">
        <f t="shared" si="2"/>
        <v>1.729057365883202E-2</v>
      </c>
      <c r="E34" s="21">
        <f t="shared" si="2"/>
        <v>8.0844654843227649E-3</v>
      </c>
      <c r="F34" s="37">
        <f t="shared" si="3"/>
        <v>2.9546876740382767E-4</v>
      </c>
      <c r="G34" s="37">
        <f t="shared" si="4"/>
        <v>6.3781275017314387E-5</v>
      </c>
      <c r="H34" s="37">
        <f t="shared" si="5"/>
        <v>2.9896393745149573E-4</v>
      </c>
      <c r="I34" s="37">
        <f t="shared" si="6"/>
        <v>6.5358582167206119E-5</v>
      </c>
    </row>
    <row r="35" spans="1:9" x14ac:dyDescent="0.25">
      <c r="A35" s="19">
        <v>43138</v>
      </c>
      <c r="B35" s="21">
        <v>2681.6599120000001</v>
      </c>
      <c r="C35" s="21">
        <v>156.827057</v>
      </c>
      <c r="D35" s="21">
        <f t="shared" si="2"/>
        <v>-5.0141384210705929E-3</v>
      </c>
      <c r="E35" s="21">
        <f t="shared" si="2"/>
        <v>3.2034704222565903E-3</v>
      </c>
      <c r="F35" s="37">
        <f t="shared" si="3"/>
        <v>2.6168413020285254E-5</v>
      </c>
      <c r="G35" s="37">
        <f t="shared" si="4"/>
        <v>9.6430304789425313E-6</v>
      </c>
      <c r="H35" s="37">
        <f t="shared" si="5"/>
        <v>2.5141584105656297E-5</v>
      </c>
      <c r="I35" s="37">
        <f t="shared" si="6"/>
        <v>1.0262222746272817E-5</v>
      </c>
    </row>
    <row r="36" spans="1:9" x14ac:dyDescent="0.25">
      <c r="A36" s="19">
        <v>43139</v>
      </c>
      <c r="B36" s="21">
        <v>2581</v>
      </c>
      <c r="C36" s="21">
        <v>150.44834900000001</v>
      </c>
      <c r="D36" s="21">
        <f t="shared" si="2"/>
        <v>-3.8259052205015347E-2</v>
      </c>
      <c r="E36" s="21">
        <f t="shared" si="2"/>
        <v>-4.1523821157539338E-2</v>
      </c>
      <c r="F36" s="37">
        <f t="shared" si="3"/>
        <v>1.4715218913692464E-3</v>
      </c>
      <c r="G36" s="37">
        <f t="shared" si="4"/>
        <v>1.7323882745612586E-3</v>
      </c>
      <c r="H36" s="37">
        <f t="shared" si="5"/>
        <v>1.4637550756260898E-3</v>
      </c>
      <c r="I36" s="37">
        <f t="shared" si="6"/>
        <v>1.7242277235233116E-3</v>
      </c>
    </row>
    <row r="37" spans="1:9" x14ac:dyDescent="0.25">
      <c r="A37" s="19">
        <v>43140</v>
      </c>
      <c r="B37" s="21">
        <v>2619.5500489999999</v>
      </c>
      <c r="C37" s="21">
        <v>152.180252</v>
      </c>
      <c r="D37" s="21">
        <f t="shared" si="2"/>
        <v>1.4825645265136861E-2</v>
      </c>
      <c r="E37" s="21">
        <f t="shared" si="2"/>
        <v>1.1445857410356447E-2</v>
      </c>
      <c r="F37" s="37">
        <f t="shared" si="3"/>
        <v>2.1680432061256194E-4</v>
      </c>
      <c r="G37" s="37">
        <f t="shared" si="4"/>
        <v>1.28770520309913E-4</v>
      </c>
      <c r="H37" s="37">
        <f t="shared" si="5"/>
        <v>2.1979975752767502E-4</v>
      </c>
      <c r="I37" s="37">
        <f t="shared" si="6"/>
        <v>1.310076518582116E-4</v>
      </c>
    </row>
    <row r="38" spans="1:9" x14ac:dyDescent="0.25">
      <c r="A38" s="19">
        <v>43143</v>
      </c>
      <c r="B38" s="21">
        <v>2656</v>
      </c>
      <c r="C38" s="21">
        <v>155.11407500000001</v>
      </c>
      <c r="D38" s="21">
        <f t="shared" si="2"/>
        <v>1.3818665612573789E-2</v>
      </c>
      <c r="E38" s="21">
        <f t="shared" si="2"/>
        <v>1.9095127288960699E-2</v>
      </c>
      <c r="F38" s="37">
        <f t="shared" si="3"/>
        <v>1.8816423481681134E-4</v>
      </c>
      <c r="G38" s="37">
        <f t="shared" si="4"/>
        <v>3.6088524127011009E-4</v>
      </c>
      <c r="H38" s="37">
        <f t="shared" si="5"/>
        <v>1.9095551931212935E-4</v>
      </c>
      <c r="I38" s="37">
        <f t="shared" si="6"/>
        <v>3.6462388618161155E-4</v>
      </c>
    </row>
    <row r="39" spans="1:9" x14ac:dyDescent="0.25">
      <c r="A39" s="19">
        <v>43144</v>
      </c>
      <c r="B39" s="21">
        <v>2662.9399410000001</v>
      </c>
      <c r="C39" s="21">
        <v>153.69447299999999</v>
      </c>
      <c r="D39" s="21">
        <f t="shared" si="2"/>
        <v>2.6095218277205311E-3</v>
      </c>
      <c r="E39" s="21">
        <f t="shared" si="2"/>
        <v>-9.1941237334215026E-3</v>
      </c>
      <c r="F39" s="37">
        <f t="shared" si="3"/>
        <v>6.2908321539852044E-6</v>
      </c>
      <c r="G39" s="37">
        <f t="shared" si="4"/>
        <v>8.63463045933313E-5</v>
      </c>
      <c r="H39" s="37">
        <f t="shared" si="5"/>
        <v>6.809604169349901E-6</v>
      </c>
      <c r="I39" s="37">
        <f t="shared" si="6"/>
        <v>8.4531911225464544E-5</v>
      </c>
    </row>
    <row r="40" spans="1:9" x14ac:dyDescent="0.25">
      <c r="A40" s="19">
        <v>43145</v>
      </c>
      <c r="B40" s="21">
        <v>2698.6298830000001</v>
      </c>
      <c r="C40" s="21">
        <v>151.41369599999999</v>
      </c>
      <c r="D40" s="21">
        <f t="shared" si="2"/>
        <v>1.331344003093363E-2</v>
      </c>
      <c r="E40" s="21">
        <f t="shared" si="2"/>
        <v>-1.4950890973043777E-2</v>
      </c>
      <c r="F40" s="37">
        <f t="shared" si="3"/>
        <v>1.7455882907434504E-4</v>
      </c>
      <c r="G40" s="37">
        <f t="shared" si="4"/>
        <v>2.2647355883012184E-4</v>
      </c>
      <c r="H40" s="37">
        <f t="shared" si="5"/>
        <v>1.7724768545726607E-4</v>
      </c>
      <c r="I40" s="37">
        <f t="shared" si="6"/>
        <v>2.235291408878419E-4</v>
      </c>
    </row>
    <row r="41" spans="1:9" x14ac:dyDescent="0.25">
      <c r="A41" s="19">
        <v>43146</v>
      </c>
      <c r="B41" s="21">
        <v>2731.1999510000001</v>
      </c>
      <c r="C41" s="21">
        <v>152.16133099999999</v>
      </c>
      <c r="D41" s="21">
        <f t="shared" si="2"/>
        <v>1.1996861644365414E-2</v>
      </c>
      <c r="E41" s="21">
        <f t="shared" si="2"/>
        <v>4.9255468667466556E-3</v>
      </c>
      <c r="F41" s="37">
        <f t="shared" si="3"/>
        <v>1.4150275258812469E-4</v>
      </c>
      <c r="G41" s="37">
        <f t="shared" si="4"/>
        <v>2.3303784688739079E-5</v>
      </c>
      <c r="H41" s="37">
        <f t="shared" si="5"/>
        <v>1.4392468931404603E-4</v>
      </c>
      <c r="I41" s="37">
        <f t="shared" si="6"/>
        <v>2.4261011936517798E-5</v>
      </c>
    </row>
    <row r="42" spans="1:9" x14ac:dyDescent="0.25">
      <c r="A42" s="19">
        <v>43147</v>
      </c>
      <c r="B42" s="21">
        <v>2732.219971</v>
      </c>
      <c r="C42" s="21">
        <v>149.33157299999999</v>
      </c>
      <c r="D42" s="21">
        <f t="shared" si="2"/>
        <v>3.7339982150897137E-4</v>
      </c>
      <c r="E42" s="21">
        <f t="shared" si="2"/>
        <v>-1.8772190399041877E-2</v>
      </c>
      <c r="F42" s="37">
        <f t="shared" si="3"/>
        <v>7.4000935612865373E-8</v>
      </c>
      <c r="G42" s="37">
        <f t="shared" si="4"/>
        <v>3.5608965225720688E-4</v>
      </c>
      <c r="H42" s="37">
        <f t="shared" si="5"/>
        <v>1.3942742670293168E-7</v>
      </c>
      <c r="I42" s="37">
        <f t="shared" si="6"/>
        <v>3.5239513237788001E-4</v>
      </c>
    </row>
    <row r="43" spans="1:9" x14ac:dyDescent="0.25">
      <c r="A43" s="19">
        <v>43151</v>
      </c>
      <c r="B43" s="21">
        <v>2716.26001</v>
      </c>
      <c r="C43" s="21">
        <v>148.73535200000001</v>
      </c>
      <c r="D43" s="21">
        <f t="shared" si="2"/>
        <v>-5.8585171292084527E-3</v>
      </c>
      <c r="E43" s="21">
        <f t="shared" si="2"/>
        <v>-4.0005901036868066E-3</v>
      </c>
      <c r="F43" s="37">
        <f t="shared" si="3"/>
        <v>3.5520238997658305E-5</v>
      </c>
      <c r="G43" s="37">
        <f t="shared" si="4"/>
        <v>1.6799649907644397E-5</v>
      </c>
      <c r="H43" s="37">
        <f t="shared" si="5"/>
        <v>3.4322222953228851E-5</v>
      </c>
      <c r="I43" s="37">
        <f t="shared" si="6"/>
        <v>1.6004721177716813E-5</v>
      </c>
    </row>
    <row r="44" spans="1:9" x14ac:dyDescent="0.25">
      <c r="A44" s="19">
        <v>43152</v>
      </c>
      <c r="B44" s="21">
        <v>2701.330078</v>
      </c>
      <c r="C44" s="21">
        <v>150.136032</v>
      </c>
      <c r="D44" s="21">
        <f t="shared" si="2"/>
        <v>-5.51166461587029E-3</v>
      </c>
      <c r="E44" s="21">
        <f t="shared" si="2"/>
        <v>9.3731975017533574E-3</v>
      </c>
      <c r="F44" s="37">
        <f t="shared" si="3"/>
        <v>3.1506142911321496E-5</v>
      </c>
      <c r="G44" s="37">
        <f t="shared" si="4"/>
        <v>8.6026552617014194E-5</v>
      </c>
      <c r="H44" s="37">
        <f t="shared" si="5"/>
        <v>3.0378446837836592E-5</v>
      </c>
      <c r="I44" s="37">
        <f t="shared" si="6"/>
        <v>8.7856831406875387E-5</v>
      </c>
    </row>
    <row r="45" spans="1:9" x14ac:dyDescent="0.25">
      <c r="A45" s="19">
        <v>43153</v>
      </c>
      <c r="B45" s="21">
        <v>2703.959961</v>
      </c>
      <c r="C45" s="21">
        <v>152.04776000000001</v>
      </c>
      <c r="D45" s="21">
        <f t="shared" si="2"/>
        <v>9.7307755496563826E-4</v>
      </c>
      <c r="E45" s="21">
        <f t="shared" si="2"/>
        <v>1.2652918889767802E-2</v>
      </c>
      <c r="F45" s="37">
        <f t="shared" si="3"/>
        <v>7.5987634238469819E-7</v>
      </c>
      <c r="G45" s="37">
        <f t="shared" si="4"/>
        <v>1.5762228476031334E-4</v>
      </c>
      <c r="H45" s="37">
        <f t="shared" si="5"/>
        <v>9.4687992797790474E-7</v>
      </c>
      <c r="I45" s="37">
        <f t="shared" si="6"/>
        <v>1.6009635643104286E-4</v>
      </c>
    </row>
    <row r="46" spans="1:9" x14ac:dyDescent="0.25">
      <c r="A46" s="19">
        <v>43154</v>
      </c>
      <c r="B46" s="21">
        <v>2747.3000489999999</v>
      </c>
      <c r="C46" s="21">
        <v>154.319107</v>
      </c>
      <c r="D46" s="21">
        <f t="shared" si="2"/>
        <v>1.5901278284568242E-2</v>
      </c>
      <c r="E46" s="21">
        <f t="shared" si="2"/>
        <v>1.4827899884893145E-2</v>
      </c>
      <c r="F46" s="37">
        <f t="shared" si="3"/>
        <v>2.4963714314441986E-4</v>
      </c>
      <c r="G46" s="37">
        <f t="shared" si="4"/>
        <v>2.1696560545047283E-4</v>
      </c>
      <c r="H46" s="37">
        <f t="shared" si="5"/>
        <v>2.5285065108328152E-4</v>
      </c>
      <c r="I46" s="37">
        <f t="shared" si="6"/>
        <v>2.1986661499641416E-4</v>
      </c>
    </row>
    <row r="47" spans="1:9" x14ac:dyDescent="0.25">
      <c r="A47" s="19">
        <v>43157</v>
      </c>
      <c r="B47" s="21">
        <v>2779.6000979999999</v>
      </c>
      <c r="C47" s="21">
        <v>154.81126399999999</v>
      </c>
      <c r="D47" s="21">
        <f t="shared" si="2"/>
        <v>1.1688438681734836E-2</v>
      </c>
      <c r="E47" s="21">
        <f t="shared" si="2"/>
        <v>3.1841414625779873E-3</v>
      </c>
      <c r="F47" s="37">
        <f t="shared" si="3"/>
        <v>1.3426019095514661E-4</v>
      </c>
      <c r="G47" s="37">
        <f t="shared" si="4"/>
        <v>9.5233587643472472E-6</v>
      </c>
      <c r="H47" s="37">
        <f t="shared" si="5"/>
        <v>1.3661959881667519E-4</v>
      </c>
      <c r="I47" s="37">
        <f t="shared" si="6"/>
        <v>1.0138756853708285E-5</v>
      </c>
    </row>
    <row r="48" spans="1:9" x14ac:dyDescent="0.25">
      <c r="A48" s="19">
        <v>43158</v>
      </c>
      <c r="B48" s="21">
        <v>2744.280029</v>
      </c>
      <c r="C48" s="21">
        <v>152.04776000000001</v>
      </c>
      <c r="D48" s="21">
        <f t="shared" si="2"/>
        <v>-1.2788311673315955E-2</v>
      </c>
      <c r="E48" s="21">
        <f t="shared" si="2"/>
        <v>-1.801204134747111E-2</v>
      </c>
      <c r="F48" s="37">
        <f t="shared" si="3"/>
        <v>1.6614385991096437E-4</v>
      </c>
      <c r="G48" s="37">
        <f t="shared" si="4"/>
        <v>3.2797893993097722E-4</v>
      </c>
      <c r="H48" s="37">
        <f t="shared" si="5"/>
        <v>1.6354091545386912E-4</v>
      </c>
      <c r="I48" s="37">
        <f t="shared" si="6"/>
        <v>3.244336335030089E-4</v>
      </c>
    </row>
    <row r="49" spans="1:9" x14ac:dyDescent="0.25">
      <c r="A49" s="19">
        <v>43159</v>
      </c>
      <c r="B49" s="21">
        <v>2713.830078</v>
      </c>
      <c r="C49" s="21">
        <v>150.22869900000001</v>
      </c>
      <c r="D49" s="21">
        <f t="shared" si="2"/>
        <v>-1.1157806021536957E-2</v>
      </c>
      <c r="E49" s="21">
        <f t="shared" si="2"/>
        <v>-1.2035889036551978E-2</v>
      </c>
      <c r="F49" s="37">
        <f t="shared" si="3"/>
        <v>1.2676901522204719E-4</v>
      </c>
      <c r="G49" s="37">
        <f t="shared" si="4"/>
        <v>1.472348425631163E-4</v>
      </c>
      <c r="H49" s="37">
        <f t="shared" si="5"/>
        <v>1.2449663521424639E-4</v>
      </c>
      <c r="I49" s="37">
        <f t="shared" si="6"/>
        <v>1.4486262490019208E-4</v>
      </c>
    </row>
    <row r="50" spans="1:9" x14ac:dyDescent="0.25">
      <c r="A50" s="19">
        <v>43160</v>
      </c>
      <c r="B50" s="21">
        <v>2677.669922</v>
      </c>
      <c r="C50" s="21">
        <v>148.285843</v>
      </c>
      <c r="D50" s="21">
        <f t="shared" si="2"/>
        <v>-1.3413965762133684E-2</v>
      </c>
      <c r="E50" s="21">
        <f t="shared" si="2"/>
        <v>-1.3017010296692662E-2</v>
      </c>
      <c r="F50" s="37">
        <f t="shared" si="3"/>
        <v>1.8266426539760664E-4</v>
      </c>
      <c r="G50" s="37">
        <f t="shared" si="4"/>
        <v>1.7200736391621344E-4</v>
      </c>
      <c r="H50" s="37">
        <f t="shared" si="5"/>
        <v>1.7993447746769472E-4</v>
      </c>
      <c r="I50" s="37">
        <f t="shared" si="6"/>
        <v>1.694425570642028E-4</v>
      </c>
    </row>
    <row r="51" spans="1:9" x14ac:dyDescent="0.25">
      <c r="A51" s="19">
        <v>43161</v>
      </c>
      <c r="B51" s="21">
        <v>2691.25</v>
      </c>
      <c r="C51" s="21">
        <v>141.20967099999999</v>
      </c>
      <c r="D51" s="21">
        <f t="shared" si="2"/>
        <v>5.0587854385161684E-3</v>
      </c>
      <c r="E51" s="21">
        <f t="shared" si="2"/>
        <v>-4.8895968470435883E-2</v>
      </c>
      <c r="F51" s="37">
        <f t="shared" si="3"/>
        <v>2.4575980802118566E-5</v>
      </c>
      <c r="G51" s="37">
        <f t="shared" si="4"/>
        <v>2.4004233992914242E-3</v>
      </c>
      <c r="H51" s="37">
        <f t="shared" si="5"/>
        <v>2.5591310112943222E-5</v>
      </c>
      <c r="I51" s="37">
        <f t="shared" si="6"/>
        <v>2.3908157326618601E-3</v>
      </c>
    </row>
    <row r="52" spans="1:9" x14ac:dyDescent="0.25">
      <c r="A52" s="19">
        <v>43164</v>
      </c>
      <c r="B52" s="21">
        <v>2720.9399410000001</v>
      </c>
      <c r="C52" s="21">
        <v>143.83822599999999</v>
      </c>
      <c r="D52" s="21">
        <f t="shared" si="2"/>
        <v>1.0971617461221566E-2</v>
      </c>
      <c r="E52" s="21">
        <f t="shared" si="2"/>
        <v>1.8443423284191778E-2</v>
      </c>
      <c r="F52" s="37">
        <f t="shared" si="3"/>
        <v>1.181623083123928E-4</v>
      </c>
      <c r="G52" s="37">
        <f t="shared" si="4"/>
        <v>3.3654914376022118E-4</v>
      </c>
      <c r="H52" s="37">
        <f t="shared" si="5"/>
        <v>1.2037638971538196E-4</v>
      </c>
      <c r="I52" s="37">
        <f t="shared" si="6"/>
        <v>3.4015986243986744E-4</v>
      </c>
    </row>
    <row r="53" spans="1:9" x14ac:dyDescent="0.25">
      <c r="A53" s="19">
        <v>43165</v>
      </c>
      <c r="B53" s="21">
        <v>2728.1201169999999</v>
      </c>
      <c r="C53" s="21">
        <v>144.00015300000001</v>
      </c>
      <c r="D53" s="21">
        <f t="shared" si="2"/>
        <v>2.6353830125731121E-3</v>
      </c>
      <c r="E53" s="21">
        <f t="shared" si="2"/>
        <v>1.1251245761222614E-3</v>
      </c>
      <c r="F53" s="37">
        <f t="shared" si="3"/>
        <v>6.421228578648234E-6</v>
      </c>
      <c r="G53" s="37">
        <f t="shared" si="4"/>
        <v>1.0546819239588635E-6</v>
      </c>
      <c r="H53" s="37">
        <f t="shared" si="5"/>
        <v>6.945243622958932E-6</v>
      </c>
      <c r="I53" s="37">
        <f t="shared" si="6"/>
        <v>1.2659053117942983E-6</v>
      </c>
    </row>
    <row r="54" spans="1:9" x14ac:dyDescent="0.25">
      <c r="A54" s="19">
        <v>43166</v>
      </c>
      <c r="B54" s="21">
        <v>2726.8000489999999</v>
      </c>
      <c r="C54" s="21">
        <v>145.12396200000001</v>
      </c>
      <c r="D54" s="21">
        <f t="shared" si="2"/>
        <v>-4.8399169395596596E-4</v>
      </c>
      <c r="E54" s="21">
        <f t="shared" si="2"/>
        <v>7.7739254622601478E-3</v>
      </c>
      <c r="F54" s="37">
        <f t="shared" si="3"/>
        <v>3.4264678103565308E-7</v>
      </c>
      <c r="G54" s="37">
        <f t="shared" si="4"/>
        <v>5.8917567393770604E-5</v>
      </c>
      <c r="H54" s="37">
        <f t="shared" si="5"/>
        <v>2.3424795981836541E-7</v>
      </c>
      <c r="I54" s="37">
        <f t="shared" si="6"/>
        <v>6.0433917092776654E-5</v>
      </c>
    </row>
    <row r="55" spans="1:9" x14ac:dyDescent="0.25">
      <c r="A55" s="19">
        <v>43167</v>
      </c>
      <c r="B55" s="21">
        <v>2738.969971</v>
      </c>
      <c r="C55" s="21">
        <v>147.08586099999999</v>
      </c>
      <c r="D55" s="21">
        <f t="shared" si="2"/>
        <v>4.4531482542421938E-3</v>
      </c>
      <c r="E55" s="21">
        <f t="shared" si="2"/>
        <v>1.3428217163157223E-2</v>
      </c>
      <c r="F55" s="37">
        <f t="shared" si="3"/>
        <v>1.8937985361403374E-5</v>
      </c>
      <c r="G55" s="37">
        <f t="shared" si="4"/>
        <v>1.7769075734245919E-4</v>
      </c>
      <c r="H55" s="37">
        <f t="shared" si="5"/>
        <v>1.9830529374260297E-5</v>
      </c>
      <c r="I55" s="37">
        <f t="shared" si="6"/>
        <v>1.8031701618091022E-4</v>
      </c>
    </row>
    <row r="56" spans="1:9" x14ac:dyDescent="0.25">
      <c r="A56" s="19">
        <v>43168</v>
      </c>
      <c r="B56" s="21">
        <v>2786.570068</v>
      </c>
      <c r="C56" s="21">
        <v>149.75251800000001</v>
      </c>
      <c r="D56" s="21">
        <f t="shared" si="2"/>
        <v>1.7229546503851501E-2</v>
      </c>
      <c r="E56" s="21">
        <f t="shared" si="2"/>
        <v>1.7967546844491866E-2</v>
      </c>
      <c r="F56" s="37">
        <f t="shared" si="3"/>
        <v>2.9337447516642427E-4</v>
      </c>
      <c r="G56" s="37">
        <f t="shared" si="4"/>
        <v>3.1931543309088762E-4</v>
      </c>
      <c r="H56" s="37">
        <f t="shared" si="5"/>
        <v>2.9685727272838147E-4</v>
      </c>
      <c r="I56" s="37">
        <f t="shared" si="6"/>
        <v>3.2283273960900962E-4</v>
      </c>
    </row>
    <row r="57" spans="1:9" x14ac:dyDescent="0.25">
      <c r="A57" s="19">
        <v>43171</v>
      </c>
      <c r="B57" s="21">
        <v>2783.0200199999999</v>
      </c>
      <c r="C57" s="21">
        <v>150.22869900000001</v>
      </c>
      <c r="D57" s="21">
        <f t="shared" si="2"/>
        <v>-1.2747970405995702E-3</v>
      </c>
      <c r="E57" s="21">
        <f t="shared" si="2"/>
        <v>3.1747414369054615E-3</v>
      </c>
      <c r="F57" s="37">
        <f t="shared" si="3"/>
        <v>1.8938321226153809E-6</v>
      </c>
      <c r="G57" s="37">
        <f t="shared" si="4"/>
        <v>9.4654302797998103E-6</v>
      </c>
      <c r="H57" s="37">
        <f t="shared" si="5"/>
        <v>1.6251074947214222E-6</v>
      </c>
      <c r="I57" s="37">
        <f t="shared" si="6"/>
        <v>1.0078983191204553E-5</v>
      </c>
    </row>
    <row r="58" spans="1:9" x14ac:dyDescent="0.25">
      <c r="A58" s="19">
        <v>43172</v>
      </c>
      <c r="B58" s="21">
        <v>2765.3100589999999</v>
      </c>
      <c r="C58" s="21">
        <v>150.685867</v>
      </c>
      <c r="D58" s="21">
        <f t="shared" si="2"/>
        <v>-6.3839104358374464E-3</v>
      </c>
      <c r="E58" s="21">
        <f t="shared" si="2"/>
        <v>3.038525903321731E-3</v>
      </c>
      <c r="F58" s="37">
        <f t="shared" si="3"/>
        <v>4.2058845361412012E-5</v>
      </c>
      <c r="G58" s="37">
        <f t="shared" si="4"/>
        <v>8.6458251807131032E-6</v>
      </c>
      <c r="H58" s="37">
        <f t="shared" si="5"/>
        <v>4.0754312452794252E-5</v>
      </c>
      <c r="I58" s="37">
        <f t="shared" si="6"/>
        <v>9.2326396651571421E-6</v>
      </c>
    </row>
    <row r="59" spans="1:9" x14ac:dyDescent="0.25">
      <c r="A59" s="19">
        <v>43173</v>
      </c>
      <c r="B59" s="21">
        <v>2749.4799800000001</v>
      </c>
      <c r="C59" s="21">
        <v>150.704926</v>
      </c>
      <c r="D59" s="21">
        <f t="shared" si="2"/>
        <v>-5.7409701425848447E-3</v>
      </c>
      <c r="E59" s="21">
        <f t="shared" si="2"/>
        <v>1.2647367118079618E-4</v>
      </c>
      <c r="F59" s="37">
        <f t="shared" si="3"/>
        <v>3.4132923053997459E-5</v>
      </c>
      <c r="G59" s="37">
        <f t="shared" si="4"/>
        <v>8.0237222416044567E-10</v>
      </c>
      <c r="H59" s="37">
        <f t="shared" si="5"/>
        <v>3.2958738178050653E-5</v>
      </c>
      <c r="I59" s="37">
        <f t="shared" si="6"/>
        <v>1.5995589501948156E-8</v>
      </c>
    </row>
    <row r="60" spans="1:9" x14ac:dyDescent="0.25">
      <c r="A60" s="19">
        <v>43174</v>
      </c>
      <c r="B60" s="21">
        <v>2747.330078</v>
      </c>
      <c r="C60" s="21">
        <v>153.91442900000001</v>
      </c>
      <c r="D60" s="21">
        <f t="shared" si="2"/>
        <v>-7.8223627410849855E-4</v>
      </c>
      <c r="E60" s="21">
        <f t="shared" si="2"/>
        <v>2.1072999578800881E-2</v>
      </c>
      <c r="F60" s="37">
        <f t="shared" si="3"/>
        <v>7.8075773551139879E-7</v>
      </c>
      <c r="G60" s="37">
        <f t="shared" si="4"/>
        <v>4.3994441991299034E-4</v>
      </c>
      <c r="H60" s="37">
        <f t="shared" si="5"/>
        <v>6.1189358853114604E-7</v>
      </c>
      <c r="I60" s="37">
        <f t="shared" si="6"/>
        <v>4.440713112481421E-4</v>
      </c>
    </row>
    <row r="61" spans="1:9" x14ac:dyDescent="0.25">
      <c r="A61" s="19">
        <v>43175</v>
      </c>
      <c r="B61" s="21">
        <v>2752.01001</v>
      </c>
      <c r="C61" s="21">
        <v>154.62872300000001</v>
      </c>
      <c r="D61" s="21">
        <f t="shared" si="2"/>
        <v>1.7019980778953542E-3</v>
      </c>
      <c r="E61" s="21">
        <f t="shared" si="2"/>
        <v>4.6301158943510799E-3</v>
      </c>
      <c r="F61" s="37">
        <f t="shared" si="3"/>
        <v>2.5620144321152202E-6</v>
      </c>
      <c r="G61" s="37">
        <f t="shared" si="4"/>
        <v>2.0538737567458632E-5</v>
      </c>
      <c r="H61" s="37">
        <f t="shared" si="5"/>
        <v>2.8967974571594801E-6</v>
      </c>
      <c r="I61" s="37">
        <f t="shared" si="6"/>
        <v>2.1437973195122499E-5</v>
      </c>
    </row>
    <row r="62" spans="1:9" x14ac:dyDescent="0.25">
      <c r="A62" s="19">
        <v>43178</v>
      </c>
      <c r="B62" s="21">
        <v>2712.919922</v>
      </c>
      <c r="C62" s="21">
        <v>151.43824799999999</v>
      </c>
      <c r="D62" s="21">
        <f t="shared" si="2"/>
        <v>-1.4306040580462488E-2</v>
      </c>
      <c r="E62" s="21">
        <f t="shared" si="2"/>
        <v>-2.0848970133951737E-2</v>
      </c>
      <c r="F62" s="37">
        <f t="shared" si="3"/>
        <v>2.0757344193412551E-4</v>
      </c>
      <c r="G62" s="37">
        <f t="shared" si="4"/>
        <v>4.3878173698544426E-4</v>
      </c>
      <c r="H62" s="37">
        <f t="shared" si="5"/>
        <v>2.0466279708983949E-4</v>
      </c>
      <c r="I62" s="37">
        <f t="shared" si="6"/>
        <v>4.3467955564641147E-4</v>
      </c>
    </row>
    <row r="63" spans="1:9" x14ac:dyDescent="0.25">
      <c r="A63" s="19">
        <v>43179</v>
      </c>
      <c r="B63" s="21">
        <v>2716.9399410000001</v>
      </c>
      <c r="C63" s="21">
        <v>151.790604</v>
      </c>
      <c r="D63" s="21">
        <f t="shared" si="2"/>
        <v>1.4807084661183528E-3</v>
      </c>
      <c r="E63" s="21">
        <f t="shared" si="2"/>
        <v>2.3240279166618738E-3</v>
      </c>
      <c r="F63" s="37">
        <f t="shared" si="3"/>
        <v>1.902578213433027E-6</v>
      </c>
      <c r="G63" s="37">
        <f t="shared" si="4"/>
        <v>4.9545436489550946E-6</v>
      </c>
      <c r="H63" s="37">
        <f t="shared" si="5"/>
        <v>2.192497561634565E-6</v>
      </c>
      <c r="I63" s="37">
        <f t="shared" si="6"/>
        <v>5.4011057574237294E-6</v>
      </c>
    </row>
    <row r="64" spans="1:9" x14ac:dyDescent="0.25">
      <c r="A64" s="19">
        <v>43180</v>
      </c>
      <c r="B64" s="21">
        <v>2711.929932</v>
      </c>
      <c r="C64" s="21">
        <v>151.104904</v>
      </c>
      <c r="D64" s="21">
        <f t="shared" si="2"/>
        <v>-1.8456918435882967E-3</v>
      </c>
      <c r="E64" s="21">
        <f t="shared" si="2"/>
        <v>-4.5276417329864153E-3</v>
      </c>
      <c r="F64" s="37">
        <f t="shared" si="3"/>
        <v>3.7910447278787428E-6</v>
      </c>
      <c r="G64" s="37">
        <f t="shared" si="4"/>
        <v>2.1397925987122167E-5</v>
      </c>
      <c r="H64" s="37">
        <f t="shared" si="5"/>
        <v>3.4065783814883653E-6</v>
      </c>
      <c r="I64" s="37">
        <f t="shared" si="6"/>
        <v>2.0499539662280231E-5</v>
      </c>
    </row>
    <row r="65" spans="1:9" x14ac:dyDescent="0.25">
      <c r="A65" s="19">
        <v>43181</v>
      </c>
      <c r="B65" s="21">
        <v>2643.6899410000001</v>
      </c>
      <c r="C65" s="21">
        <v>149.56204199999999</v>
      </c>
      <c r="D65" s="21">
        <f t="shared" si="2"/>
        <v>-2.5484887259038472E-2</v>
      </c>
      <c r="E65" s="21">
        <f t="shared" si="2"/>
        <v>-1.0263020680664868E-2</v>
      </c>
      <c r="F65" s="37">
        <f t="shared" si="3"/>
        <v>6.5465649357409272E-4</v>
      </c>
      <c r="G65" s="37">
        <f t="shared" si="4"/>
        <v>1.0735380597643185E-4</v>
      </c>
      <c r="H65" s="37">
        <f t="shared" si="5"/>
        <v>6.4947947860590145E-4</v>
      </c>
      <c r="I65" s="37">
        <f t="shared" si="6"/>
        <v>1.0532959349175476E-4</v>
      </c>
    </row>
    <row r="66" spans="1:9" x14ac:dyDescent="0.25">
      <c r="A66" s="19">
        <v>43182</v>
      </c>
      <c r="B66" s="21">
        <v>2588.26001</v>
      </c>
      <c r="C66" s="21">
        <v>147.600143</v>
      </c>
      <c r="D66" s="21">
        <f t="shared" si="2"/>
        <v>-2.1189807067529817E-2</v>
      </c>
      <c r="E66" s="21">
        <f t="shared" si="2"/>
        <v>-1.3204422398372745E-2</v>
      </c>
      <c r="F66" s="37">
        <f t="shared" si="3"/>
        <v>4.5331416520824586E-4</v>
      </c>
      <c r="G66" s="37">
        <f t="shared" si="4"/>
        <v>1.769583657835011E-4</v>
      </c>
      <c r="H66" s="37">
        <f t="shared" si="5"/>
        <v>4.4900792355913658E-4</v>
      </c>
      <c r="I66" s="37">
        <f t="shared" si="6"/>
        <v>1.7435677087464783E-4</v>
      </c>
    </row>
    <row r="67" spans="1:9" x14ac:dyDescent="0.25">
      <c r="A67" s="19">
        <v>43185</v>
      </c>
      <c r="B67" s="21">
        <v>2658.5500489999999</v>
      </c>
      <c r="C67" s="21">
        <v>150.48585499999999</v>
      </c>
      <c r="D67" s="21">
        <f t="shared" si="2"/>
        <v>2.6795040680132134E-2</v>
      </c>
      <c r="E67" s="21">
        <f t="shared" si="2"/>
        <v>1.9362212060348053E-2</v>
      </c>
      <c r="F67" s="37">
        <f t="shared" si="3"/>
        <v>7.1255212422872635E-4</v>
      </c>
      <c r="G67" s="37">
        <f t="shared" si="4"/>
        <v>3.7110418355554758E-4</v>
      </c>
      <c r="H67" s="37">
        <f t="shared" si="5"/>
        <v>7.1797420504993593E-4</v>
      </c>
      <c r="I67" s="37">
        <f t="shared" si="6"/>
        <v>3.748952558698876E-4</v>
      </c>
    </row>
    <row r="68" spans="1:9" x14ac:dyDescent="0.25">
      <c r="A68" s="19">
        <v>43186</v>
      </c>
      <c r="B68" s="21">
        <v>2612.6201169999999</v>
      </c>
      <c r="C68" s="21">
        <v>149.98107899999999</v>
      </c>
      <c r="D68" s="21">
        <f t="shared" si="2"/>
        <v>-1.7427285781738779E-2</v>
      </c>
      <c r="E68" s="21">
        <f t="shared" si="2"/>
        <v>-3.3599469210023308E-3</v>
      </c>
      <c r="F68" s="37">
        <f t="shared" si="3"/>
        <v>3.0725372764741916E-4</v>
      </c>
      <c r="G68" s="37">
        <f t="shared" si="4"/>
        <v>1.1958416993998706E-5</v>
      </c>
      <c r="H68" s="37">
        <f t="shared" si="5"/>
        <v>3.0371028971839457E-4</v>
      </c>
      <c r="I68" s="37">
        <f t="shared" si="6"/>
        <v>1.1289243311953042E-5</v>
      </c>
    </row>
    <row r="69" spans="1:9" x14ac:dyDescent="0.25">
      <c r="A69" s="19">
        <v>43187</v>
      </c>
      <c r="B69" s="21">
        <v>2605</v>
      </c>
      <c r="C69" s="21">
        <v>150.86682099999999</v>
      </c>
      <c r="D69" s="21">
        <f t="shared" si="2"/>
        <v>-2.9209188276955976E-3</v>
      </c>
      <c r="E69" s="21">
        <f t="shared" si="2"/>
        <v>5.8883213692144856E-3</v>
      </c>
      <c r="F69" s="37">
        <f t="shared" si="3"/>
        <v>9.1342218495864251E-6</v>
      </c>
      <c r="G69" s="37">
        <f t="shared" si="4"/>
        <v>3.3526113486918014E-5</v>
      </c>
      <c r="H69" s="37">
        <f t="shared" si="5"/>
        <v>8.5317667979866248E-6</v>
      </c>
      <c r="I69" s="37">
        <f t="shared" si="6"/>
        <v>3.4672328547147952E-5</v>
      </c>
    </row>
    <row r="70" spans="1:9" x14ac:dyDescent="0.25">
      <c r="A70" s="19">
        <v>43188</v>
      </c>
      <c r="B70" s="21">
        <v>2640.8701169999999</v>
      </c>
      <c r="C70" s="21">
        <v>148.93345600000001</v>
      </c>
      <c r="D70" s="21">
        <f t="shared" si="2"/>
        <v>1.3675777422843996E-2</v>
      </c>
      <c r="E70" s="21">
        <f t="shared" si="2"/>
        <v>-1.2897865347818562E-2</v>
      </c>
      <c r="F70" s="37">
        <f t="shared" si="3"/>
        <v>1.8426457240154159E-4</v>
      </c>
      <c r="G70" s="37">
        <f t="shared" si="4"/>
        <v>1.6889634982578344E-4</v>
      </c>
      <c r="H70" s="37">
        <f t="shared" si="5"/>
        <v>1.8702688811916956E-4</v>
      </c>
      <c r="I70" s="37">
        <f t="shared" si="6"/>
        <v>1.6635493053045883E-4</v>
      </c>
    </row>
    <row r="71" spans="1:9" x14ac:dyDescent="0.25">
      <c r="A71" s="19">
        <v>43192</v>
      </c>
      <c r="B71" s="21">
        <v>2581.8798830000001</v>
      </c>
      <c r="C71" s="21">
        <v>150.20967099999999</v>
      </c>
      <c r="D71" s="21">
        <f t="shared" si="2"/>
        <v>-2.2590682199874954E-2</v>
      </c>
      <c r="E71" s="21">
        <f t="shared" si="2"/>
        <v>8.5325225792719818E-3</v>
      </c>
      <c r="F71" s="37">
        <f t="shared" si="3"/>
        <v>5.1492917366351544E-4</v>
      </c>
      <c r="G71" s="37">
        <f t="shared" si="4"/>
        <v>7.1138683052402124E-5</v>
      </c>
      <c r="H71" s="37">
        <f t="shared" si="5"/>
        <v>5.1033892225574708E-4</v>
      </c>
      <c r="I71" s="37">
        <f t="shared" si="6"/>
        <v>7.2803941565786196E-5</v>
      </c>
    </row>
    <row r="72" spans="1:9" x14ac:dyDescent="0.25">
      <c r="A72" s="19">
        <v>43193</v>
      </c>
      <c r="B72" s="21">
        <v>2614.4499510000001</v>
      </c>
      <c r="C72" s="21">
        <v>152.76203899999999</v>
      </c>
      <c r="D72" s="21">
        <f t="shared" si="2"/>
        <v>1.2535961177379224E-2</v>
      </c>
      <c r="E72" s="21">
        <f t="shared" si="2"/>
        <v>1.6849285262639652E-2</v>
      </c>
      <c r="F72" s="37">
        <f t="shared" si="3"/>
        <v>1.5461909028617732E-4</v>
      </c>
      <c r="G72" s="37">
        <f t="shared" si="4"/>
        <v>2.8060061649100824E-4</v>
      </c>
      <c r="H72" s="37">
        <f t="shared" si="5"/>
        <v>1.5715032264075911E-4</v>
      </c>
      <c r="I72" s="37">
        <f t="shared" si="6"/>
        <v>2.8389841386180576E-4</v>
      </c>
    </row>
    <row r="73" spans="1:9" x14ac:dyDescent="0.25">
      <c r="A73" s="19">
        <v>43194</v>
      </c>
      <c r="B73" s="21">
        <v>2644.6899410000001</v>
      </c>
      <c r="C73" s="21">
        <v>154.028717</v>
      </c>
      <c r="D73" s="21">
        <f t="shared" si="2"/>
        <v>1.150010225857756E-2</v>
      </c>
      <c r="E73" s="21">
        <f t="shared" si="2"/>
        <v>8.2576490522388597E-3</v>
      </c>
      <c r="F73" s="37">
        <f t="shared" si="3"/>
        <v>1.2993112692982276E-4</v>
      </c>
      <c r="G73" s="37">
        <f t="shared" si="4"/>
        <v>6.6577465653116418E-5</v>
      </c>
      <c r="H73" s="37">
        <f t="shared" si="5"/>
        <v>1.322523519577407E-4</v>
      </c>
      <c r="I73" s="37">
        <f t="shared" si="6"/>
        <v>6.8188767869941343E-5</v>
      </c>
    </row>
    <row r="74" spans="1:9" x14ac:dyDescent="0.25">
      <c r="A74" s="19">
        <v>43195</v>
      </c>
      <c r="B74" s="21">
        <v>2662.8400879999999</v>
      </c>
      <c r="C74" s="21">
        <v>156.14300499999999</v>
      </c>
      <c r="D74" s="21">
        <f t="shared" si="2"/>
        <v>6.8394215963354203E-3</v>
      </c>
      <c r="E74" s="21">
        <f t="shared" si="2"/>
        <v>1.3633227000334877E-2</v>
      </c>
      <c r="F74" s="37">
        <f t="shared" si="3"/>
        <v>4.5401356946352434E-5</v>
      </c>
      <c r="G74" s="37">
        <f t="shared" si="4"/>
        <v>1.8319837720003233E-4</v>
      </c>
      <c r="H74" s="37">
        <f t="shared" si="5"/>
        <v>4.6777687772419349E-5</v>
      </c>
      <c r="I74" s="37">
        <f t="shared" si="6"/>
        <v>1.8586487844265992E-4</v>
      </c>
    </row>
    <row r="75" spans="1:9" x14ac:dyDescent="0.25">
      <c r="A75" s="19">
        <v>43196</v>
      </c>
      <c r="B75" s="21">
        <v>2604.469971</v>
      </c>
      <c r="C75" s="21">
        <v>153.571594</v>
      </c>
      <c r="D75" s="21">
        <f t="shared" si="2"/>
        <v>-2.216406698415278E-2</v>
      </c>
      <c r="E75" s="21">
        <f t="shared" si="2"/>
        <v>-1.6605417340646023E-2</v>
      </c>
      <c r="F75" s="37">
        <f t="shared" si="3"/>
        <v>4.9574962583326897E-4</v>
      </c>
      <c r="G75" s="37">
        <f t="shared" si="4"/>
        <v>2.7900907823801046E-4</v>
      </c>
      <c r="H75" s="37">
        <f t="shared" si="5"/>
        <v>4.9124586527801131E-4</v>
      </c>
      <c r="I75" s="37">
        <f t="shared" si="6"/>
        <v>2.7573988505702761E-4</v>
      </c>
    </row>
    <row r="76" spans="1:9" x14ac:dyDescent="0.25">
      <c r="A76" s="19">
        <v>43199</v>
      </c>
      <c r="B76" s="21">
        <v>2613.1599120000001</v>
      </c>
      <c r="C76" s="21">
        <v>153.552536</v>
      </c>
      <c r="D76" s="21">
        <f t="shared" ref="D76:E139" si="7">LN(B76/B75)</f>
        <v>3.3309948117507698E-3</v>
      </c>
      <c r="E76" s="21">
        <f t="shared" si="7"/>
        <v>-1.241061718235325E-4</v>
      </c>
      <c r="F76" s="37">
        <f t="shared" ref="F76:F139" si="8">(D76-$D$2)^2</f>
        <v>1.0430484875643287E-5</v>
      </c>
      <c r="G76" s="37">
        <f t="shared" ref="G76:G139" si="9">(E76-$E$2)^2</f>
        <v>4.9396692674372577E-8</v>
      </c>
      <c r="H76" s="37">
        <f t="shared" ref="H76:H139" si="10">D76^2</f>
        <v>1.1095526435910546E-5</v>
      </c>
      <c r="I76" s="37">
        <f t="shared" ref="I76:I139" si="11">E76^2</f>
        <v>1.5402341884692172E-8</v>
      </c>
    </row>
    <row r="77" spans="1:9" x14ac:dyDescent="0.25">
      <c r="A77" s="19">
        <v>43200</v>
      </c>
      <c r="B77" s="21">
        <v>2656.8701169999999</v>
      </c>
      <c r="C77" s="21">
        <v>155.01919599999999</v>
      </c>
      <c r="D77" s="21">
        <f t="shared" si="7"/>
        <v>1.658859896759754E-2</v>
      </c>
      <c r="E77" s="21">
        <f t="shared" si="7"/>
        <v>9.5061918690094952E-3</v>
      </c>
      <c r="F77" s="37">
        <f t="shared" si="8"/>
        <v>2.7182876217215249E-4</v>
      </c>
      <c r="G77" s="37">
        <f t="shared" si="9"/>
        <v>8.8511298932416154E-5</v>
      </c>
      <c r="H77" s="37">
        <f t="shared" si="10"/>
        <v>2.7518161570777816E-4</v>
      </c>
      <c r="I77" s="37">
        <f t="shared" si="11"/>
        <v>9.0367683850422237E-5</v>
      </c>
    </row>
    <row r="78" spans="1:9" x14ac:dyDescent="0.25">
      <c r="A78" s="19">
        <v>43201</v>
      </c>
      <c r="B78" s="21">
        <v>2642.1899410000001</v>
      </c>
      <c r="C78" s="21">
        <v>155.56204199999999</v>
      </c>
      <c r="D78" s="21">
        <f t="shared" si="7"/>
        <v>-5.5406858556443965E-3</v>
      </c>
      <c r="E78" s="21">
        <f t="shared" si="7"/>
        <v>3.495681556839905E-3</v>
      </c>
      <c r="F78" s="37">
        <f t="shared" si="8"/>
        <v>3.1832779514634654E-5</v>
      </c>
      <c r="G78" s="37">
        <f t="shared" si="9"/>
        <v>1.1543237697420421E-5</v>
      </c>
      <c r="H78" s="37">
        <f t="shared" si="10"/>
        <v>3.0699199750937876E-5</v>
      </c>
      <c r="I78" s="37">
        <f t="shared" si="11"/>
        <v>1.2219789546830662E-5</v>
      </c>
    </row>
    <row r="79" spans="1:9" x14ac:dyDescent="0.25">
      <c r="A79" s="19">
        <v>43202</v>
      </c>
      <c r="B79" s="21">
        <v>2663.98999</v>
      </c>
      <c r="C79" s="21">
        <v>153.92396500000001</v>
      </c>
      <c r="D79" s="21">
        <f t="shared" si="7"/>
        <v>8.2168987634330705E-3</v>
      </c>
      <c r="E79" s="21">
        <f t="shared" si="7"/>
        <v>-1.0585889248452877E-2</v>
      </c>
      <c r="F79" s="37">
        <f t="shared" si="8"/>
        <v>6.586182834603075E-5</v>
      </c>
      <c r="G79" s="37">
        <f t="shared" si="9"/>
        <v>1.1414864114784718E-4</v>
      </c>
      <c r="H79" s="37">
        <f t="shared" si="10"/>
        <v>6.7517425288507926E-5</v>
      </c>
      <c r="I79" s="37">
        <f t="shared" si="11"/>
        <v>1.1206105118051023E-4</v>
      </c>
    </row>
    <row r="80" spans="1:9" x14ac:dyDescent="0.25">
      <c r="A80" s="19">
        <v>43203</v>
      </c>
      <c r="B80" s="21">
        <v>2656.3000489999999</v>
      </c>
      <c r="C80" s="21">
        <v>154.028717</v>
      </c>
      <c r="D80" s="21">
        <f t="shared" si="7"/>
        <v>-2.8907996740231202E-3</v>
      </c>
      <c r="E80" s="21">
        <f t="shared" si="7"/>
        <v>6.8031233473818972E-4</v>
      </c>
      <c r="F80" s="37">
        <f t="shared" si="8"/>
        <v>8.9530715285292668E-6</v>
      </c>
      <c r="G80" s="37">
        <f t="shared" si="9"/>
        <v>3.3891589995194329E-7</v>
      </c>
      <c r="H80" s="37">
        <f t="shared" si="10"/>
        <v>8.3567227553321771E-6</v>
      </c>
      <c r="I80" s="37">
        <f t="shared" si="11"/>
        <v>4.6282487279692672E-7</v>
      </c>
    </row>
    <row r="81" spans="1:9" x14ac:dyDescent="0.25">
      <c r="A81" s="19">
        <v>43206</v>
      </c>
      <c r="B81" s="21">
        <v>2677.8400879999999</v>
      </c>
      <c r="C81" s="21">
        <v>153.93348700000001</v>
      </c>
      <c r="D81" s="21">
        <f t="shared" si="7"/>
        <v>8.076336777702902E-3</v>
      </c>
      <c r="E81" s="21">
        <f t="shared" si="7"/>
        <v>-6.1845253604769345E-4</v>
      </c>
      <c r="F81" s="37">
        <f t="shared" si="8"/>
        <v>6.3600115973577449E-5</v>
      </c>
      <c r="G81" s="37">
        <f t="shared" si="9"/>
        <v>5.1351560532898071E-7</v>
      </c>
      <c r="H81" s="37">
        <f t="shared" si="10"/>
        <v>6.5227215746876491E-5</v>
      </c>
      <c r="I81" s="37">
        <f t="shared" si="11"/>
        <v>3.8248353934382358E-7</v>
      </c>
    </row>
    <row r="82" spans="1:9" x14ac:dyDescent="0.25">
      <c r="A82" s="19">
        <v>43207</v>
      </c>
      <c r="B82" s="21">
        <v>2706.389893</v>
      </c>
      <c r="C82" s="21">
        <v>154.80967699999999</v>
      </c>
      <c r="D82" s="21">
        <f t="shared" si="7"/>
        <v>1.0605071728903286E-2</v>
      </c>
      <c r="E82" s="21">
        <f t="shared" si="7"/>
        <v>5.6758656022368277E-3</v>
      </c>
      <c r="F82" s="37">
        <f t="shared" si="8"/>
        <v>1.1032777749482386E-4</v>
      </c>
      <c r="G82" s="37">
        <f t="shared" si="9"/>
        <v>3.1110939277326102E-5</v>
      </c>
      <c r="H82" s="37">
        <f t="shared" si="10"/>
        <v>1.1246754637518372E-4</v>
      </c>
      <c r="I82" s="37">
        <f t="shared" si="11"/>
        <v>3.221545033465523E-5</v>
      </c>
    </row>
    <row r="83" spans="1:9" x14ac:dyDescent="0.25">
      <c r="A83" s="19">
        <v>43208</v>
      </c>
      <c r="B83" s="21">
        <v>2708.639893</v>
      </c>
      <c r="C83" s="21">
        <v>154.104904</v>
      </c>
      <c r="D83" s="21">
        <f t="shared" si="7"/>
        <v>8.3102040742370005E-4</v>
      </c>
      <c r="E83" s="21">
        <f t="shared" si="7"/>
        <v>-4.5629068107191917E-3</v>
      </c>
      <c r="F83" s="37">
        <f t="shared" si="8"/>
        <v>5.323916263328905E-7</v>
      </c>
      <c r="G83" s="37">
        <f t="shared" si="9"/>
        <v>2.1725427246271344E-5</v>
      </c>
      <c r="H83" s="37">
        <f t="shared" si="10"/>
        <v>6.9059491755465241E-7</v>
      </c>
      <c r="I83" s="37">
        <f t="shared" si="11"/>
        <v>2.0820118563307586E-5</v>
      </c>
    </row>
    <row r="84" spans="1:9" x14ac:dyDescent="0.25">
      <c r="A84" s="19">
        <v>43209</v>
      </c>
      <c r="B84" s="21">
        <v>2693.1298830000001</v>
      </c>
      <c r="C84" s="21">
        <v>151.93348700000001</v>
      </c>
      <c r="D84" s="21">
        <f t="shared" si="7"/>
        <v>-5.7425818819625924E-3</v>
      </c>
      <c r="E84" s="21">
        <f t="shared" si="7"/>
        <v>-1.4190725759477682E-2</v>
      </c>
      <c r="F84" s="37">
        <f t="shared" si="8"/>
        <v>3.4151758306815844E-5</v>
      </c>
      <c r="G84" s="37">
        <f t="shared" si="9"/>
        <v>2.0417189889910609E-4</v>
      </c>
      <c r="H84" s="37">
        <f t="shared" si="10"/>
        <v>3.2977246671045033E-5</v>
      </c>
      <c r="I84" s="37">
        <f t="shared" si="11"/>
        <v>2.0137669758070342E-4</v>
      </c>
    </row>
    <row r="85" spans="1:9" x14ac:dyDescent="0.25">
      <c r="A85" s="19">
        <v>43210</v>
      </c>
      <c r="B85" s="21">
        <v>2670.139893</v>
      </c>
      <c r="C85" s="21">
        <v>151.20967099999999</v>
      </c>
      <c r="D85" s="21">
        <f t="shared" si="7"/>
        <v>-8.5731770999769308E-3</v>
      </c>
      <c r="E85" s="21">
        <f t="shared" si="7"/>
        <v>-4.7754162112896813E-3</v>
      </c>
      <c r="F85" s="37">
        <f t="shared" si="8"/>
        <v>7.5247744691016012E-5</v>
      </c>
      <c r="G85" s="37">
        <f t="shared" si="9"/>
        <v>2.3751623204918504E-5</v>
      </c>
      <c r="H85" s="37">
        <f t="shared" si="10"/>
        <v>7.3499365587568853E-5</v>
      </c>
      <c r="I85" s="37">
        <f t="shared" si="11"/>
        <v>2.2804599991048293E-5</v>
      </c>
    </row>
    <row r="86" spans="1:9" x14ac:dyDescent="0.25">
      <c r="A86" s="19">
        <v>43213</v>
      </c>
      <c r="B86" s="21">
        <v>2670.290039</v>
      </c>
      <c r="C86" s="21">
        <v>151.419174</v>
      </c>
      <c r="D86" s="21">
        <f t="shared" si="7"/>
        <v>5.6229929781411334E-5</v>
      </c>
      <c r="E86" s="21">
        <f t="shared" si="7"/>
        <v>1.384554294339893E-3</v>
      </c>
      <c r="F86" s="37">
        <f t="shared" si="8"/>
        <v>2.0375078229433966E-9</v>
      </c>
      <c r="G86" s="37">
        <f t="shared" si="9"/>
        <v>1.6548424518953718E-6</v>
      </c>
      <c r="H86" s="37">
        <f t="shared" si="10"/>
        <v>3.1618050032224491E-9</v>
      </c>
      <c r="I86" s="37">
        <f t="shared" si="11"/>
        <v>1.9169905939750392E-6</v>
      </c>
    </row>
    <row r="87" spans="1:9" x14ac:dyDescent="0.25">
      <c r="A87" s="19">
        <v>43214</v>
      </c>
      <c r="B87" s="21">
        <v>2634.5600589999999</v>
      </c>
      <c r="C87" s="21">
        <v>149.82872</v>
      </c>
      <c r="D87" s="21">
        <f t="shared" si="7"/>
        <v>-1.34708878288692E-2</v>
      </c>
      <c r="E87" s="21">
        <f t="shared" si="7"/>
        <v>-1.0559202631382101E-2</v>
      </c>
      <c r="F87" s="37">
        <f t="shared" si="8"/>
        <v>1.8420614705875015E-4</v>
      </c>
      <c r="G87" s="37">
        <f t="shared" si="9"/>
        <v>1.1357911172866165E-4</v>
      </c>
      <c r="H87" s="37">
        <f t="shared" si="10"/>
        <v>1.8146481889797633E-4</v>
      </c>
      <c r="I87" s="37">
        <f t="shared" si="11"/>
        <v>1.1149676021058669E-4</v>
      </c>
    </row>
    <row r="88" spans="1:9" x14ac:dyDescent="0.25">
      <c r="A88" s="19">
        <v>43215</v>
      </c>
      <c r="B88" s="21">
        <v>2639.3999020000001</v>
      </c>
      <c r="C88" s="21">
        <v>148.51442</v>
      </c>
      <c r="D88" s="21">
        <f t="shared" si="7"/>
        <v>1.835373948385443E-3</v>
      </c>
      <c r="E88" s="21">
        <f t="shared" si="7"/>
        <v>-8.8107170976097545E-3</v>
      </c>
      <c r="F88" s="37">
        <f t="shared" si="8"/>
        <v>3.0067742303894442E-6</v>
      </c>
      <c r="G88" s="37">
        <f t="shared" si="9"/>
        <v>7.9367868339792161E-5</v>
      </c>
      <c r="H88" s="37">
        <f t="shared" si="10"/>
        <v>3.368597530411971E-6</v>
      </c>
      <c r="I88" s="37">
        <f t="shared" si="11"/>
        <v>7.7628735774112857E-5</v>
      </c>
    </row>
    <row r="89" spans="1:9" x14ac:dyDescent="0.25">
      <c r="A89" s="19">
        <v>43216</v>
      </c>
      <c r="B89" s="21">
        <v>2666.9399410000001</v>
      </c>
      <c r="C89" s="21">
        <v>151.33348100000001</v>
      </c>
      <c r="D89" s="21">
        <f t="shared" si="7"/>
        <v>1.0380144165286856E-2</v>
      </c>
      <c r="E89" s="21">
        <f t="shared" si="7"/>
        <v>1.8803827238153607E-2</v>
      </c>
      <c r="F89" s="37">
        <f t="shared" si="8"/>
        <v>1.0565322523745812E-4</v>
      </c>
      <c r="G89" s="37">
        <f t="shared" si="9"/>
        <v>3.4990245463172417E-4</v>
      </c>
      <c r="H89" s="37">
        <f t="shared" si="10"/>
        <v>1.0774739289213877E-4</v>
      </c>
      <c r="I89" s="37">
        <f t="shared" si="11"/>
        <v>3.5358391880232749E-4</v>
      </c>
    </row>
    <row r="90" spans="1:9" x14ac:dyDescent="0.25">
      <c r="A90" s="19">
        <v>43217</v>
      </c>
      <c r="B90" s="21">
        <v>2669.9099120000001</v>
      </c>
      <c r="C90" s="21">
        <v>150.76205400000001</v>
      </c>
      <c r="D90" s="21">
        <f t="shared" si="7"/>
        <v>1.1130053827261748E-3</v>
      </c>
      <c r="E90" s="21">
        <f t="shared" si="7"/>
        <v>-3.7830925340338224E-3</v>
      </c>
      <c r="F90" s="37">
        <f t="shared" si="8"/>
        <v>1.0234087947334739E-6</v>
      </c>
      <c r="G90" s="37">
        <f t="shared" si="9"/>
        <v>1.5064024167477622E-5</v>
      </c>
      <c r="H90" s="37">
        <f t="shared" si="10"/>
        <v>1.2387809819774388E-6</v>
      </c>
      <c r="I90" s="37">
        <f t="shared" si="11"/>
        <v>1.4311789121062447E-5</v>
      </c>
    </row>
    <row r="91" spans="1:9" x14ac:dyDescent="0.25">
      <c r="A91" s="19">
        <v>43220</v>
      </c>
      <c r="B91" s="21">
        <v>2648.0500489999999</v>
      </c>
      <c r="C91" s="21">
        <v>159.46682699999999</v>
      </c>
      <c r="D91" s="21">
        <f t="shared" si="7"/>
        <v>-8.221192443049306E-3</v>
      </c>
      <c r="E91" s="21">
        <f t="shared" si="7"/>
        <v>5.6133126792935854E-2</v>
      </c>
      <c r="F91" s="37">
        <f t="shared" si="8"/>
        <v>6.9265023840791586E-5</v>
      </c>
      <c r="G91" s="37">
        <f t="shared" si="9"/>
        <v>3.139918904855086E-3</v>
      </c>
      <c r="H91" s="37">
        <f t="shared" si="10"/>
        <v>6.7588005185651012E-5</v>
      </c>
      <c r="I91" s="37">
        <f t="shared" si="11"/>
        <v>3.1509279235518131E-3</v>
      </c>
    </row>
    <row r="92" spans="1:9" x14ac:dyDescent="0.25">
      <c r="A92" s="19">
        <v>43221</v>
      </c>
      <c r="B92" s="21">
        <v>2654.8000489999999</v>
      </c>
      <c r="C92" s="21">
        <v>155.65727200000001</v>
      </c>
      <c r="D92" s="21">
        <f t="shared" si="7"/>
        <v>2.54580217086239E-3</v>
      </c>
      <c r="E92" s="21">
        <f t="shared" si="7"/>
        <v>-2.417930340073755E-2</v>
      </c>
      <c r="F92" s="37">
        <f t="shared" si="8"/>
        <v>5.9752550342990335E-6</v>
      </c>
      <c r="G92" s="37">
        <f t="shared" si="9"/>
        <v>5.8939462202311555E-4</v>
      </c>
      <c r="H92" s="37">
        <f t="shared" si="10"/>
        <v>6.4811086931676572E-6</v>
      </c>
      <c r="I92" s="37">
        <f t="shared" si="11"/>
        <v>5.8463871294491844E-4</v>
      </c>
    </row>
    <row r="93" spans="1:9" x14ac:dyDescent="0.25">
      <c r="A93" s="19">
        <v>43222</v>
      </c>
      <c r="B93" s="21">
        <v>2635.669922</v>
      </c>
      <c r="C93" s="21">
        <v>153.028717</v>
      </c>
      <c r="D93" s="21">
        <f t="shared" si="7"/>
        <v>-7.2319512187172617E-3</v>
      </c>
      <c r="E93" s="21">
        <f t="shared" si="7"/>
        <v>-1.703101941105074E-2</v>
      </c>
      <c r="F93" s="37">
        <f t="shared" si="8"/>
        <v>5.3777580907774964E-5</v>
      </c>
      <c r="G93" s="37">
        <f t="shared" si="9"/>
        <v>2.934083589152178E-4</v>
      </c>
      <c r="H93" s="37">
        <f t="shared" si="10"/>
        <v>5.2301118429906086E-5</v>
      </c>
      <c r="I93" s="37">
        <f t="shared" si="11"/>
        <v>2.9005562217958709E-4</v>
      </c>
    </row>
    <row r="94" spans="1:9" x14ac:dyDescent="0.25">
      <c r="A94" s="19">
        <v>43223</v>
      </c>
      <c r="B94" s="21">
        <v>2629.7299800000001</v>
      </c>
      <c r="C94" s="21">
        <v>152.457291</v>
      </c>
      <c r="D94" s="21">
        <f t="shared" si="7"/>
        <v>-2.256217810740562E-3</v>
      </c>
      <c r="E94" s="21">
        <f t="shared" si="7"/>
        <v>-3.741098783578165E-3</v>
      </c>
      <c r="F94" s="37">
        <f t="shared" si="8"/>
        <v>5.5582141162496845E-6</v>
      </c>
      <c r="G94" s="37">
        <f t="shared" si="9"/>
        <v>1.4739811992030721E-5</v>
      </c>
      <c r="H94" s="37">
        <f t="shared" si="10"/>
        <v>5.090518809502934E-6</v>
      </c>
      <c r="I94" s="37">
        <f t="shared" si="11"/>
        <v>1.3995820108490027E-5</v>
      </c>
    </row>
    <row r="95" spans="1:9" x14ac:dyDescent="0.25">
      <c r="A95" s="19">
        <v>43224</v>
      </c>
      <c r="B95" s="21">
        <v>2663.419922</v>
      </c>
      <c r="C95" s="21">
        <v>157.17160000000001</v>
      </c>
      <c r="D95" s="21">
        <f t="shared" si="7"/>
        <v>1.2729810253517449E-2</v>
      </c>
      <c r="E95" s="21">
        <f t="shared" si="7"/>
        <v>3.0453704289006529E-2</v>
      </c>
      <c r="F95" s="37">
        <f t="shared" si="8"/>
        <v>1.5947753628152517E-4</v>
      </c>
      <c r="G95" s="37">
        <f t="shared" si="9"/>
        <v>9.2145982823893633E-4</v>
      </c>
      <c r="H95" s="37">
        <f t="shared" si="10"/>
        <v>1.6204806909055799E-4</v>
      </c>
      <c r="I95" s="37">
        <f t="shared" si="11"/>
        <v>9.2742810492225458E-4</v>
      </c>
    </row>
    <row r="96" spans="1:9" x14ac:dyDescent="0.25">
      <c r="A96" s="19">
        <v>43227</v>
      </c>
      <c r="B96" s="21">
        <v>2672.6298830000001</v>
      </c>
      <c r="C96" s="21">
        <v>157.14300499999999</v>
      </c>
      <c r="D96" s="21">
        <f t="shared" si="7"/>
        <v>3.4519805782134557E-3</v>
      </c>
      <c r="E96" s="21">
        <f t="shared" si="7"/>
        <v>-1.8195145643276812E-4</v>
      </c>
      <c r="F96" s="37">
        <f t="shared" si="8"/>
        <v>1.1226600014386685E-5</v>
      </c>
      <c r="G96" s="37">
        <f t="shared" si="9"/>
        <v>7.8455422918717166E-8</v>
      </c>
      <c r="H96" s="37">
        <f t="shared" si="10"/>
        <v>1.1916169912362904E-5</v>
      </c>
      <c r="I96" s="37">
        <f t="shared" si="11"/>
        <v>3.3106332498005516E-8</v>
      </c>
    </row>
    <row r="97" spans="1:9" x14ac:dyDescent="0.25">
      <c r="A97" s="19">
        <v>43228</v>
      </c>
      <c r="B97" s="21">
        <v>2671.919922</v>
      </c>
      <c r="C97" s="21">
        <v>156.92394999999999</v>
      </c>
      <c r="D97" s="21">
        <f t="shared" si="7"/>
        <v>-2.6567663510656126E-4</v>
      </c>
      <c r="E97" s="21">
        <f t="shared" si="7"/>
        <v>-1.3949575530587846E-3</v>
      </c>
      <c r="F97" s="37">
        <f t="shared" si="8"/>
        <v>1.3472227189313349E-7</v>
      </c>
      <c r="G97" s="37">
        <f t="shared" si="9"/>
        <v>2.2293626862709804E-6</v>
      </c>
      <c r="H97" s="37">
        <f t="shared" si="10"/>
        <v>7.0584074441544904E-8</v>
      </c>
      <c r="I97" s="37">
        <f t="shared" si="11"/>
        <v>1.9459065748357519E-6</v>
      </c>
    </row>
    <row r="98" spans="1:9" x14ac:dyDescent="0.25">
      <c r="A98" s="19">
        <v>43229</v>
      </c>
      <c r="B98" s="21">
        <v>2697.790039</v>
      </c>
      <c r="C98" s="21">
        <v>156.41918899999999</v>
      </c>
      <c r="D98" s="21">
        <f t="shared" si="7"/>
        <v>9.6356478649187744E-3</v>
      </c>
      <c r="E98" s="21">
        <f t="shared" si="7"/>
        <v>-3.2217806856958946E-3</v>
      </c>
      <c r="F98" s="37">
        <f t="shared" si="8"/>
        <v>9.0902479353844817E-5</v>
      </c>
      <c r="G98" s="37">
        <f t="shared" si="9"/>
        <v>1.1021923128830653E-5</v>
      </c>
      <c r="H98" s="37">
        <f t="shared" si="10"/>
        <v>9.2845709776713731E-5</v>
      </c>
      <c r="I98" s="37">
        <f t="shared" si="11"/>
        <v>1.0379870786723109E-5</v>
      </c>
    </row>
    <row r="99" spans="1:9" x14ac:dyDescent="0.25">
      <c r="A99" s="19">
        <v>43230</v>
      </c>
      <c r="B99" s="21">
        <v>2723.070068</v>
      </c>
      <c r="C99" s="21">
        <v>157.20970199999999</v>
      </c>
      <c r="D99" s="21">
        <f t="shared" si="7"/>
        <v>9.3270114950413738E-3</v>
      </c>
      <c r="E99" s="21">
        <f t="shared" si="7"/>
        <v>5.0410832468657744E-3</v>
      </c>
      <c r="F99" s="37">
        <f t="shared" si="8"/>
        <v>8.511248513578458E-5</v>
      </c>
      <c r="G99" s="37">
        <f t="shared" si="9"/>
        <v>2.4432613841337894E-5</v>
      </c>
      <c r="H99" s="37">
        <f t="shared" si="10"/>
        <v>8.6993143428633918E-5</v>
      </c>
      <c r="I99" s="37">
        <f t="shared" si="11"/>
        <v>2.5412520301830778E-5</v>
      </c>
    </row>
    <row r="100" spans="1:9" x14ac:dyDescent="0.25">
      <c r="A100" s="19">
        <v>43231</v>
      </c>
      <c r="B100" s="21">
        <v>2727.719971</v>
      </c>
      <c r="C100" s="21">
        <v>157.51443499999999</v>
      </c>
      <c r="D100" s="21">
        <f t="shared" si="7"/>
        <v>1.7061395117717584E-3</v>
      </c>
      <c r="E100" s="21">
        <f t="shared" si="7"/>
        <v>1.9365092117530746E-3</v>
      </c>
      <c r="F100" s="37">
        <f t="shared" si="8"/>
        <v>2.5752893851173103E-6</v>
      </c>
      <c r="G100" s="37">
        <f t="shared" si="9"/>
        <v>3.3795737994903776E-6</v>
      </c>
      <c r="H100" s="37">
        <f t="shared" si="10"/>
        <v>2.910912033628774E-6</v>
      </c>
      <c r="I100" s="37">
        <f t="shared" si="11"/>
        <v>3.7500679272045141E-6</v>
      </c>
    </row>
    <row r="101" spans="1:9" x14ac:dyDescent="0.25">
      <c r="A101" s="19">
        <v>43234</v>
      </c>
      <c r="B101" s="21">
        <v>2730.1298830000001</v>
      </c>
      <c r="C101" s="21">
        <v>156.876328</v>
      </c>
      <c r="D101" s="21">
        <f t="shared" si="7"/>
        <v>8.8309946996841199E-4</v>
      </c>
      <c r="E101" s="21">
        <f t="shared" si="7"/>
        <v>-4.0593296707981345E-3</v>
      </c>
      <c r="F101" s="37">
        <f t="shared" si="8"/>
        <v>6.1110300977179532E-7</v>
      </c>
      <c r="G101" s="37">
        <f t="shared" si="9"/>
        <v>1.7284616388956548E-5</v>
      </c>
      <c r="H101" s="37">
        <f t="shared" si="10"/>
        <v>7.7986467385849024E-7</v>
      </c>
      <c r="I101" s="37">
        <f t="shared" si="11"/>
        <v>1.6478157376222091E-5</v>
      </c>
    </row>
    <row r="102" spans="1:9" x14ac:dyDescent="0.25">
      <c r="A102" s="19">
        <v>43235</v>
      </c>
      <c r="B102" s="21">
        <v>2711.4499510000001</v>
      </c>
      <c r="C102" s="21">
        <v>155.29539500000001</v>
      </c>
      <c r="D102" s="21">
        <f t="shared" si="7"/>
        <v>-6.8656551760573987E-3</v>
      </c>
      <c r="E102" s="21">
        <f t="shared" si="7"/>
        <v>-1.0128697759757443E-2</v>
      </c>
      <c r="F102" s="37">
        <f t="shared" si="8"/>
        <v>4.8539421573191318E-5</v>
      </c>
      <c r="G102" s="37">
        <f t="shared" si="9"/>
        <v>1.045883638766204E-4</v>
      </c>
      <c r="H102" s="37">
        <f t="shared" si="10"/>
        <v>4.7137220996523754E-5</v>
      </c>
      <c r="I102" s="37">
        <f t="shared" si="11"/>
        <v>1.0259051830851546E-4</v>
      </c>
    </row>
    <row r="103" spans="1:9" x14ac:dyDescent="0.25">
      <c r="A103" s="19">
        <v>43236</v>
      </c>
      <c r="B103" s="21">
        <v>2722.459961</v>
      </c>
      <c r="C103" s="21">
        <v>155.11442600000001</v>
      </c>
      <c r="D103" s="21">
        <f t="shared" si="7"/>
        <v>4.0523399338602221E-3</v>
      </c>
      <c r="E103" s="21">
        <f t="shared" si="7"/>
        <v>-1.1660006111930124E-3</v>
      </c>
      <c r="F103" s="37">
        <f t="shared" si="8"/>
        <v>1.5610173756779694E-5</v>
      </c>
      <c r="G103" s="37">
        <f t="shared" si="9"/>
        <v>1.5980704358580903E-6</v>
      </c>
      <c r="H103" s="37">
        <f t="shared" si="10"/>
        <v>1.642145893955827E-5</v>
      </c>
      <c r="I103" s="37">
        <f t="shared" si="11"/>
        <v>1.3595574253024783E-6</v>
      </c>
    </row>
    <row r="104" spans="1:9" x14ac:dyDescent="0.25">
      <c r="A104" s="19">
        <v>43237</v>
      </c>
      <c r="B104" s="21">
        <v>2720.1298830000001</v>
      </c>
      <c r="C104" s="21">
        <v>153.62870799999999</v>
      </c>
      <c r="D104" s="21">
        <f t="shared" si="7"/>
        <v>-8.5623874263671856E-4</v>
      </c>
      <c r="E104" s="21">
        <f t="shared" si="7"/>
        <v>-9.6243725264978895E-3</v>
      </c>
      <c r="F104" s="37">
        <f t="shared" si="8"/>
        <v>9.1701199819937279E-7</v>
      </c>
      <c r="G104" s="37">
        <f t="shared" si="9"/>
        <v>9.4527395579707742E-5</v>
      </c>
      <c r="H104" s="37">
        <f t="shared" si="10"/>
        <v>7.3314478439210876E-7</v>
      </c>
      <c r="I104" s="37">
        <f t="shared" si="11"/>
        <v>9.2628546528807367E-5</v>
      </c>
    </row>
    <row r="105" spans="1:9" x14ac:dyDescent="0.25">
      <c r="A105" s="19">
        <v>43238</v>
      </c>
      <c r="B105" s="21">
        <v>2712.969971</v>
      </c>
      <c r="C105" s="21">
        <v>153.31442300000001</v>
      </c>
      <c r="D105" s="21">
        <f t="shared" si="7"/>
        <v>-2.6356652140528051E-3</v>
      </c>
      <c r="E105" s="21">
        <f t="shared" si="7"/>
        <v>-2.0478393428084935E-3</v>
      </c>
      <c r="F105" s="37">
        <f t="shared" si="8"/>
        <v>7.4913546009615531E-6</v>
      </c>
      <c r="G105" s="37">
        <f t="shared" si="9"/>
        <v>4.6052595105371481E-6</v>
      </c>
      <c r="H105" s="37">
        <f t="shared" si="10"/>
        <v>6.9467311205680187E-6</v>
      </c>
      <c r="I105" s="37">
        <f t="shared" si="11"/>
        <v>4.1936459739543221E-6</v>
      </c>
    </row>
    <row r="106" spans="1:9" x14ac:dyDescent="0.25">
      <c r="A106" s="19">
        <v>43241</v>
      </c>
      <c r="B106" s="21">
        <v>2733.01001</v>
      </c>
      <c r="C106" s="21">
        <v>153.79061899999999</v>
      </c>
      <c r="D106" s="21">
        <f t="shared" si="7"/>
        <v>7.3596045242624092E-3</v>
      </c>
      <c r="E106" s="21">
        <f t="shared" si="7"/>
        <v>3.1011954642395918E-3</v>
      </c>
      <c r="F106" s="37">
        <f t="shared" si="8"/>
        <v>5.2681987401832545E-5</v>
      </c>
      <c r="G106" s="37">
        <f t="shared" si="9"/>
        <v>9.0182971020697925E-6</v>
      </c>
      <c r="H106" s="37">
        <f t="shared" si="10"/>
        <v>5.4163778753543723E-5</v>
      </c>
      <c r="I106" s="37">
        <f t="shared" si="11"/>
        <v>9.6174133074202178E-6</v>
      </c>
    </row>
    <row r="107" spans="1:9" x14ac:dyDescent="0.25">
      <c r="A107" s="19">
        <v>43242</v>
      </c>
      <c r="B107" s="21">
        <v>2724.4399410000001</v>
      </c>
      <c r="C107" s="21">
        <v>151.85728499999999</v>
      </c>
      <c r="D107" s="21">
        <f t="shared" si="7"/>
        <v>-3.1406888277453991E-3</v>
      </c>
      <c r="E107" s="21">
        <f t="shared" si="7"/>
        <v>-1.2650895096545722E-2</v>
      </c>
      <c r="F107" s="37">
        <f t="shared" si="8"/>
        <v>1.051093695906209E-5</v>
      </c>
      <c r="G107" s="37">
        <f t="shared" si="9"/>
        <v>1.6253808701583876E-4</v>
      </c>
      <c r="H107" s="37">
        <f t="shared" si="10"/>
        <v>9.8639263127247691E-6</v>
      </c>
      <c r="I107" s="37">
        <f t="shared" si="11"/>
        <v>1.6004514674380457E-4</v>
      </c>
    </row>
    <row r="108" spans="1:9" x14ac:dyDescent="0.25">
      <c r="A108" s="19">
        <v>43243</v>
      </c>
      <c r="B108" s="21">
        <v>2733.290039</v>
      </c>
      <c r="C108" s="21">
        <v>153.92396500000001</v>
      </c>
      <c r="D108" s="21">
        <f t="shared" si="7"/>
        <v>3.2431453331457786E-3</v>
      </c>
      <c r="E108" s="21">
        <f t="shared" si="7"/>
        <v>1.3517581404444912E-2</v>
      </c>
      <c r="F108" s="37">
        <f t="shared" si="8"/>
        <v>9.8707604650544622E-6</v>
      </c>
      <c r="G108" s="37">
        <f t="shared" si="9"/>
        <v>1.8008120643439024E-4</v>
      </c>
      <c r="H108" s="37">
        <f t="shared" si="10"/>
        <v>1.0517991651905242E-5</v>
      </c>
      <c r="I108" s="37">
        <f t="shared" si="11"/>
        <v>1.8272500702579489E-4</v>
      </c>
    </row>
    <row r="109" spans="1:9" x14ac:dyDescent="0.25">
      <c r="A109" s="19">
        <v>43244</v>
      </c>
      <c r="B109" s="21">
        <v>2727.76001</v>
      </c>
      <c r="C109" s="21">
        <v>154.65728799999999</v>
      </c>
      <c r="D109" s="21">
        <f t="shared" si="7"/>
        <v>-2.0252628489341846E-3</v>
      </c>
      <c r="E109" s="21">
        <f t="shared" si="7"/>
        <v>4.7528770678124327E-3</v>
      </c>
      <c r="F109" s="37">
        <f t="shared" si="8"/>
        <v>4.5225617094034228E-6</v>
      </c>
      <c r="G109" s="37">
        <f t="shared" si="9"/>
        <v>2.1666507390614023E-5</v>
      </c>
      <c r="H109" s="37">
        <f t="shared" si="10"/>
        <v>4.1016896072730099E-6</v>
      </c>
      <c r="I109" s="37">
        <f t="shared" si="11"/>
        <v>2.2589840421737309E-5</v>
      </c>
    </row>
    <row r="110" spans="1:9" x14ac:dyDescent="0.25">
      <c r="A110" s="19">
        <v>43245</v>
      </c>
      <c r="B110" s="21">
        <v>2721.330078</v>
      </c>
      <c r="C110" s="21">
        <v>155.43824799999999</v>
      </c>
      <c r="D110" s="21">
        <f t="shared" si="7"/>
        <v>-2.3600031860415097E-3</v>
      </c>
      <c r="E110" s="21">
        <f t="shared" si="7"/>
        <v>5.0369099870498377E-3</v>
      </c>
      <c r="F110" s="37">
        <f t="shared" si="8"/>
        <v>6.058351520285953E-6</v>
      </c>
      <c r="G110" s="37">
        <f t="shared" si="9"/>
        <v>2.439137494714819E-5</v>
      </c>
      <c r="H110" s="37">
        <f t="shared" si="10"/>
        <v>5.5696150381260772E-6</v>
      </c>
      <c r="I110" s="37">
        <f t="shared" si="11"/>
        <v>2.5370462217642395E-5</v>
      </c>
    </row>
    <row r="111" spans="1:9" x14ac:dyDescent="0.25">
      <c r="A111" s="19">
        <v>43249</v>
      </c>
      <c r="B111" s="21">
        <v>2689.860107</v>
      </c>
      <c r="C111" s="21">
        <v>152.97155799999999</v>
      </c>
      <c r="D111" s="21">
        <f t="shared" si="7"/>
        <v>-1.1631572622697848E-2</v>
      </c>
      <c r="E111" s="21">
        <f t="shared" si="7"/>
        <v>-1.5996525088704514E-2</v>
      </c>
      <c r="F111" s="37">
        <f t="shared" si="8"/>
        <v>1.376619118859083E-4</v>
      </c>
      <c r="G111" s="37">
        <f t="shared" si="9"/>
        <v>2.5903848559532335E-4</v>
      </c>
      <c r="H111" s="37">
        <f t="shared" si="10"/>
        <v>1.3529348167709408E-4</v>
      </c>
      <c r="I111" s="37">
        <f t="shared" si="11"/>
        <v>2.5588881491355294E-4</v>
      </c>
    </row>
    <row r="112" spans="1:9" x14ac:dyDescent="0.25">
      <c r="A112" s="19">
        <v>43250</v>
      </c>
      <c r="B112" s="21">
        <v>2724.01001</v>
      </c>
      <c r="C112" s="21">
        <v>154.114441</v>
      </c>
      <c r="D112" s="21">
        <f t="shared" si="7"/>
        <v>1.2615875594803282E-2</v>
      </c>
      <c r="E112" s="21">
        <f t="shared" si="7"/>
        <v>7.4434411238895083E-3</v>
      </c>
      <c r="F112" s="37">
        <f t="shared" si="8"/>
        <v>1.5661288302909492E-4</v>
      </c>
      <c r="G112" s="37">
        <f t="shared" si="9"/>
        <v>5.3953338486082523E-5</v>
      </c>
      <c r="H112" s="37">
        <f t="shared" si="10"/>
        <v>1.5916031702355307E-4</v>
      </c>
      <c r="I112" s="37">
        <f t="shared" si="11"/>
        <v>5.5404815764809504E-5</v>
      </c>
    </row>
    <row r="113" spans="1:9" x14ac:dyDescent="0.25">
      <c r="A113" s="19">
        <v>43251</v>
      </c>
      <c r="B113" s="21">
        <v>2705.2700199999999</v>
      </c>
      <c r="C113" s="21">
        <v>152.390625</v>
      </c>
      <c r="D113" s="21">
        <f t="shared" si="7"/>
        <v>-6.9033331562017184E-3</v>
      </c>
      <c r="E113" s="21">
        <f t="shared" si="7"/>
        <v>-1.1248324198448989E-2</v>
      </c>
      <c r="F113" s="37">
        <f t="shared" si="8"/>
        <v>4.9065847977283964E-5</v>
      </c>
      <c r="G113" s="37">
        <f t="shared" si="9"/>
        <v>1.2874241990340376E-4</v>
      </c>
      <c r="H113" s="37">
        <f t="shared" si="10"/>
        <v>4.7656008665513977E-5</v>
      </c>
      <c r="I113" s="37">
        <f t="shared" si="11"/>
        <v>1.2652479727341307E-4</v>
      </c>
    </row>
    <row r="114" spans="1:9" x14ac:dyDescent="0.25">
      <c r="A114" s="19">
        <v>43252</v>
      </c>
      <c r="B114" s="21">
        <v>2734.6201169999999</v>
      </c>
      <c r="C114" s="21">
        <v>152.543961</v>
      </c>
      <c r="D114" s="21">
        <f t="shared" si="7"/>
        <v>1.0790799467401633E-2</v>
      </c>
      <c r="E114" s="21">
        <f t="shared" si="7"/>
        <v>1.0056977460996229E-3</v>
      </c>
      <c r="F114" s="37">
        <f t="shared" si="8"/>
        <v>1.1426393030960648E-4</v>
      </c>
      <c r="G114" s="37">
        <f t="shared" si="9"/>
        <v>8.2364745721801573E-7</v>
      </c>
      <c r="H114" s="37">
        <f t="shared" si="10"/>
        <v>1.1644135314567537E-4</v>
      </c>
      <c r="I114" s="37">
        <f t="shared" si="11"/>
        <v>1.0114279565098615E-6</v>
      </c>
    </row>
    <row r="115" spans="1:9" x14ac:dyDescent="0.25">
      <c r="A115" s="19">
        <v>43255</v>
      </c>
      <c r="B115" s="21">
        <v>2746.8701169999999</v>
      </c>
      <c r="C115" s="21">
        <v>153.55990600000001</v>
      </c>
      <c r="D115" s="21">
        <f t="shared" si="7"/>
        <v>4.4695948986579392E-3</v>
      </c>
      <c r="E115" s="21">
        <f t="shared" si="7"/>
        <v>6.637934635389019E-3</v>
      </c>
      <c r="F115" s="37">
        <f t="shared" si="8"/>
        <v>1.9081400195599267E-5</v>
      </c>
      <c r="G115" s="37">
        <f t="shared" si="9"/>
        <v>4.2768815834009881E-5</v>
      </c>
      <c r="H115" s="37">
        <f t="shared" si="10"/>
        <v>1.9977278558109073E-5</v>
      </c>
      <c r="I115" s="37">
        <f t="shared" si="11"/>
        <v>4.4062176223697147E-5</v>
      </c>
    </row>
    <row r="116" spans="1:9" x14ac:dyDescent="0.25">
      <c r="A116" s="19">
        <v>43256</v>
      </c>
      <c r="B116" s="21">
        <v>2748.8000489999999</v>
      </c>
      <c r="C116" s="21">
        <v>152.85069300000001</v>
      </c>
      <c r="D116" s="21">
        <f t="shared" si="7"/>
        <v>7.0234640036242536E-4</v>
      </c>
      <c r="E116" s="21">
        <f t="shared" si="7"/>
        <v>-4.6291758105439836E-3</v>
      </c>
      <c r="F116" s="37">
        <f t="shared" si="8"/>
        <v>3.6117420637037851E-7</v>
      </c>
      <c r="G116" s="37">
        <f t="shared" si="9"/>
        <v>2.2347585640624111E-5</v>
      </c>
      <c r="H116" s="37">
        <f t="shared" si="10"/>
        <v>4.9329046610205629E-7</v>
      </c>
      <c r="I116" s="37">
        <f t="shared" si="11"/>
        <v>2.1429268684925546E-5</v>
      </c>
    </row>
    <row r="117" spans="1:9" x14ac:dyDescent="0.25">
      <c r="A117" s="19">
        <v>43257</v>
      </c>
      <c r="B117" s="21">
        <v>2772.3500979999999</v>
      </c>
      <c r="C117" s="21">
        <v>155.630157</v>
      </c>
      <c r="D117" s="21">
        <f t="shared" si="7"/>
        <v>8.5309006987769002E-3</v>
      </c>
      <c r="E117" s="21">
        <f t="shared" si="7"/>
        <v>1.8020821836051883E-2</v>
      </c>
      <c r="F117" s="37">
        <f t="shared" si="8"/>
        <v>7.1057009859192883E-5</v>
      </c>
      <c r="G117" s="37">
        <f t="shared" si="9"/>
        <v>3.2122225551460499E-4</v>
      </c>
      <c r="H117" s="37">
        <f t="shared" si="10"/>
        <v>7.2776266732392205E-5</v>
      </c>
      <c r="I117" s="37">
        <f t="shared" si="11"/>
        <v>3.2475001964672436E-4</v>
      </c>
    </row>
    <row r="118" spans="1:9" x14ac:dyDescent="0.25">
      <c r="A118" s="19">
        <v>43258</v>
      </c>
      <c r="B118" s="21">
        <v>2770.3701169999999</v>
      </c>
      <c r="C118" s="21">
        <v>162.43499800000001</v>
      </c>
      <c r="D118" s="21">
        <f t="shared" si="7"/>
        <v>-7.1444381365731767E-4</v>
      </c>
      <c r="E118" s="21">
        <f t="shared" si="7"/>
        <v>4.2795505416495162E-2</v>
      </c>
      <c r="F118" s="37">
        <f t="shared" si="8"/>
        <v>6.6555004381425232E-7</v>
      </c>
      <c r="G118" s="37">
        <f t="shared" si="9"/>
        <v>1.8230643734267267E-3</v>
      </c>
      <c r="H118" s="37">
        <f t="shared" si="10"/>
        <v>5.1042996287321206E-7</v>
      </c>
      <c r="I118" s="37">
        <f t="shared" si="11"/>
        <v>1.8314552838532667E-3</v>
      </c>
    </row>
    <row r="119" spans="1:9" x14ac:dyDescent="0.25">
      <c r="A119" s="19">
        <v>43259</v>
      </c>
      <c r="B119" s="21">
        <v>2779.030029</v>
      </c>
      <c r="C119" s="21">
        <v>161.88867200000001</v>
      </c>
      <c r="D119" s="21">
        <f t="shared" si="7"/>
        <v>3.1210288686051267E-3</v>
      </c>
      <c r="E119" s="21">
        <f t="shared" si="7"/>
        <v>-3.3690203169370772E-3</v>
      </c>
      <c r="F119" s="37">
        <f t="shared" si="8"/>
        <v>9.1183475842944035E-6</v>
      </c>
      <c r="G119" s="37">
        <f t="shared" si="9"/>
        <v>1.2021252640155272E-5</v>
      </c>
      <c r="H119" s="37">
        <f t="shared" si="10"/>
        <v>9.740821198666598E-6</v>
      </c>
      <c r="I119" s="37">
        <f t="shared" si="11"/>
        <v>1.1350297895934804E-5</v>
      </c>
    </row>
    <row r="120" spans="1:9" x14ac:dyDescent="0.25">
      <c r="A120" s="19">
        <v>43262</v>
      </c>
      <c r="B120" s="21">
        <v>2782</v>
      </c>
      <c r="C120" s="21">
        <v>159.569275</v>
      </c>
      <c r="D120" s="21">
        <f t="shared" si="7"/>
        <v>1.0681371137670548E-3</v>
      </c>
      <c r="E120" s="21">
        <f t="shared" si="7"/>
        <v>-1.4430735167433822E-2</v>
      </c>
      <c r="F120" s="37">
        <f t="shared" si="8"/>
        <v>9.3464118200453661E-7</v>
      </c>
      <c r="G120" s="37">
        <f t="shared" si="9"/>
        <v>2.1108843143562706E-4</v>
      </c>
      <c r="H120" s="37">
        <f t="shared" si="10"/>
        <v>1.1409168938066142E-6</v>
      </c>
      <c r="I120" s="37">
        <f t="shared" si="11"/>
        <v>2.0824611747261127E-4</v>
      </c>
    </row>
    <row r="121" spans="1:9" x14ac:dyDescent="0.25">
      <c r="A121" s="19">
        <v>43263</v>
      </c>
      <c r="B121" s="21">
        <v>2786.8500979999999</v>
      </c>
      <c r="C121" s="21">
        <v>159.799286</v>
      </c>
      <c r="D121" s="21">
        <f t="shared" si="7"/>
        <v>1.7418674020510782E-3</v>
      </c>
      <c r="E121" s="21">
        <f t="shared" si="7"/>
        <v>1.4404112856217402E-3</v>
      </c>
      <c r="F121" s="37">
        <f t="shared" si="8"/>
        <v>2.6912360188307176E-6</v>
      </c>
      <c r="G121" s="37">
        <f t="shared" si="9"/>
        <v>1.8016720820568994E-6</v>
      </c>
      <c r="H121" s="37">
        <f t="shared" si="10"/>
        <v>3.0341020463281726E-6</v>
      </c>
      <c r="I121" s="37">
        <f t="shared" si="11"/>
        <v>2.0747846717464745E-6</v>
      </c>
    </row>
    <row r="122" spans="1:9" x14ac:dyDescent="0.25">
      <c r="A122" s="19">
        <v>43264</v>
      </c>
      <c r="B122" s="21">
        <v>2775.6298830000001</v>
      </c>
      <c r="C122" s="21">
        <v>159.655563</v>
      </c>
      <c r="D122" s="21">
        <f t="shared" si="7"/>
        <v>-4.0342545972063088E-3</v>
      </c>
      <c r="E122" s="21">
        <f t="shared" si="7"/>
        <v>-8.9980170998769211E-4</v>
      </c>
      <c r="F122" s="37">
        <f t="shared" si="8"/>
        <v>1.7103379987322812E-5</v>
      </c>
      <c r="G122" s="37">
        <f t="shared" si="9"/>
        <v>9.959026168934237E-7</v>
      </c>
      <c r="H122" s="37">
        <f t="shared" si="10"/>
        <v>1.6275210155080237E-5</v>
      </c>
      <c r="I122" s="37">
        <f t="shared" si="11"/>
        <v>8.0964311729677479E-7</v>
      </c>
    </row>
    <row r="123" spans="1:9" x14ac:dyDescent="0.25">
      <c r="A123" s="19">
        <v>43265</v>
      </c>
      <c r="B123" s="21">
        <v>2782.48999</v>
      </c>
      <c r="C123" s="21">
        <v>160.10600299999999</v>
      </c>
      <c r="D123" s="21">
        <f t="shared" si="7"/>
        <v>2.4685003707192116E-3</v>
      </c>
      <c r="E123" s="21">
        <f t="shared" si="7"/>
        <v>2.8173510880665871E-3</v>
      </c>
      <c r="F123" s="37">
        <f t="shared" si="8"/>
        <v>5.6033123860575212E-6</v>
      </c>
      <c r="G123" s="37">
        <f t="shared" si="9"/>
        <v>7.3940681773913192E-6</v>
      </c>
      <c r="H123" s="37">
        <f t="shared" si="10"/>
        <v>6.093494080240885E-6</v>
      </c>
      <c r="I123" s="37">
        <f t="shared" si="11"/>
        <v>7.9374671534299823E-6</v>
      </c>
    </row>
    <row r="124" spans="1:9" x14ac:dyDescent="0.25">
      <c r="A124" s="19">
        <v>43266</v>
      </c>
      <c r="B124" s="21">
        <v>2779.6599120000001</v>
      </c>
      <c r="C124" s="21">
        <v>159.540527</v>
      </c>
      <c r="D124" s="21">
        <f t="shared" si="7"/>
        <v>-1.0176202706102954E-3</v>
      </c>
      <c r="E124" s="21">
        <f t="shared" si="7"/>
        <v>-3.5381368908026039E-3</v>
      </c>
      <c r="F124" s="37">
        <f t="shared" si="8"/>
        <v>1.2521362976582466E-6</v>
      </c>
      <c r="G124" s="37">
        <f t="shared" si="9"/>
        <v>1.3222564138650768E-5</v>
      </c>
      <c r="H124" s="37">
        <f t="shared" si="10"/>
        <v>1.0355510151569708E-6</v>
      </c>
      <c r="I124" s="37">
        <f t="shared" si="11"/>
        <v>1.2518412658058318E-5</v>
      </c>
    </row>
    <row r="125" spans="1:9" x14ac:dyDescent="0.25">
      <c r="A125" s="19">
        <v>43269</v>
      </c>
      <c r="B125" s="21">
        <v>2773.75</v>
      </c>
      <c r="C125" s="21">
        <v>159.36799600000001</v>
      </c>
      <c r="D125" s="21">
        <f t="shared" si="7"/>
        <v>-2.1283911415382649E-3</v>
      </c>
      <c r="E125" s="21">
        <f t="shared" si="7"/>
        <v>-1.0820094440214295E-3</v>
      </c>
      <c r="F125" s="37">
        <f t="shared" si="8"/>
        <v>4.971828913695523E-6</v>
      </c>
      <c r="G125" s="37">
        <f t="shared" si="9"/>
        <v>1.3927704020896913E-6</v>
      </c>
      <c r="H125" s="37">
        <f t="shared" si="10"/>
        <v>4.5300488513785586E-6</v>
      </c>
      <c r="I125" s="37">
        <f t="shared" si="11"/>
        <v>1.1707444369515631E-6</v>
      </c>
    </row>
    <row r="126" spans="1:9" x14ac:dyDescent="0.25">
      <c r="A126" s="19">
        <v>43270</v>
      </c>
      <c r="B126" s="21">
        <v>2762.5900879999999</v>
      </c>
      <c r="C126" s="21">
        <v>158.11247299999999</v>
      </c>
      <c r="D126" s="21">
        <f t="shared" si="7"/>
        <v>-4.0315179117998779E-3</v>
      </c>
      <c r="E126" s="21">
        <f t="shared" si="7"/>
        <v>-7.909334071182687E-3</v>
      </c>
      <c r="F126" s="37">
        <f t="shared" si="8"/>
        <v>1.7080751676967614E-5</v>
      </c>
      <c r="G126" s="37">
        <f t="shared" si="9"/>
        <v>6.4119761042046115E-5</v>
      </c>
      <c r="H126" s="37">
        <f t="shared" si="10"/>
        <v>1.6253136673163247E-5</v>
      </c>
      <c r="I126" s="37">
        <f t="shared" si="11"/>
        <v>6.2557565449571298E-5</v>
      </c>
    </row>
    <row r="127" spans="1:9" x14ac:dyDescent="0.25">
      <c r="A127" s="19">
        <v>43271</v>
      </c>
      <c r="B127" s="21">
        <v>2767.320068</v>
      </c>
      <c r="C127" s="21">
        <v>155.80264299999999</v>
      </c>
      <c r="D127" s="21">
        <f t="shared" si="7"/>
        <v>1.710690054657128E-3</v>
      </c>
      <c r="E127" s="21">
        <f t="shared" si="7"/>
        <v>-1.4716536859915691E-2</v>
      </c>
      <c r="F127" s="37">
        <f t="shared" si="8"/>
        <v>2.5899152494341778E-6</v>
      </c>
      <c r="G127" s="37">
        <f t="shared" si="9"/>
        <v>2.1947487255297231E-4</v>
      </c>
      <c r="H127" s="37">
        <f t="shared" si="10"/>
        <v>2.9264604631028075E-6</v>
      </c>
      <c r="I127" s="37">
        <f t="shared" si="11"/>
        <v>2.1657645714925721E-4</v>
      </c>
    </row>
    <row r="128" spans="1:9" x14ac:dyDescent="0.25">
      <c r="A128" s="19">
        <v>43272</v>
      </c>
      <c r="B128" s="21">
        <v>2749.76001</v>
      </c>
      <c r="C128" s="21">
        <v>153.85702499999999</v>
      </c>
      <c r="D128" s="21">
        <f t="shared" si="7"/>
        <v>-6.3657286281216608E-3</v>
      </c>
      <c r="E128" s="21">
        <f t="shared" si="7"/>
        <v>-1.256633526517374E-2</v>
      </c>
      <c r="F128" s="37">
        <f t="shared" si="8"/>
        <v>4.1823347743385508E-5</v>
      </c>
      <c r="G128" s="37">
        <f t="shared" si="9"/>
        <v>1.6038912359743167E-4</v>
      </c>
      <c r="H128" s="37">
        <f t="shared" si="10"/>
        <v>4.0522500966887679E-5</v>
      </c>
      <c r="I128" s="37">
        <f t="shared" si="11"/>
        <v>1.5791278199674919E-4</v>
      </c>
    </row>
    <row r="129" spans="1:9" x14ac:dyDescent="0.25">
      <c r="A129" s="19">
        <v>43273</v>
      </c>
      <c r="B129" s="21">
        <v>2754.8798830000001</v>
      </c>
      <c r="C129" s="21">
        <v>157.70993000000001</v>
      </c>
      <c r="D129" s="21">
        <f t="shared" si="7"/>
        <v>1.860203237960289E-3</v>
      </c>
      <c r="E129" s="21">
        <f t="shared" si="7"/>
        <v>2.4733697562658221E-2</v>
      </c>
      <c r="F129" s="37">
        <f t="shared" si="8"/>
        <v>3.0934989612978621E-6</v>
      </c>
      <c r="G129" s="37">
        <f t="shared" si="9"/>
        <v>6.0691032710751187E-4</v>
      </c>
      <c r="H129" s="37">
        <f t="shared" si="10"/>
        <v>3.4603560865179438E-6</v>
      </c>
      <c r="I129" s="37">
        <f t="shared" si="11"/>
        <v>6.1175579512104524E-4</v>
      </c>
    </row>
    <row r="130" spans="1:9" x14ac:dyDescent="0.25">
      <c r="A130" s="19">
        <v>43276</v>
      </c>
      <c r="B130" s="21">
        <v>2717.070068</v>
      </c>
      <c r="C130" s="21">
        <v>153.166946</v>
      </c>
      <c r="D130" s="21">
        <f t="shared" si="7"/>
        <v>-1.3819723168097358E-2</v>
      </c>
      <c r="E130" s="21">
        <f t="shared" si="7"/>
        <v>-2.9228982799321634E-2</v>
      </c>
      <c r="F130" s="37">
        <f t="shared" si="8"/>
        <v>1.937967985674977E-4</v>
      </c>
      <c r="G130" s="37">
        <f t="shared" si="9"/>
        <v>8.600805713341441E-4</v>
      </c>
      <c r="H130" s="37">
        <f t="shared" si="10"/>
        <v>1.9098474844284687E-4</v>
      </c>
      <c r="I130" s="37">
        <f t="shared" si="11"/>
        <v>8.5433343548303991E-4</v>
      </c>
    </row>
    <row r="131" spans="1:9" x14ac:dyDescent="0.25">
      <c r="A131" s="19">
        <v>43277</v>
      </c>
      <c r="B131" s="21">
        <v>2723.0600589999999</v>
      </c>
      <c r="C131" s="21">
        <v>154.221237</v>
      </c>
      <c r="D131" s="21">
        <f t="shared" si="7"/>
        <v>2.2021507871512656E-3</v>
      </c>
      <c r="E131" s="21">
        <f t="shared" si="7"/>
        <v>6.8596985341893152E-3</v>
      </c>
      <c r="F131" s="37">
        <f t="shared" si="8"/>
        <v>4.4132854127826794E-6</v>
      </c>
      <c r="G131" s="37">
        <f t="shared" si="9"/>
        <v>4.5718572447717109E-5</v>
      </c>
      <c r="H131" s="37">
        <f t="shared" si="10"/>
        <v>4.8494680893509381E-6</v>
      </c>
      <c r="I131" s="37">
        <f t="shared" si="11"/>
        <v>4.7055463979959036E-5</v>
      </c>
    </row>
    <row r="132" spans="1:9" x14ac:dyDescent="0.25">
      <c r="A132" s="19">
        <v>43278</v>
      </c>
      <c r="B132" s="21">
        <v>2699.6298830000001</v>
      </c>
      <c r="C132" s="21">
        <v>150.876282</v>
      </c>
      <c r="D132" s="21">
        <f t="shared" si="7"/>
        <v>-8.6415863928759502E-3</v>
      </c>
      <c r="E132" s="21">
        <f t="shared" si="7"/>
        <v>-2.1927998899750764E-2</v>
      </c>
      <c r="F132" s="37">
        <f t="shared" si="8"/>
        <v>7.6439263610021552E-5</v>
      </c>
      <c r="G132" s="37">
        <f t="shared" si="9"/>
        <v>4.8515112502854765E-4</v>
      </c>
      <c r="H132" s="37">
        <f t="shared" si="10"/>
        <v>7.467701538553878E-5</v>
      </c>
      <c r="I132" s="37">
        <f t="shared" si="11"/>
        <v>4.8083713574747074E-4</v>
      </c>
    </row>
    <row r="133" spans="1:9" x14ac:dyDescent="0.25">
      <c r="A133" s="19">
        <v>43279</v>
      </c>
      <c r="B133" s="21">
        <v>2716.3100589999999</v>
      </c>
      <c r="C133" s="21">
        <v>149.82203699999999</v>
      </c>
      <c r="D133" s="21">
        <f t="shared" si="7"/>
        <v>6.1596800991367559E-3</v>
      </c>
      <c r="E133" s="21">
        <f t="shared" si="7"/>
        <v>-7.0120067389575933E-3</v>
      </c>
      <c r="F133" s="37">
        <f t="shared" si="8"/>
        <v>3.6703137110095674E-5</v>
      </c>
      <c r="G133" s="37">
        <f t="shared" si="9"/>
        <v>5.0554293238914553E-5</v>
      </c>
      <c r="H133" s="37">
        <f t="shared" si="10"/>
        <v>3.7941658923701397E-5</v>
      </c>
      <c r="I133" s="37">
        <f t="shared" si="11"/>
        <v>4.9168238507186705E-5</v>
      </c>
    </row>
    <row r="134" spans="1:9" x14ac:dyDescent="0.25">
      <c r="A134" s="19">
        <v>43280</v>
      </c>
      <c r="B134" s="21">
        <v>2718.3701169999999</v>
      </c>
      <c r="C134" s="21">
        <v>150.17665099999999</v>
      </c>
      <c r="D134" s="21">
        <f t="shared" si="7"/>
        <v>7.5811566898234637E-4</v>
      </c>
      <c r="E134" s="21">
        <f t="shared" si="7"/>
        <v>2.3641047734262351E-3</v>
      </c>
      <c r="F134" s="37">
        <f t="shared" si="8"/>
        <v>4.3131659223642114E-7</v>
      </c>
      <c r="G134" s="37">
        <f t="shared" si="9"/>
        <v>5.1345623850237849E-6</v>
      </c>
      <c r="H134" s="37">
        <f t="shared" si="10"/>
        <v>5.7473936755655057E-7</v>
      </c>
      <c r="I134" s="37">
        <f t="shared" si="11"/>
        <v>5.5889913797367107E-6</v>
      </c>
    </row>
    <row r="135" spans="1:9" x14ac:dyDescent="0.25">
      <c r="A135" s="19">
        <v>43283</v>
      </c>
      <c r="B135" s="21">
        <v>2726.709961</v>
      </c>
      <c r="C135" s="21">
        <v>150.34916699999999</v>
      </c>
      <c r="D135" s="21">
        <f t="shared" si="7"/>
        <v>3.0632609261900135E-3</v>
      </c>
      <c r="E135" s="21">
        <f t="shared" si="7"/>
        <v>1.1480944971573234E-3</v>
      </c>
      <c r="F135" s="37">
        <f t="shared" si="8"/>
        <v>8.7728056090340605E-6</v>
      </c>
      <c r="G135" s="37">
        <f t="shared" si="9"/>
        <v>1.1023887061209639E-6</v>
      </c>
      <c r="H135" s="37">
        <f t="shared" si="10"/>
        <v>9.3835675019224993E-6</v>
      </c>
      <c r="I135" s="37">
        <f t="shared" si="11"/>
        <v>1.3181209744029274E-6</v>
      </c>
    </row>
    <row r="136" spans="1:9" x14ac:dyDescent="0.25">
      <c r="A136" s="19">
        <v>43284</v>
      </c>
      <c r="B136" s="21">
        <v>2713.219971</v>
      </c>
      <c r="C136" s="21">
        <v>149.97537199999999</v>
      </c>
      <c r="D136" s="21">
        <f t="shared" si="7"/>
        <v>-4.9596291940371519E-3</v>
      </c>
      <c r="E136" s="21">
        <f t="shared" si="7"/>
        <v>-2.489275063987214E-3</v>
      </c>
      <c r="F136" s="37">
        <f t="shared" si="8"/>
        <v>2.5613699598920204E-5</v>
      </c>
      <c r="G136" s="37">
        <f t="shared" si="9"/>
        <v>6.6947555017579633E-6</v>
      </c>
      <c r="H136" s="37">
        <f t="shared" si="10"/>
        <v>2.4597921742345609E-5</v>
      </c>
      <c r="I136" s="37">
        <f t="shared" si="11"/>
        <v>6.1964903441885483E-6</v>
      </c>
    </row>
    <row r="137" spans="1:9" x14ac:dyDescent="0.25">
      <c r="A137" s="19">
        <v>43286</v>
      </c>
      <c r="B137" s="21">
        <v>2736.610107</v>
      </c>
      <c r="C137" s="21">
        <v>150.78048699999999</v>
      </c>
      <c r="D137" s="21">
        <f t="shared" si="7"/>
        <v>8.5838564819602902E-3</v>
      </c>
      <c r="E137" s="21">
        <f t="shared" si="7"/>
        <v>5.3539567001927345E-3</v>
      </c>
      <c r="F137" s="37">
        <f t="shared" si="8"/>
        <v>7.1952599112779276E-5</v>
      </c>
      <c r="G137" s="37">
        <f t="shared" si="9"/>
        <v>2.7623530395290699E-5</v>
      </c>
      <c r="H137" s="37">
        <f t="shared" si="10"/>
        <v>7.368259210289169E-5</v>
      </c>
      <c r="I137" s="37">
        <f t="shared" si="11"/>
        <v>2.8664852347538675E-5</v>
      </c>
    </row>
    <row r="138" spans="1:9" x14ac:dyDescent="0.25">
      <c r="A138" s="19">
        <v>43287</v>
      </c>
      <c r="B138" s="21">
        <v>2759.820068</v>
      </c>
      <c r="C138" s="21">
        <v>152.79316700000001</v>
      </c>
      <c r="D138" s="21">
        <f t="shared" si="7"/>
        <v>8.4455176245228913E-3</v>
      </c>
      <c r="E138" s="21">
        <f t="shared" si="7"/>
        <v>1.3260106496451566E-2</v>
      </c>
      <c r="F138" s="37">
        <f t="shared" si="8"/>
        <v>6.9624821413979664E-5</v>
      </c>
      <c r="G138" s="37">
        <f t="shared" si="9"/>
        <v>1.7323716474062093E-4</v>
      </c>
      <c r="H138" s="37">
        <f t="shared" si="10"/>
        <v>7.1326767946126775E-5</v>
      </c>
      <c r="I138" s="37">
        <f t="shared" si="11"/>
        <v>1.7583042429723702E-4</v>
      </c>
    </row>
    <row r="139" spans="1:9" x14ac:dyDescent="0.25">
      <c r="A139" s="19">
        <v>43290</v>
      </c>
      <c r="B139" s="21">
        <v>2784.169922</v>
      </c>
      <c r="C139" s="21">
        <v>153.29156499999999</v>
      </c>
      <c r="D139" s="21">
        <f t="shared" si="7"/>
        <v>8.7842909604549466E-3</v>
      </c>
      <c r="E139" s="21">
        <f t="shared" si="7"/>
        <v>3.256604386779749E-3</v>
      </c>
      <c r="F139" s="37">
        <f t="shared" si="8"/>
        <v>7.5393139126125349E-5</v>
      </c>
      <c r="G139" s="37">
        <f t="shared" si="9"/>
        <v>9.9758499335664372E-6</v>
      </c>
      <c r="H139" s="37">
        <f t="shared" si="10"/>
        <v>7.7163767677930495E-5</v>
      </c>
      <c r="I139" s="37">
        <f t="shared" si="11"/>
        <v>1.0605472131993106E-5</v>
      </c>
    </row>
    <row r="140" spans="1:9" x14ac:dyDescent="0.25">
      <c r="A140" s="19">
        <v>43291</v>
      </c>
      <c r="B140" s="21">
        <v>2793.8400879999999</v>
      </c>
      <c r="C140" s="21">
        <v>153.94328300000001</v>
      </c>
      <c r="D140" s="21">
        <f t="shared" ref="D140:E203" si="12">LN(B140/B139)</f>
        <v>3.4672493130737708E-3</v>
      </c>
      <c r="E140" s="21">
        <f t="shared" si="12"/>
        <v>4.2424808366989062E-3</v>
      </c>
      <c r="F140" s="37">
        <f t="shared" ref="F140:F203" si="13">(D140-$D$2)^2</f>
        <v>1.1329152357682463E-5</v>
      </c>
      <c r="G140" s="37">
        <f t="shared" ref="G140:G203" si="14">(E140-$E$2)^2</f>
        <v>1.7175498842308814E-5</v>
      </c>
      <c r="H140" s="37">
        <f t="shared" ref="H140:H203" si="15">D140^2</f>
        <v>1.2021817799010535E-5</v>
      </c>
      <c r="I140" s="37">
        <f t="shared" ref="I140:I203" si="16">E140^2</f>
        <v>1.7998643649757451E-5</v>
      </c>
    </row>
    <row r="141" spans="1:9" x14ac:dyDescent="0.25">
      <c r="A141" s="19">
        <v>43292</v>
      </c>
      <c r="B141" s="21">
        <v>2774.0200199999999</v>
      </c>
      <c r="C141" s="21">
        <v>152.02642800000001</v>
      </c>
      <c r="D141" s="21">
        <f t="shared" si="12"/>
        <v>-7.1194862420864667E-3</v>
      </c>
      <c r="E141" s="21">
        <f t="shared" si="12"/>
        <v>-1.2529868215638668E-2</v>
      </c>
      <c r="F141" s="37">
        <f t="shared" si="13"/>
        <v>5.2140745974052548E-5</v>
      </c>
      <c r="G141" s="37">
        <f t="shared" si="14"/>
        <v>1.5946678080278851E-4</v>
      </c>
      <c r="H141" s="37">
        <f t="shared" si="15"/>
        <v>5.0687084351258479E-5</v>
      </c>
      <c r="I141" s="37">
        <f t="shared" si="16"/>
        <v>1.5699759750127215E-4</v>
      </c>
    </row>
    <row r="142" spans="1:9" x14ac:dyDescent="0.25">
      <c r="A142" s="19">
        <v>43293</v>
      </c>
      <c r="B142" s="21">
        <v>2798.290039</v>
      </c>
      <c r="C142" s="21">
        <v>152.50564600000001</v>
      </c>
      <c r="D142" s="21">
        <f t="shared" si="12"/>
        <v>8.7109913888583079E-3</v>
      </c>
      <c r="E142" s="21">
        <f t="shared" si="12"/>
        <v>3.1472441589864911E-3</v>
      </c>
      <c r="F142" s="37">
        <f t="shared" si="13"/>
        <v>7.4125602988300824E-5</v>
      </c>
      <c r="G142" s="37">
        <f t="shared" si="14"/>
        <v>9.2969904627958768E-6</v>
      </c>
      <c r="H142" s="37">
        <f t="shared" si="15"/>
        <v>7.5881370976763591E-5</v>
      </c>
      <c r="I142" s="37">
        <f t="shared" si="16"/>
        <v>9.9051457962745851E-6</v>
      </c>
    </row>
    <row r="143" spans="1:9" x14ac:dyDescent="0.25">
      <c r="A143" s="19">
        <v>43294</v>
      </c>
      <c r="B143" s="21">
        <v>2801.3100589999999</v>
      </c>
      <c r="C143" s="21">
        <v>151.92100500000001</v>
      </c>
      <c r="D143" s="21">
        <f t="shared" si="12"/>
        <v>1.0786557039651253E-3</v>
      </c>
      <c r="E143" s="21">
        <f t="shared" si="12"/>
        <v>-3.8409365069494994E-3</v>
      </c>
      <c r="F143" s="37">
        <f t="shared" si="13"/>
        <v>9.5508990444168065E-7</v>
      </c>
      <c r="G143" s="37">
        <f t="shared" si="14"/>
        <v>1.5516382778984753E-5</v>
      </c>
      <c r="H143" s="37">
        <f t="shared" si="15"/>
        <v>1.1634981276965E-6</v>
      </c>
      <c r="I143" s="37">
        <f t="shared" si="16"/>
        <v>1.4752793250417422E-5</v>
      </c>
    </row>
    <row r="144" spans="1:9" x14ac:dyDescent="0.25">
      <c r="A144" s="19">
        <v>43297</v>
      </c>
      <c r="B144" s="21">
        <v>2798.429932</v>
      </c>
      <c r="C144" s="21">
        <v>152.17976400000001</v>
      </c>
      <c r="D144" s="21">
        <f t="shared" si="12"/>
        <v>-1.028664637499674E-3</v>
      </c>
      <c r="E144" s="21">
        <f t="shared" si="12"/>
        <v>1.701798146059119E-3</v>
      </c>
      <c r="F144" s="37">
        <f t="shared" si="13"/>
        <v>1.2769753249869485E-6</v>
      </c>
      <c r="G144" s="37">
        <f t="shared" si="14"/>
        <v>2.5716954087817226E-6</v>
      </c>
      <c r="H144" s="37">
        <f t="shared" si="15"/>
        <v>1.0581509364423358E-6</v>
      </c>
      <c r="I144" s="37">
        <f t="shared" si="16"/>
        <v>2.8961169299302548E-6</v>
      </c>
    </row>
    <row r="145" spans="1:9" x14ac:dyDescent="0.25">
      <c r="A145" s="19">
        <v>43298</v>
      </c>
      <c r="B145" s="21">
        <v>2809.5500489999999</v>
      </c>
      <c r="C145" s="21">
        <v>153.10943599999999</v>
      </c>
      <c r="D145" s="21">
        <f t="shared" si="12"/>
        <v>3.965824276198425E-3</v>
      </c>
      <c r="E145" s="21">
        <f t="shared" si="12"/>
        <v>6.0904537320047875E-3</v>
      </c>
      <c r="F145" s="37">
        <f t="shared" si="13"/>
        <v>1.493401696495485E-5</v>
      </c>
      <c r="G145" s="37">
        <f t="shared" si="14"/>
        <v>3.5907734031093985E-5</v>
      </c>
      <c r="H145" s="37">
        <f t="shared" si="15"/>
        <v>1.5727762189684763E-5</v>
      </c>
      <c r="I145" s="37">
        <f t="shared" si="16"/>
        <v>3.7093626661691043E-5</v>
      </c>
    </row>
    <row r="146" spans="1:9" x14ac:dyDescent="0.25">
      <c r="A146" s="19">
        <v>43299</v>
      </c>
      <c r="B146" s="21">
        <v>2815.6201169999999</v>
      </c>
      <c r="C146" s="21">
        <v>151.36509699999999</v>
      </c>
      <c r="D146" s="21">
        <f t="shared" si="12"/>
        <v>2.1581819489692655E-3</v>
      </c>
      <c r="E146" s="21">
        <f t="shared" si="12"/>
        <v>-1.145815426460409E-2</v>
      </c>
      <c r="F146" s="37">
        <f t="shared" si="13"/>
        <v>4.230480775488194E-6</v>
      </c>
      <c r="G146" s="37">
        <f t="shared" si="14"/>
        <v>1.3354811037243663E-4</v>
      </c>
      <c r="H146" s="37">
        <f t="shared" si="15"/>
        <v>4.6577493248567773E-6</v>
      </c>
      <c r="I146" s="37">
        <f t="shared" si="16"/>
        <v>1.3128929915146489E-4</v>
      </c>
    </row>
    <row r="147" spans="1:9" x14ac:dyDescent="0.25">
      <c r="A147" s="19">
        <v>43300</v>
      </c>
      <c r="B147" s="21">
        <v>2804.48999</v>
      </c>
      <c r="C147" s="21">
        <v>150.86672999999999</v>
      </c>
      <c r="D147" s="21">
        <f t="shared" si="12"/>
        <v>-3.9608268660280945E-3</v>
      </c>
      <c r="E147" s="21">
        <f t="shared" si="12"/>
        <v>-3.2979150914947655E-3</v>
      </c>
      <c r="F147" s="37">
        <f t="shared" si="13"/>
        <v>1.6501432748811927E-5</v>
      </c>
      <c r="G147" s="37">
        <f t="shared" si="14"/>
        <v>1.153324109532975E-5</v>
      </c>
      <c r="H147" s="37">
        <f t="shared" si="15"/>
        <v>1.5688149462649938E-5</v>
      </c>
      <c r="I147" s="37">
        <f t="shared" si="16"/>
        <v>1.0876243950708928E-5</v>
      </c>
    </row>
    <row r="148" spans="1:9" x14ac:dyDescent="0.25">
      <c r="A148" s="19">
        <v>43301</v>
      </c>
      <c r="B148" s="21">
        <v>2801.830078</v>
      </c>
      <c r="C148" s="21">
        <v>151.40342699999999</v>
      </c>
      <c r="D148" s="21">
        <f t="shared" si="12"/>
        <v>-9.4889773231677382E-4</v>
      </c>
      <c r="E148" s="21">
        <f t="shared" si="12"/>
        <v>3.5511118221084707E-3</v>
      </c>
      <c r="F148" s="37">
        <f t="shared" si="13"/>
        <v>1.1030595613099597E-6</v>
      </c>
      <c r="G148" s="37">
        <f t="shared" si="14"/>
        <v>1.1922962640277401E-5</v>
      </c>
      <c r="H148" s="37">
        <f t="shared" si="15"/>
        <v>9.0040690639591575E-7</v>
      </c>
      <c r="I148" s="37">
        <f t="shared" si="16"/>
        <v>1.2610395173118544E-5</v>
      </c>
    </row>
    <row r="149" spans="1:9" x14ac:dyDescent="0.25">
      <c r="A149" s="19">
        <v>43304</v>
      </c>
      <c r="B149" s="21">
        <v>2806.9799800000001</v>
      </c>
      <c r="C149" s="21">
        <v>152.15100100000001</v>
      </c>
      <c r="D149" s="21">
        <f t="shared" si="12"/>
        <v>1.8363622208507574E-3</v>
      </c>
      <c r="E149" s="21">
        <f t="shared" si="12"/>
        <v>4.925479205108883E-3</v>
      </c>
      <c r="F149" s="37">
        <f t="shared" si="13"/>
        <v>3.0102025463717959E-6</v>
      </c>
      <c r="G149" s="37">
        <f t="shared" si="14"/>
        <v>2.3303131433821905E-5</v>
      </c>
      <c r="H149" s="37">
        <f t="shared" si="15"/>
        <v>3.372226206167926E-6</v>
      </c>
      <c r="I149" s="37">
        <f t="shared" si="16"/>
        <v>2.4260345399960035E-5</v>
      </c>
    </row>
    <row r="150" spans="1:9" x14ac:dyDescent="0.25">
      <c r="A150" s="19">
        <v>43305</v>
      </c>
      <c r="B150" s="21">
        <v>2820.3999020000001</v>
      </c>
      <c r="C150" s="21">
        <v>151.374695</v>
      </c>
      <c r="D150" s="21">
        <f t="shared" si="12"/>
        <v>4.7695189311680571E-3</v>
      </c>
      <c r="E150" s="21">
        <f t="shared" si="12"/>
        <v>-5.1152683477090656E-3</v>
      </c>
      <c r="F150" s="37">
        <f t="shared" si="13"/>
        <v>2.1791626658721366E-5</v>
      </c>
      <c r="G150" s="37">
        <f t="shared" si="14"/>
        <v>2.7179704755058675E-5</v>
      </c>
      <c r="H150" s="37">
        <f t="shared" si="15"/>
        <v>2.2748310834770486E-5</v>
      </c>
      <c r="I150" s="37">
        <f t="shared" si="16"/>
        <v>2.6165970269074233E-5</v>
      </c>
    </row>
    <row r="151" spans="1:9" x14ac:dyDescent="0.25">
      <c r="A151" s="19">
        <v>43306</v>
      </c>
      <c r="B151" s="21">
        <v>2846.070068</v>
      </c>
      <c r="C151" s="21">
        <v>152.285202</v>
      </c>
      <c r="D151" s="21">
        <f t="shared" si="12"/>
        <v>9.0604350659817777E-3</v>
      </c>
      <c r="E151" s="21">
        <f t="shared" si="12"/>
        <v>5.9969046798549006E-3</v>
      </c>
      <c r="F151" s="37">
        <f t="shared" si="13"/>
        <v>8.0264870299699375E-5</v>
      </c>
      <c r="G151" s="37">
        <f t="shared" si="14"/>
        <v>3.4795336319033354E-5</v>
      </c>
      <c r="H151" s="37">
        <f t="shared" si="15"/>
        <v>8.2091483584872217E-5</v>
      </c>
      <c r="I151" s="37">
        <f t="shared" si="16"/>
        <v>3.5962865739265608E-5</v>
      </c>
    </row>
    <row r="152" spans="1:9" x14ac:dyDescent="0.25">
      <c r="A152" s="19">
        <v>43307</v>
      </c>
      <c r="B152" s="21">
        <v>2837.4399410000001</v>
      </c>
      <c r="C152" s="21">
        <v>149.64952099999999</v>
      </c>
      <c r="D152" s="21">
        <f t="shared" si="12"/>
        <v>-3.0369027657715817E-3</v>
      </c>
      <c r="E152" s="21">
        <f t="shared" si="12"/>
        <v>-1.7459058195618091E-2</v>
      </c>
      <c r="F152" s="37">
        <f t="shared" si="13"/>
        <v>9.8487477404610182E-6</v>
      </c>
      <c r="G152" s="37">
        <f t="shared" si="14"/>
        <v>3.0825547168304279E-4</v>
      </c>
      <c r="H152" s="37">
        <f t="shared" si="15"/>
        <v>9.2227784087510824E-6</v>
      </c>
      <c r="I152" s="37">
        <f t="shared" si="16"/>
        <v>3.048187130779792E-4</v>
      </c>
    </row>
    <row r="153" spans="1:9" x14ac:dyDescent="0.25">
      <c r="A153" s="19">
        <v>43308</v>
      </c>
      <c r="B153" s="21">
        <v>2818.820068</v>
      </c>
      <c r="C153" s="21">
        <v>150.93379200000001</v>
      </c>
      <c r="D153" s="21">
        <f t="shared" si="12"/>
        <v>-6.5838346291620022E-3</v>
      </c>
      <c r="E153" s="21">
        <f t="shared" si="12"/>
        <v>8.5452435937899644E-3</v>
      </c>
      <c r="F153" s="37">
        <f t="shared" si="13"/>
        <v>4.4691943440583119E-5</v>
      </c>
      <c r="G153" s="37">
        <f t="shared" si="14"/>
        <v>7.1353432492392003E-5</v>
      </c>
      <c r="H153" s="37">
        <f t="shared" si="15"/>
        <v>4.3346878424152761E-5</v>
      </c>
      <c r="I153" s="37">
        <f t="shared" si="16"/>
        <v>7.3021188077208421E-5</v>
      </c>
    </row>
    <row r="154" spans="1:9" x14ac:dyDescent="0.25">
      <c r="A154" s="19">
        <v>43311</v>
      </c>
      <c r="B154" s="21">
        <v>2802.6000979999999</v>
      </c>
      <c r="C154" s="21">
        <v>152.045593</v>
      </c>
      <c r="D154" s="21">
        <f t="shared" si="12"/>
        <v>-5.7707890654419306E-3</v>
      </c>
      <c r="E154" s="21">
        <f t="shared" si="12"/>
        <v>7.339152730949196E-3</v>
      </c>
      <c r="F154" s="37">
        <f t="shared" si="13"/>
        <v>3.4482236724163776E-5</v>
      </c>
      <c r="G154" s="37">
        <f t="shared" si="14"/>
        <v>5.2432156818642391E-5</v>
      </c>
      <c r="H154" s="37">
        <f t="shared" si="15"/>
        <v>3.3302006437824151E-5</v>
      </c>
      <c r="I154" s="37">
        <f t="shared" si="16"/>
        <v>5.386316280819904E-5</v>
      </c>
    </row>
    <row r="155" spans="1:9" x14ac:dyDescent="0.25">
      <c r="A155" s="19">
        <v>43312</v>
      </c>
      <c r="B155" s="21">
        <v>2816.290039</v>
      </c>
      <c r="C155" s="21">
        <v>150.991287</v>
      </c>
      <c r="D155" s="21">
        <f t="shared" si="12"/>
        <v>4.8728370744568371E-3</v>
      </c>
      <c r="E155" s="21">
        <f t="shared" si="12"/>
        <v>-6.9582966531076193E-3</v>
      </c>
      <c r="F155" s="37">
        <f t="shared" si="13"/>
        <v>2.2766910528134361E-5</v>
      </c>
      <c r="G155" s="37">
        <f t="shared" si="14"/>
        <v>4.9793404023549414E-5</v>
      </c>
      <c r="H155" s="37">
        <f t="shared" si="15"/>
        <v>2.3744541154201066E-5</v>
      </c>
      <c r="I155" s="37">
        <f t="shared" si="16"/>
        <v>4.8417892312648698E-5</v>
      </c>
    </row>
    <row r="156" spans="1:9" x14ac:dyDescent="0.25">
      <c r="A156" s="19">
        <v>43313</v>
      </c>
      <c r="B156" s="21">
        <v>2813.360107</v>
      </c>
      <c r="C156" s="21">
        <v>150.39711</v>
      </c>
      <c r="D156" s="21">
        <f t="shared" si="12"/>
        <v>-1.0408931953329581E-3</v>
      </c>
      <c r="E156" s="21">
        <f t="shared" si="12"/>
        <v>-3.9429372577568442E-3</v>
      </c>
      <c r="F156" s="37">
        <f t="shared" si="13"/>
        <v>1.3047622184516978E-6</v>
      </c>
      <c r="G156" s="37">
        <f t="shared" si="14"/>
        <v>1.633036598365246E-5</v>
      </c>
      <c r="H156" s="37">
        <f t="shared" si="15"/>
        <v>1.0834586440904557E-6</v>
      </c>
      <c r="I156" s="37">
        <f t="shared" si="16"/>
        <v>1.5546754218607063E-5</v>
      </c>
    </row>
    <row r="157" spans="1:9" x14ac:dyDescent="0.25">
      <c r="A157" s="19">
        <v>43314</v>
      </c>
      <c r="B157" s="21">
        <v>2827.219971</v>
      </c>
      <c r="C157" s="21">
        <v>148.94984400000001</v>
      </c>
      <c r="D157" s="21">
        <f t="shared" si="12"/>
        <v>4.9143498371688119E-3</v>
      </c>
      <c r="E157" s="21">
        <f t="shared" si="12"/>
        <v>-9.6695640781651691E-3</v>
      </c>
      <c r="F157" s="37">
        <f t="shared" si="13"/>
        <v>2.3164787507128722E-5</v>
      </c>
      <c r="G157" s="37">
        <f t="shared" si="14"/>
        <v>9.5408189387877646E-5</v>
      </c>
      <c r="H157" s="37">
        <f t="shared" si="15"/>
        <v>2.4150834322081126E-5</v>
      </c>
      <c r="I157" s="37">
        <f t="shared" si="16"/>
        <v>9.3500469461742222E-5</v>
      </c>
    </row>
    <row r="158" spans="1:9" x14ac:dyDescent="0.25">
      <c r="A158" s="19">
        <v>43315</v>
      </c>
      <c r="B158" s="21">
        <v>2840.3500979999999</v>
      </c>
      <c r="C158" s="21">
        <v>149.71661399999999</v>
      </c>
      <c r="D158" s="21">
        <f t="shared" si="12"/>
        <v>4.6334320813658366E-3</v>
      </c>
      <c r="E158" s="21">
        <f t="shared" si="12"/>
        <v>5.1346354040442185E-3</v>
      </c>
      <c r="F158" s="37">
        <f t="shared" si="13"/>
        <v>2.0539598568411214E-5</v>
      </c>
      <c r="G158" s="37">
        <f t="shared" si="14"/>
        <v>2.5366210452105084E-5</v>
      </c>
      <c r="H158" s="37">
        <f t="shared" si="15"/>
        <v>2.1468692852630149E-5</v>
      </c>
      <c r="I158" s="37">
        <f t="shared" si="16"/>
        <v>2.6364480732464335E-5</v>
      </c>
    </row>
    <row r="159" spans="1:9" x14ac:dyDescent="0.25">
      <c r="A159" s="19">
        <v>43318</v>
      </c>
      <c r="B159" s="21">
        <v>2850.3999020000001</v>
      </c>
      <c r="C159" s="21">
        <v>150.20541399999999</v>
      </c>
      <c r="D159" s="21">
        <f t="shared" si="12"/>
        <v>3.5319824091807187E-3</v>
      </c>
      <c r="E159" s="21">
        <f t="shared" si="12"/>
        <v>3.2595167219205941E-3</v>
      </c>
      <c r="F159" s="37">
        <f t="shared" si="13"/>
        <v>1.1769110478916455E-5</v>
      </c>
      <c r="G159" s="37">
        <f t="shared" si="14"/>
        <v>9.9942553852525806E-6</v>
      </c>
      <c r="H159" s="37">
        <f t="shared" si="15"/>
        <v>1.2474899738762033E-5</v>
      </c>
      <c r="I159" s="37">
        <f t="shared" si="16"/>
        <v>1.0624449260479975E-5</v>
      </c>
    </row>
    <row r="160" spans="1:9" x14ac:dyDescent="0.25">
      <c r="A160" s="19">
        <v>43319</v>
      </c>
      <c r="B160" s="21">
        <v>2858.4499510000001</v>
      </c>
      <c r="C160" s="21">
        <v>149.55365</v>
      </c>
      <c r="D160" s="21">
        <f t="shared" si="12"/>
        <v>2.8202018069540436E-3</v>
      </c>
      <c r="E160" s="21">
        <f t="shared" si="12"/>
        <v>-4.3485926222741516E-3</v>
      </c>
      <c r="F160" s="37">
        <f t="shared" si="13"/>
        <v>7.3920535088790553E-6</v>
      </c>
      <c r="G160" s="37">
        <f t="shared" si="14"/>
        <v>1.9773497675734606E-5</v>
      </c>
      <c r="H160" s="37">
        <f t="shared" si="15"/>
        <v>7.953538231946852E-6</v>
      </c>
      <c r="I160" s="37">
        <f t="shared" si="16"/>
        <v>1.8910257794497182E-5</v>
      </c>
    </row>
    <row r="161" spans="1:9" x14ac:dyDescent="0.25">
      <c r="A161" s="19">
        <v>43320</v>
      </c>
      <c r="B161" s="21">
        <v>2857.6999510000001</v>
      </c>
      <c r="C161" s="21">
        <v>152.31395000000001</v>
      </c>
      <c r="D161" s="21">
        <f t="shared" si="12"/>
        <v>-2.6241439331087723E-4</v>
      </c>
      <c r="E161" s="21">
        <f t="shared" si="12"/>
        <v>1.8288659910515107E-2</v>
      </c>
      <c r="F161" s="37">
        <f t="shared" si="13"/>
        <v>1.3233813290296167E-7</v>
      </c>
      <c r="G161" s="37">
        <f t="shared" si="14"/>
        <v>3.3089474191790394E-4</v>
      </c>
      <c r="H161" s="37">
        <f t="shared" si="15"/>
        <v>6.8861313816715766E-8</v>
      </c>
      <c r="I161" s="37">
        <f t="shared" si="16"/>
        <v>3.3447508132248242E-4</v>
      </c>
    </row>
    <row r="162" spans="1:9" x14ac:dyDescent="0.25">
      <c r="A162" s="19">
        <v>43321</v>
      </c>
      <c r="B162" s="21">
        <v>2853.580078</v>
      </c>
      <c r="C162" s="21">
        <v>152.678146</v>
      </c>
      <c r="D162" s="21">
        <f t="shared" si="12"/>
        <v>-1.4427146607000002E-3</v>
      </c>
      <c r="E162" s="21">
        <f t="shared" si="12"/>
        <v>2.388233517396763E-3</v>
      </c>
      <c r="F162" s="37">
        <f t="shared" si="13"/>
        <v>2.3841933990014813E-6</v>
      </c>
      <c r="G162" s="37">
        <f t="shared" si="14"/>
        <v>5.2444939873199868E-6</v>
      </c>
      <c r="H162" s="37">
        <f t="shared" si="15"/>
        <v>2.0814255921987167E-6</v>
      </c>
      <c r="I162" s="37">
        <f t="shared" si="16"/>
        <v>5.703659333617315E-6</v>
      </c>
    </row>
    <row r="163" spans="1:9" x14ac:dyDescent="0.25">
      <c r="A163" s="19">
        <v>43322</v>
      </c>
      <c r="B163" s="21">
        <v>2833.280029</v>
      </c>
      <c r="C163" s="21">
        <v>152.083923</v>
      </c>
      <c r="D163" s="21">
        <f t="shared" si="12"/>
        <v>-7.1393123242211578E-3</v>
      </c>
      <c r="E163" s="21">
        <f t="shared" si="12"/>
        <v>-3.8995912776770046E-3</v>
      </c>
      <c r="F163" s="37">
        <f t="shared" si="13"/>
        <v>5.242746157358322E-5</v>
      </c>
      <c r="G163" s="37">
        <f t="shared" si="14"/>
        <v>1.5981915299203368E-5</v>
      </c>
      <c r="H163" s="37">
        <f t="shared" si="15"/>
        <v>5.0969780462776112E-5</v>
      </c>
      <c r="I163" s="37">
        <f t="shared" si="16"/>
        <v>1.5206812132934573E-5</v>
      </c>
    </row>
    <row r="164" spans="1:9" x14ac:dyDescent="0.25">
      <c r="A164" s="19">
        <v>43325</v>
      </c>
      <c r="B164" s="21">
        <v>2821.929932</v>
      </c>
      <c r="C164" s="21">
        <v>151.56636</v>
      </c>
      <c r="D164" s="21">
        <f t="shared" si="12"/>
        <v>-4.0140374338481786E-3</v>
      </c>
      <c r="E164" s="21">
        <f t="shared" si="12"/>
        <v>-3.4089446326145767E-3</v>
      </c>
      <c r="F164" s="37">
        <f t="shared" si="13"/>
        <v>1.6936567577780109E-5</v>
      </c>
      <c r="G164" s="37">
        <f t="shared" si="14"/>
        <v>1.2299695195645193E-5</v>
      </c>
      <c r="H164" s="37">
        <f t="shared" si="15"/>
        <v>1.6112496520334472E-5</v>
      </c>
      <c r="I164" s="37">
        <f t="shared" si="16"/>
        <v>1.1620903508231731E-5</v>
      </c>
    </row>
    <row r="165" spans="1:9" x14ac:dyDescent="0.25">
      <c r="A165" s="19">
        <v>43326</v>
      </c>
      <c r="B165" s="21">
        <v>2839.959961</v>
      </c>
      <c r="C165" s="21">
        <v>153.92413300000001</v>
      </c>
      <c r="D165" s="21">
        <f t="shared" si="12"/>
        <v>6.3689299110739591E-3</v>
      </c>
      <c r="E165" s="21">
        <f t="shared" si="12"/>
        <v>1.5436289319390581E-2</v>
      </c>
      <c r="F165" s="37">
        <f t="shared" si="13"/>
        <v>3.9282323639239053E-5</v>
      </c>
      <c r="G165" s="37">
        <f t="shared" si="14"/>
        <v>2.3525859460732374E-4</v>
      </c>
      <c r="H165" s="37">
        <f t="shared" si="15"/>
        <v>4.0563268212172549E-5</v>
      </c>
      <c r="I165" s="37">
        <f t="shared" si="16"/>
        <v>2.3827902795193172E-4</v>
      </c>
    </row>
    <row r="166" spans="1:9" x14ac:dyDescent="0.25">
      <c r="A166" s="19">
        <v>43327</v>
      </c>
      <c r="B166" s="21">
        <v>2818.3701169999999</v>
      </c>
      <c r="C166" s="21">
        <v>153.23405500000001</v>
      </c>
      <c r="D166" s="21">
        <f t="shared" si="12"/>
        <v>-7.6312086699139242E-3</v>
      </c>
      <c r="E166" s="21">
        <f t="shared" si="12"/>
        <v>-4.4933144419294635E-3</v>
      </c>
      <c r="F166" s="37">
        <f t="shared" si="13"/>
        <v>5.9792752652556205E-5</v>
      </c>
      <c r="G166" s="37">
        <f t="shared" si="14"/>
        <v>2.1081522723599245E-5</v>
      </c>
      <c r="H166" s="37">
        <f t="shared" si="15"/>
        <v>5.8235345763769444E-5</v>
      </c>
      <c r="I166" s="37">
        <f t="shared" si="16"/>
        <v>2.0189874674051886E-5</v>
      </c>
    </row>
    <row r="167" spans="1:9" x14ac:dyDescent="0.25">
      <c r="A167" s="19">
        <v>43328</v>
      </c>
      <c r="B167" s="21">
        <v>2840.6899410000001</v>
      </c>
      <c r="C167" s="21">
        <v>155.007126</v>
      </c>
      <c r="D167" s="21">
        <f t="shared" si="12"/>
        <v>7.8882144761550296E-3</v>
      </c>
      <c r="E167" s="21">
        <f t="shared" si="12"/>
        <v>1.1504566329818651E-2</v>
      </c>
      <c r="F167" s="37">
        <f t="shared" si="13"/>
        <v>6.0634967271678548E-5</v>
      </c>
      <c r="G167" s="37">
        <f t="shared" si="14"/>
        <v>1.301063906220715E-4</v>
      </c>
      <c r="H167" s="37">
        <f t="shared" si="15"/>
        <v>6.2223927621821767E-5</v>
      </c>
      <c r="I167" s="37">
        <f t="shared" si="16"/>
        <v>1.3235504643719699E-4</v>
      </c>
    </row>
    <row r="168" spans="1:9" x14ac:dyDescent="0.25">
      <c r="A168" s="19">
        <v>43329</v>
      </c>
      <c r="B168" s="21">
        <v>2850.1298830000001</v>
      </c>
      <c r="C168" s="21">
        <v>154.451279</v>
      </c>
      <c r="D168" s="21">
        <f t="shared" si="12"/>
        <v>3.3176065840605441E-3</v>
      </c>
      <c r="E168" s="21">
        <f t="shared" si="12"/>
        <v>-3.5923897286242934E-3</v>
      </c>
      <c r="F168" s="37">
        <f t="shared" si="13"/>
        <v>1.0344186180583528E-5</v>
      </c>
      <c r="G168" s="37">
        <f t="shared" si="14"/>
        <v>1.3620065003238401E-5</v>
      </c>
      <c r="H168" s="37">
        <f t="shared" si="15"/>
        <v>1.1006513446601873E-5</v>
      </c>
      <c r="I168" s="37">
        <f t="shared" si="16"/>
        <v>1.2905263962325324E-5</v>
      </c>
    </row>
    <row r="169" spans="1:9" x14ac:dyDescent="0.25">
      <c r="A169" s="19">
        <v>43332</v>
      </c>
      <c r="B169" s="21">
        <v>2857.0500489999999</v>
      </c>
      <c r="C169" s="21">
        <v>154.95919799999999</v>
      </c>
      <c r="D169" s="21">
        <f t="shared" si="12"/>
        <v>2.4250748965000154E-3</v>
      </c>
      <c r="E169" s="21">
        <f t="shared" si="12"/>
        <v>3.2831432287885863E-3</v>
      </c>
      <c r="F169" s="37">
        <f t="shared" si="13"/>
        <v>5.3996105264628758E-6</v>
      </c>
      <c r="G169" s="37">
        <f t="shared" si="14"/>
        <v>1.0144197820556148E-5</v>
      </c>
      <c r="H169" s="37">
        <f t="shared" si="15"/>
        <v>5.8809882536345604E-6</v>
      </c>
      <c r="I169" s="37">
        <f t="shared" si="16"/>
        <v>1.0779029460740343E-5</v>
      </c>
    </row>
    <row r="170" spans="1:9" x14ac:dyDescent="0.25">
      <c r="A170" s="19">
        <v>43333</v>
      </c>
      <c r="B170" s="21">
        <v>2862.959961</v>
      </c>
      <c r="C170" s="21">
        <v>154.34582499999999</v>
      </c>
      <c r="D170" s="21">
        <f t="shared" si="12"/>
        <v>2.0663999162995063E-3</v>
      </c>
      <c r="E170" s="21">
        <f t="shared" si="12"/>
        <v>-3.9661418886427387E-3</v>
      </c>
      <c r="F170" s="37">
        <f t="shared" si="13"/>
        <v>3.861347713851271E-6</v>
      </c>
      <c r="G170" s="37">
        <f t="shared" si="14"/>
        <v>1.651844819870661E-5</v>
      </c>
      <c r="H170" s="37">
        <f t="shared" si="15"/>
        <v>4.2700086140826068E-6</v>
      </c>
      <c r="I170" s="37">
        <f t="shared" si="16"/>
        <v>1.573028148084659E-5</v>
      </c>
    </row>
    <row r="171" spans="1:9" x14ac:dyDescent="0.25">
      <c r="A171" s="19">
        <v>43334</v>
      </c>
      <c r="B171" s="21">
        <v>2861.820068</v>
      </c>
      <c r="C171" s="21">
        <v>153.87619000000001</v>
      </c>
      <c r="D171" s="21">
        <f t="shared" si="12"/>
        <v>-3.9823120164966298E-4</v>
      </c>
      <c r="E171" s="21">
        <f t="shared" si="12"/>
        <v>-3.0473836428625153E-3</v>
      </c>
      <c r="F171" s="37">
        <f t="shared" si="13"/>
        <v>2.4960005338408549E-7</v>
      </c>
      <c r="G171" s="37">
        <f t="shared" si="14"/>
        <v>9.8943661429122086E-6</v>
      </c>
      <c r="H171" s="37">
        <f t="shared" si="15"/>
        <v>1.5858808996733454E-7</v>
      </c>
      <c r="I171" s="37">
        <f t="shared" si="16"/>
        <v>9.2865470667860137E-6</v>
      </c>
    </row>
    <row r="172" spans="1:9" x14ac:dyDescent="0.25">
      <c r="A172" s="19">
        <v>43335</v>
      </c>
      <c r="B172" s="21">
        <v>2856.9799800000001</v>
      </c>
      <c r="C172" s="21">
        <v>152.43853799999999</v>
      </c>
      <c r="D172" s="21">
        <f t="shared" si="12"/>
        <v>-1.6926939620312493E-3</v>
      </c>
      <c r="E172" s="21">
        <f t="shared" si="12"/>
        <v>-9.3868327236243301E-3</v>
      </c>
      <c r="F172" s="37">
        <f t="shared" si="13"/>
        <v>3.2186608053303973E-6</v>
      </c>
      <c r="G172" s="37">
        <f t="shared" si="14"/>
        <v>8.9964849758699666E-5</v>
      </c>
      <c r="H172" s="37">
        <f t="shared" si="15"/>
        <v>2.8652128490970484E-6</v>
      </c>
      <c r="I172" s="37">
        <f t="shared" si="16"/>
        <v>8.811262858130456E-5</v>
      </c>
    </row>
    <row r="173" spans="1:9" x14ac:dyDescent="0.25">
      <c r="A173" s="19">
        <v>43336</v>
      </c>
      <c r="B173" s="21">
        <v>2874.6899410000001</v>
      </c>
      <c r="C173" s="21">
        <v>152.75482199999999</v>
      </c>
      <c r="D173" s="21">
        <f t="shared" si="12"/>
        <v>6.1797059510375384E-3</v>
      </c>
      <c r="E173" s="21">
        <f t="shared" si="12"/>
        <v>2.072680173839556E-3</v>
      </c>
      <c r="F173" s="37">
        <f t="shared" si="13"/>
        <v>3.6946183838870364E-5</v>
      </c>
      <c r="G173" s="37">
        <f t="shared" si="14"/>
        <v>3.8987792975143892E-6</v>
      </c>
      <c r="H173" s="37">
        <f t="shared" si="15"/>
        <v>3.8188765641288767E-5</v>
      </c>
      <c r="I173" s="37">
        <f t="shared" si="16"/>
        <v>4.2960031030275717E-6</v>
      </c>
    </row>
    <row r="174" spans="1:9" x14ac:dyDescent="0.25">
      <c r="A174" s="19">
        <v>43339</v>
      </c>
      <c r="B174" s="21">
        <v>2896.73999</v>
      </c>
      <c r="C174" s="21">
        <v>153.80908199999999</v>
      </c>
      <c r="D174" s="21">
        <f t="shared" si="12"/>
        <v>7.6411414675201612E-3</v>
      </c>
      <c r="E174" s="21">
        <f t="shared" si="12"/>
        <v>6.8779405684446689E-3</v>
      </c>
      <c r="F174" s="37">
        <f t="shared" si="13"/>
        <v>5.6848173511767164E-5</v>
      </c>
      <c r="G174" s="37">
        <f t="shared" si="14"/>
        <v>4.5965594110862141E-5</v>
      </c>
      <c r="H174" s="37">
        <f t="shared" si="15"/>
        <v>5.8387042926656162E-5</v>
      </c>
      <c r="I174" s="37">
        <f t="shared" si="16"/>
        <v>4.7306066463056972E-5</v>
      </c>
    </row>
    <row r="175" spans="1:9" x14ac:dyDescent="0.25">
      <c r="A175" s="19">
        <v>43340</v>
      </c>
      <c r="B175" s="21">
        <v>2897.5200199999999</v>
      </c>
      <c r="C175" s="21">
        <v>154.92086800000001</v>
      </c>
      <c r="D175" s="21">
        <f t="shared" si="12"/>
        <v>2.6924232028460157E-4</v>
      </c>
      <c r="E175" s="21">
        <f t="shared" si="12"/>
        <v>7.2023514793371941E-3</v>
      </c>
      <c r="F175" s="37">
        <f t="shared" si="13"/>
        <v>2.8181555191267062E-8</v>
      </c>
      <c r="G175" s="37">
        <f t="shared" si="14"/>
        <v>5.0469714242829906E-5</v>
      </c>
      <c r="H175" s="37">
        <f t="shared" si="15"/>
        <v>7.249142703223598E-8</v>
      </c>
      <c r="I175" s="37">
        <f t="shared" si="16"/>
        <v>5.187386683191067E-5</v>
      </c>
    </row>
    <row r="176" spans="1:9" x14ac:dyDescent="0.25">
      <c r="A176" s="19">
        <v>43341</v>
      </c>
      <c r="B176" s="21">
        <v>2914.040039</v>
      </c>
      <c r="C176" s="21">
        <v>156.32978800000001</v>
      </c>
      <c r="D176" s="21">
        <f t="shared" si="12"/>
        <v>5.6852422856874876E-3</v>
      </c>
      <c r="E176" s="21">
        <f t="shared" si="12"/>
        <v>9.0533439599691026E-3</v>
      </c>
      <c r="F176" s="37">
        <f t="shared" si="13"/>
        <v>3.1179644314199739E-5</v>
      </c>
      <c r="G176" s="37">
        <f t="shared" si="14"/>
        <v>8.0195543715804964E-5</v>
      </c>
      <c r="H176" s="37">
        <f t="shared" si="15"/>
        <v>3.232197984696909E-5</v>
      </c>
      <c r="I176" s="37">
        <f t="shared" si="16"/>
        <v>8.196303685750903E-5</v>
      </c>
    </row>
    <row r="177" spans="1:9" x14ac:dyDescent="0.25">
      <c r="A177" s="19">
        <v>43342</v>
      </c>
      <c r="B177" s="21">
        <v>2901.1298830000001</v>
      </c>
      <c r="C177" s="21">
        <v>156.03265400000001</v>
      </c>
      <c r="D177" s="21">
        <f t="shared" si="12"/>
        <v>-4.4401719583801614E-3</v>
      </c>
      <c r="E177" s="21">
        <f t="shared" si="12"/>
        <v>-1.902495624763928E-3</v>
      </c>
      <c r="F177" s="37">
        <f t="shared" si="13"/>
        <v>2.0625591475867751E-5</v>
      </c>
      <c r="G177" s="37">
        <f t="shared" si="14"/>
        <v>4.0025728949799618E-6</v>
      </c>
      <c r="H177" s="37">
        <f t="shared" si="15"/>
        <v>1.9715127019985516E-5</v>
      </c>
      <c r="I177" s="37">
        <f t="shared" si="16"/>
        <v>3.6194896022458886E-6</v>
      </c>
    </row>
    <row r="178" spans="1:9" x14ac:dyDescent="0.25">
      <c r="A178" s="19">
        <v>43343</v>
      </c>
      <c r="B178" s="21">
        <v>2901.5200199999999</v>
      </c>
      <c r="C178" s="21">
        <v>156.45700099999999</v>
      </c>
      <c r="D178" s="21">
        <f t="shared" si="12"/>
        <v>1.3446856422812315E-4</v>
      </c>
      <c r="E178" s="21">
        <f t="shared" si="12"/>
        <v>2.7159123769283254E-3</v>
      </c>
      <c r="F178" s="37">
        <f t="shared" si="13"/>
        <v>1.0956015647508744E-9</v>
      </c>
      <c r="G178" s="37">
        <f t="shared" si="14"/>
        <v>6.852692974019994E-6</v>
      </c>
      <c r="H178" s="37">
        <f t="shared" si="15"/>
        <v>1.8081794765572882E-8</v>
      </c>
      <c r="I178" s="37">
        <f t="shared" si="16"/>
        <v>7.3761800391524658E-6</v>
      </c>
    </row>
    <row r="179" spans="1:9" x14ac:dyDescent="0.25">
      <c r="A179" s="19">
        <v>43347</v>
      </c>
      <c r="B179" s="21">
        <v>2896.719971</v>
      </c>
      <c r="C179" s="21">
        <v>155.96516399999999</v>
      </c>
      <c r="D179" s="21">
        <f t="shared" si="12"/>
        <v>-1.6556921079459639E-3</v>
      </c>
      <c r="E179" s="21">
        <f t="shared" si="12"/>
        <v>-3.1485436144499356E-3</v>
      </c>
      <c r="F179" s="37">
        <f t="shared" si="13"/>
        <v>3.0872626534734694E-6</v>
      </c>
      <c r="G179" s="37">
        <f t="shared" si="14"/>
        <v>1.0541003163948181E-5</v>
      </c>
      <c r="H179" s="37">
        <f t="shared" si="15"/>
        <v>2.741316356314549E-6</v>
      </c>
      <c r="I179" s="37">
        <f t="shared" si="16"/>
        <v>9.9133268920934652E-6</v>
      </c>
    </row>
    <row r="180" spans="1:9" x14ac:dyDescent="0.25">
      <c r="A180" s="19">
        <v>43348</v>
      </c>
      <c r="B180" s="21">
        <v>2888.6000979999999</v>
      </c>
      <c r="C180" s="21">
        <v>157.43109100000001</v>
      </c>
      <c r="D180" s="21">
        <f t="shared" si="12"/>
        <v>-2.8070627847504065E-3</v>
      </c>
      <c r="E180" s="21">
        <f t="shared" si="12"/>
        <v>9.3551704463262202E-3</v>
      </c>
      <c r="F180" s="37">
        <f t="shared" si="13"/>
        <v>8.4589736529111232E-6</v>
      </c>
      <c r="G180" s="37">
        <f t="shared" si="14"/>
        <v>8.5692473910640066E-5</v>
      </c>
      <c r="H180" s="37">
        <f t="shared" si="15"/>
        <v>7.8796014775307069E-6</v>
      </c>
      <c r="I180" s="37">
        <f t="shared" si="16"/>
        <v>8.7519214079815534E-5</v>
      </c>
    </row>
    <row r="181" spans="1:9" x14ac:dyDescent="0.25">
      <c r="A181" s="19">
        <v>43349</v>
      </c>
      <c r="B181" s="21">
        <v>2878.0500489999999</v>
      </c>
      <c r="C181" s="21">
        <v>157.91326900000001</v>
      </c>
      <c r="D181" s="21">
        <f t="shared" si="12"/>
        <v>-3.658991095901207E-3</v>
      </c>
      <c r="E181" s="21">
        <f t="shared" si="12"/>
        <v>3.0581068631006423E-3</v>
      </c>
      <c r="F181" s="37">
        <f t="shared" si="13"/>
        <v>1.4140305731825016E-5</v>
      </c>
      <c r="G181" s="37">
        <f t="shared" si="14"/>
        <v>8.7613594573725025E-6</v>
      </c>
      <c r="H181" s="37">
        <f t="shared" si="15"/>
        <v>1.3388215839884315E-5</v>
      </c>
      <c r="I181" s="37">
        <f t="shared" si="16"/>
        <v>9.3520175861432498E-6</v>
      </c>
    </row>
    <row r="182" spans="1:9" x14ac:dyDescent="0.25">
      <c r="A182" s="19">
        <v>43350</v>
      </c>
      <c r="B182" s="21">
        <v>2871.679932</v>
      </c>
      <c r="C182" s="21">
        <v>158.06758099999999</v>
      </c>
      <c r="D182" s="21">
        <f t="shared" si="12"/>
        <v>-2.2157978295892274E-3</v>
      </c>
      <c r="E182" s="21">
        <f t="shared" si="12"/>
        <v>9.7671749580702369E-4</v>
      </c>
      <c r="F182" s="37">
        <f t="shared" si="13"/>
        <v>5.3692606871475013E-6</v>
      </c>
      <c r="G182" s="37">
        <f t="shared" si="14"/>
        <v>7.7188524529870471E-7</v>
      </c>
      <c r="H182" s="37">
        <f t="shared" si="15"/>
        <v>4.9097600216123308E-6</v>
      </c>
      <c r="I182" s="37">
        <f t="shared" si="16"/>
        <v>9.5397706661554342E-7</v>
      </c>
    </row>
    <row r="183" spans="1:9" x14ac:dyDescent="0.25">
      <c r="A183" s="19">
        <v>43353</v>
      </c>
      <c r="B183" s="21">
        <v>2877.1298830000001</v>
      </c>
      <c r="C183" s="21">
        <v>159.19596899999999</v>
      </c>
      <c r="D183" s="21">
        <f t="shared" si="12"/>
        <v>1.8960281547179359E-3</v>
      </c>
      <c r="E183" s="21">
        <f t="shared" si="12"/>
        <v>7.1132833123701191E-3</v>
      </c>
      <c r="F183" s="37">
        <f t="shared" si="13"/>
        <v>3.2208025883827016E-6</v>
      </c>
      <c r="G183" s="37">
        <f t="shared" si="14"/>
        <v>4.9212130528009912E-5</v>
      </c>
      <c r="H183" s="37">
        <f t="shared" si="15"/>
        <v>3.5949227634831008E-6</v>
      </c>
      <c r="I183" s="37">
        <f t="shared" si="16"/>
        <v>5.0598799482043216E-5</v>
      </c>
    </row>
    <row r="184" spans="1:9" x14ac:dyDescent="0.25">
      <c r="A184" s="19">
        <v>43354</v>
      </c>
      <c r="B184" s="21">
        <v>2887.889893</v>
      </c>
      <c r="C184" s="21">
        <v>158.76194799999999</v>
      </c>
      <c r="D184" s="21">
        <f t="shared" si="12"/>
        <v>3.7328657706305157E-3</v>
      </c>
      <c r="E184" s="21">
        <f t="shared" si="12"/>
        <v>-2.7300548051482467E-3</v>
      </c>
      <c r="F184" s="37">
        <f t="shared" si="13"/>
        <v>1.3187771034650917E-5</v>
      </c>
      <c r="G184" s="37">
        <f t="shared" si="14"/>
        <v>7.9987282538452153E-6</v>
      </c>
      <c r="H184" s="37">
        <f t="shared" si="15"/>
        <v>1.3934286861544954E-5</v>
      </c>
      <c r="I184" s="37">
        <f t="shared" si="16"/>
        <v>7.453199239113031E-6</v>
      </c>
    </row>
    <row r="185" spans="1:9" x14ac:dyDescent="0.25">
      <c r="A185" s="19">
        <v>43355</v>
      </c>
      <c r="B185" s="21">
        <v>2888.919922</v>
      </c>
      <c r="C185" s="21">
        <v>158.87771599999999</v>
      </c>
      <c r="D185" s="21">
        <f t="shared" si="12"/>
        <v>3.5660824707827452E-4</v>
      </c>
      <c r="E185" s="21">
        <f t="shared" si="12"/>
        <v>7.2892663131609637E-4</v>
      </c>
      <c r="F185" s="37">
        <f t="shared" si="13"/>
        <v>6.5147230655708144E-8</v>
      </c>
      <c r="G185" s="37">
        <f t="shared" si="14"/>
        <v>3.9788231807982757E-7</v>
      </c>
      <c r="H185" s="37">
        <f t="shared" si="15"/>
        <v>1.2716944188423969E-7</v>
      </c>
      <c r="I185" s="37">
        <f t="shared" si="16"/>
        <v>5.3133403384183227E-7</v>
      </c>
    </row>
    <row r="186" spans="1:9" x14ac:dyDescent="0.25">
      <c r="A186" s="19">
        <v>43356</v>
      </c>
      <c r="B186" s="21">
        <v>2904.179932</v>
      </c>
      <c r="C186" s="21">
        <v>156.62095600000001</v>
      </c>
      <c r="D186" s="21">
        <f t="shared" si="12"/>
        <v>5.2683522398666409E-3</v>
      </c>
      <c r="E186" s="21">
        <f t="shared" si="12"/>
        <v>-1.4306231314107317E-2</v>
      </c>
      <c r="F186" s="37">
        <f t="shared" si="13"/>
        <v>2.6697718987551247E-5</v>
      </c>
      <c r="G186" s="37">
        <f t="shared" si="14"/>
        <v>2.0748612889297244E-4</v>
      </c>
      <c r="H186" s="37">
        <f t="shared" si="15"/>
        <v>2.7755535323307852E-5</v>
      </c>
      <c r="I186" s="37">
        <f t="shared" si="16"/>
        <v>2.0466825441274478E-4</v>
      </c>
    </row>
    <row r="187" spans="1:9" x14ac:dyDescent="0.25">
      <c r="A187" s="19">
        <v>43357</v>
      </c>
      <c r="B187" s="21">
        <v>2904.9799800000001</v>
      </c>
      <c r="C187" s="21">
        <v>155.116455</v>
      </c>
      <c r="D187" s="21">
        <f t="shared" si="12"/>
        <v>2.754436156614643E-4</v>
      </c>
      <c r="E187" s="21">
        <f t="shared" si="12"/>
        <v>-9.6524358516464643E-3</v>
      </c>
      <c r="F187" s="37">
        <f t="shared" si="13"/>
        <v>3.030207916992779E-8</v>
      </c>
      <c r="G187" s="37">
        <f t="shared" si="14"/>
        <v>9.507387561121235E-5</v>
      </c>
      <c r="H187" s="37">
        <f t="shared" si="15"/>
        <v>7.5869185408660467E-8</v>
      </c>
      <c r="I187" s="37">
        <f t="shared" si="16"/>
        <v>9.3169517870150004E-5</v>
      </c>
    </row>
    <row r="188" spans="1:9" x14ac:dyDescent="0.25">
      <c r="A188" s="19">
        <v>43360</v>
      </c>
      <c r="B188" s="21">
        <v>2888.8000489999999</v>
      </c>
      <c r="C188" s="21">
        <v>152.51254299999999</v>
      </c>
      <c r="D188" s="21">
        <f t="shared" si="12"/>
        <v>-5.5852907706914409E-3</v>
      </c>
      <c r="E188" s="21">
        <f t="shared" si="12"/>
        <v>-1.6929315552856636E-2</v>
      </c>
      <c r="F188" s="37">
        <f t="shared" si="13"/>
        <v>3.2338095840626642E-5</v>
      </c>
      <c r="G188" s="37">
        <f t="shared" si="14"/>
        <v>2.899344978658791E-4</v>
      </c>
      <c r="H188" s="37">
        <f t="shared" si="15"/>
        <v>3.1195472993170993E-5</v>
      </c>
      <c r="I188" s="37">
        <f t="shared" si="16"/>
        <v>2.8660172508819358E-4</v>
      </c>
    </row>
    <row r="189" spans="1:9" x14ac:dyDescent="0.25">
      <c r="A189" s="19">
        <v>43361</v>
      </c>
      <c r="B189" s="21">
        <v>2904.3100589999999</v>
      </c>
      <c r="C189" s="21">
        <v>152.15571600000001</v>
      </c>
      <c r="D189" s="21">
        <f t="shared" si="12"/>
        <v>5.3546529480065826E-3</v>
      </c>
      <c r="E189" s="21">
        <f t="shared" si="12"/>
        <v>-2.3423980189154849E-3</v>
      </c>
      <c r="F189" s="37">
        <f t="shared" si="13"/>
        <v>2.7596995478093917E-5</v>
      </c>
      <c r="G189" s="37">
        <f t="shared" si="14"/>
        <v>5.9562624083246076E-6</v>
      </c>
      <c r="H189" s="37">
        <f t="shared" si="15"/>
        <v>2.8672308193595586E-5</v>
      </c>
      <c r="I189" s="37">
        <f t="shared" si="16"/>
        <v>5.4868284790191889E-6</v>
      </c>
    </row>
    <row r="190" spans="1:9" x14ac:dyDescent="0.25">
      <c r="A190" s="19">
        <v>43362</v>
      </c>
      <c r="B190" s="21">
        <v>2907.9499510000001</v>
      </c>
      <c r="C190" s="21">
        <v>153.515533</v>
      </c>
      <c r="D190" s="21">
        <f t="shared" si="12"/>
        <v>1.252487834188515E-3</v>
      </c>
      <c r="E190" s="21">
        <f t="shared" si="12"/>
        <v>8.8973102634784477E-3</v>
      </c>
      <c r="F190" s="37">
        <f t="shared" si="13"/>
        <v>1.3250752803207931E-6</v>
      </c>
      <c r="G190" s="37">
        <f t="shared" si="14"/>
        <v>7.7425265415968187E-5</v>
      </c>
      <c r="H190" s="37">
        <f t="shared" si="15"/>
        <v>1.5687257747902369E-6</v>
      </c>
      <c r="I190" s="37">
        <f t="shared" si="16"/>
        <v>7.9162129924598924E-5</v>
      </c>
    </row>
    <row r="191" spans="1:9" x14ac:dyDescent="0.25">
      <c r="A191" s="19">
        <v>43363</v>
      </c>
      <c r="B191" s="21">
        <v>2930.75</v>
      </c>
      <c r="C191" s="21">
        <v>155.06823700000001</v>
      </c>
      <c r="D191" s="21">
        <f t="shared" si="12"/>
        <v>7.8100142444342121E-3</v>
      </c>
      <c r="E191" s="21">
        <f t="shared" si="12"/>
        <v>1.0063504662216055E-2</v>
      </c>
      <c r="F191" s="37">
        <f t="shared" si="13"/>
        <v>5.9423216258474463E-5</v>
      </c>
      <c r="G191" s="37">
        <f t="shared" si="14"/>
        <v>9.9308343458622225E-5</v>
      </c>
      <c r="H191" s="37">
        <f t="shared" si="15"/>
        <v>6.0996322498265299E-5</v>
      </c>
      <c r="I191" s="37">
        <f t="shared" si="16"/>
        <v>1.0127412608644428E-4</v>
      </c>
    </row>
    <row r="192" spans="1:9" x14ac:dyDescent="0.25">
      <c r="A192" s="19">
        <v>43364</v>
      </c>
      <c r="B192" s="21">
        <v>2929.669922</v>
      </c>
      <c r="C192" s="21">
        <v>159.41776999999999</v>
      </c>
      <c r="D192" s="21">
        <f t="shared" si="12"/>
        <v>-3.6860089434010866E-4</v>
      </c>
      <c r="E192" s="21">
        <f t="shared" si="12"/>
        <v>2.7662981942395064E-2</v>
      </c>
      <c r="F192" s="37">
        <f t="shared" si="13"/>
        <v>2.2087141175482124E-7</v>
      </c>
      <c r="G192" s="37">
        <f t="shared" si="14"/>
        <v>7.5982009808031581E-4</v>
      </c>
      <c r="H192" s="37">
        <f t="shared" si="15"/>
        <v>1.3586661930832794E-7</v>
      </c>
      <c r="I192" s="37">
        <f t="shared" si="16"/>
        <v>7.6524056994527537E-4</v>
      </c>
    </row>
    <row r="193" spans="1:9" x14ac:dyDescent="0.25">
      <c r="A193" s="19">
        <v>43367</v>
      </c>
      <c r="B193" s="21">
        <v>2919.3701169999999</v>
      </c>
      <c r="C193" s="21">
        <v>157.49856600000001</v>
      </c>
      <c r="D193" s="21">
        <f t="shared" si="12"/>
        <v>-3.5218824209070024E-3</v>
      </c>
      <c r="E193" s="21">
        <f t="shared" si="12"/>
        <v>-1.2111887232355492E-2</v>
      </c>
      <c r="F193" s="37">
        <f t="shared" si="13"/>
        <v>1.3127948624638673E-5</v>
      </c>
      <c r="G193" s="37">
        <f t="shared" si="14"/>
        <v>1.4908494805739364E-4</v>
      </c>
      <c r="H193" s="37">
        <f t="shared" si="15"/>
        <v>1.2403655786693769E-5</v>
      </c>
      <c r="I193" s="37">
        <f t="shared" si="16"/>
        <v>1.46697812329296E-4</v>
      </c>
    </row>
    <row r="194" spans="1:9" x14ac:dyDescent="0.25">
      <c r="A194" s="19">
        <v>43368</v>
      </c>
      <c r="B194" s="21">
        <v>2915.5600589999999</v>
      </c>
      <c r="C194" s="21">
        <v>160.48826600000001</v>
      </c>
      <c r="D194" s="21">
        <f t="shared" si="12"/>
        <v>-1.3059482895532303E-3</v>
      </c>
      <c r="E194" s="21">
        <f t="shared" si="12"/>
        <v>1.8804477400872491E-2</v>
      </c>
      <c r="F194" s="37">
        <f t="shared" si="13"/>
        <v>1.9805410855802991E-6</v>
      </c>
      <c r="G194" s="37">
        <f t="shared" si="14"/>
        <v>3.4992677852563575E-4</v>
      </c>
      <c r="H194" s="37">
        <f t="shared" si="15"/>
        <v>1.7055009349870077E-6</v>
      </c>
      <c r="I194" s="37">
        <f t="shared" si="16"/>
        <v>3.5360837031992424E-4</v>
      </c>
    </row>
    <row r="195" spans="1:9" x14ac:dyDescent="0.25">
      <c r="A195" s="19">
        <v>43369</v>
      </c>
      <c r="B195" s="21">
        <v>2905.969971</v>
      </c>
      <c r="C195" s="21">
        <v>159.86140399999999</v>
      </c>
      <c r="D195" s="21">
        <f t="shared" si="12"/>
        <v>-3.2946997183381445E-3</v>
      </c>
      <c r="E195" s="21">
        <f t="shared" si="12"/>
        <v>-3.9136160190523274E-3</v>
      </c>
      <c r="F195" s="37">
        <f t="shared" si="13"/>
        <v>1.1533280645312953E-5</v>
      </c>
      <c r="G195" s="37">
        <f t="shared" si="14"/>
        <v>1.6094246497336074E-5</v>
      </c>
      <c r="H195" s="37">
        <f t="shared" si="15"/>
        <v>1.0855046234017449E-5</v>
      </c>
      <c r="I195" s="37">
        <f t="shared" si="16"/>
        <v>1.5316390344582988E-5</v>
      </c>
    </row>
    <row r="196" spans="1:9" x14ac:dyDescent="0.25">
      <c r="A196" s="19">
        <v>43370</v>
      </c>
      <c r="B196" s="21">
        <v>2914</v>
      </c>
      <c r="C196" s="21">
        <v>160.60401899999999</v>
      </c>
      <c r="D196" s="21">
        <f t="shared" si="12"/>
        <v>2.7594761263509742E-3</v>
      </c>
      <c r="E196" s="21">
        <f t="shared" si="12"/>
        <v>4.6346112619891581E-3</v>
      </c>
      <c r="F196" s="37">
        <f t="shared" si="13"/>
        <v>7.0655351344176433E-6</v>
      </c>
      <c r="G196" s="37">
        <f t="shared" si="14"/>
        <v>2.0579503503942089E-5</v>
      </c>
      <c r="H196" s="37">
        <f t="shared" si="15"/>
        <v>7.6147084919009776E-6</v>
      </c>
      <c r="I196" s="37">
        <f t="shared" si="16"/>
        <v>2.1479621549756737E-5</v>
      </c>
    </row>
    <row r="197" spans="1:9" x14ac:dyDescent="0.25">
      <c r="A197" s="19">
        <v>43371</v>
      </c>
      <c r="B197" s="21">
        <v>2913.9799800000001</v>
      </c>
      <c r="C197" s="21">
        <v>161.33694499999999</v>
      </c>
      <c r="D197" s="21">
        <f t="shared" si="12"/>
        <v>-6.8703050006089367E-6</v>
      </c>
      <c r="E197" s="21">
        <f t="shared" si="12"/>
        <v>4.5531780554436624E-3</v>
      </c>
      <c r="F197" s="37">
        <f t="shared" si="13"/>
        <v>1.1715680395724894E-8</v>
      </c>
      <c r="G197" s="37">
        <f t="shared" si="14"/>
        <v>1.9847297289318083E-5</v>
      </c>
      <c r="H197" s="37">
        <f t="shared" si="15"/>
        <v>4.7201090801392163E-11</v>
      </c>
      <c r="I197" s="37">
        <f t="shared" si="16"/>
        <v>2.0731430404573732E-5</v>
      </c>
    </row>
    <row r="198" spans="1:9" x14ac:dyDescent="0.25">
      <c r="A198" s="19">
        <v>43374</v>
      </c>
      <c r="B198" s="21">
        <v>2924.5900879999999</v>
      </c>
      <c r="C198" s="21">
        <v>160.73899800000001</v>
      </c>
      <c r="D198" s="21">
        <f t="shared" si="12"/>
        <v>3.6344925404594428E-3</v>
      </c>
      <c r="E198" s="21">
        <f t="shared" si="12"/>
        <v>-3.7130850657239325E-3</v>
      </c>
      <c r="F198" s="37">
        <f t="shared" si="13"/>
        <v>1.2482964131032762E-5</v>
      </c>
      <c r="G198" s="37">
        <f t="shared" si="14"/>
        <v>1.4525493636344233E-5</v>
      </c>
      <c r="H198" s="37">
        <f t="shared" si="15"/>
        <v>1.3209536026655335E-5</v>
      </c>
      <c r="I198" s="37">
        <f t="shared" si="16"/>
        <v>1.3787000705302099E-5</v>
      </c>
    </row>
    <row r="199" spans="1:9" x14ac:dyDescent="0.25">
      <c r="A199" s="19">
        <v>43375</v>
      </c>
      <c r="B199" s="21">
        <v>2923.429932</v>
      </c>
      <c r="C199" s="21">
        <v>159.302032</v>
      </c>
      <c r="D199" s="21">
        <f t="shared" si="12"/>
        <v>-3.9676882474820732E-4</v>
      </c>
      <c r="E199" s="21">
        <f t="shared" si="12"/>
        <v>-8.9799464545610944E-3</v>
      </c>
      <c r="F199" s="37">
        <f t="shared" si="13"/>
        <v>2.4814098524242784E-7</v>
      </c>
      <c r="G199" s="37">
        <f t="shared" si="14"/>
        <v>8.2411789767590485E-5</v>
      </c>
      <c r="H199" s="37">
        <f t="shared" si="15"/>
        <v>1.5742550029207365E-7</v>
      </c>
      <c r="I199" s="37">
        <f t="shared" si="16"/>
        <v>8.0639438326784372E-5</v>
      </c>
    </row>
    <row r="200" spans="1:9" x14ac:dyDescent="0.25">
      <c r="A200" s="19">
        <v>43376</v>
      </c>
      <c r="B200" s="21">
        <v>2925.51001</v>
      </c>
      <c r="C200" s="21">
        <v>158.800522</v>
      </c>
      <c r="D200" s="21">
        <f t="shared" si="12"/>
        <v>7.1126669390333031E-4</v>
      </c>
      <c r="E200" s="21">
        <f t="shared" si="12"/>
        <v>-3.1531366800172655E-3</v>
      </c>
      <c r="F200" s="37">
        <f t="shared" si="13"/>
        <v>3.7197557315376195E-7</v>
      </c>
      <c r="G200" s="37">
        <f t="shared" si="14"/>
        <v>1.0570848790489958E-5</v>
      </c>
      <c r="H200" s="37">
        <f t="shared" si="15"/>
        <v>5.0590030985617376E-7</v>
      </c>
      <c r="I200" s="37">
        <f t="shared" si="16"/>
        <v>9.9422709228703033E-6</v>
      </c>
    </row>
    <row r="201" spans="1:9" x14ac:dyDescent="0.25">
      <c r="A201" s="19">
        <v>43377</v>
      </c>
      <c r="B201" s="21">
        <v>2901.610107</v>
      </c>
      <c r="C201" s="21">
        <v>159.899979</v>
      </c>
      <c r="D201" s="21">
        <f t="shared" si="12"/>
        <v>-8.2030356465175158E-3</v>
      </c>
      <c r="E201" s="21">
        <f t="shared" si="12"/>
        <v>6.8996525465324131E-3</v>
      </c>
      <c r="F201" s="37">
        <f t="shared" si="13"/>
        <v>6.8963131411759672E-5</v>
      </c>
      <c r="G201" s="37">
        <f t="shared" si="14"/>
        <v>4.6260470958129578E-5</v>
      </c>
      <c r="H201" s="37">
        <f t="shared" si="15"/>
        <v>6.7289793818037032E-5</v>
      </c>
      <c r="I201" s="37">
        <f t="shared" si="16"/>
        <v>4.760520526287121E-5</v>
      </c>
    </row>
    <row r="202" spans="1:9" x14ac:dyDescent="0.25">
      <c r="A202" s="19">
        <v>43378</v>
      </c>
      <c r="B202" s="21">
        <v>2885.570068</v>
      </c>
      <c r="C202" s="21">
        <v>160.64259300000001</v>
      </c>
      <c r="D202" s="21">
        <f t="shared" si="12"/>
        <v>-5.5433145637709116E-3</v>
      </c>
      <c r="E202" s="21">
        <f t="shared" si="12"/>
        <v>4.6334895485383078E-3</v>
      </c>
      <c r="F202" s="37">
        <f t="shared" si="13"/>
        <v>3.1862449054018492E-5</v>
      </c>
      <c r="G202" s="37">
        <f t="shared" si="14"/>
        <v>2.0569327537331004E-5</v>
      </c>
      <c r="H202" s="37">
        <f t="shared" si="15"/>
        <v>3.0728336352914692E-5</v>
      </c>
      <c r="I202" s="37">
        <f t="shared" si="16"/>
        <v>2.1469225396413733E-5</v>
      </c>
    </row>
    <row r="203" spans="1:9" x14ac:dyDescent="0.25">
      <c r="A203" s="19">
        <v>43381</v>
      </c>
      <c r="B203" s="21">
        <v>2884.429932</v>
      </c>
      <c r="C203" s="21">
        <v>161.799881</v>
      </c>
      <c r="D203" s="21">
        <f t="shared" si="12"/>
        <v>-3.9519445921624638E-4</v>
      </c>
      <c r="E203" s="21">
        <f t="shared" si="12"/>
        <v>7.1782910918690036E-3</v>
      </c>
      <c r="F203" s="37">
        <f t="shared" si="13"/>
        <v>2.4657496279727121E-7</v>
      </c>
      <c r="G203" s="37">
        <f t="shared" si="14"/>
        <v>5.0128433344070505E-5</v>
      </c>
      <c r="H203" s="37">
        <f t="shared" si="15"/>
        <v>1.5617866059522143E-7</v>
      </c>
      <c r="I203" s="37">
        <f t="shared" si="16"/>
        <v>5.152786299960589E-5</v>
      </c>
    </row>
    <row r="204" spans="1:9" x14ac:dyDescent="0.25">
      <c r="A204" s="19">
        <v>43382</v>
      </c>
      <c r="B204" s="21">
        <v>2880.3400879999999</v>
      </c>
      <c r="C204" s="21">
        <v>163.78656000000001</v>
      </c>
      <c r="D204" s="21">
        <f t="shared" ref="D204:E267" si="17">LN(B204/B203)</f>
        <v>-1.4189099207727028E-3</v>
      </c>
      <c r="E204" s="21">
        <f t="shared" si="17"/>
        <v>1.2203847622302569E-2</v>
      </c>
      <c r="F204" s="37">
        <f t="shared" ref="F204:F267" si="18">(D204-$D$2)^2</f>
        <v>2.3112470593870099E-6</v>
      </c>
      <c r="G204" s="37">
        <f t="shared" ref="G204:G267" si="19">(E204-$E$2)^2</f>
        <v>1.4654797555812795E-4</v>
      </c>
      <c r="H204" s="37">
        <f t="shared" ref="H204:H267" si="20">D204^2</f>
        <v>2.0133053632671977E-6</v>
      </c>
      <c r="I204" s="37">
        <f t="shared" ref="I204:I267" si="21">E204^2</f>
        <v>1.4893389678838007E-4</v>
      </c>
    </row>
    <row r="205" spans="1:9" x14ac:dyDescent="0.25">
      <c r="A205" s="19">
        <v>43383</v>
      </c>
      <c r="B205" s="21">
        <v>2785.679932</v>
      </c>
      <c r="C205" s="21">
        <v>162.37851000000001</v>
      </c>
      <c r="D205" s="21">
        <f t="shared" si="17"/>
        <v>-3.3416388951566928E-2</v>
      </c>
      <c r="E205" s="21">
        <f t="shared" si="17"/>
        <v>-8.634025385224035E-3</v>
      </c>
      <c r="F205" s="37">
        <f t="shared" si="18"/>
        <v>1.1234400774293629E-3</v>
      </c>
      <c r="G205" s="37">
        <f t="shared" si="19"/>
        <v>7.6250843220251514E-5</v>
      </c>
      <c r="H205" s="37">
        <f t="shared" si="20"/>
        <v>1.1166550505624041E-3</v>
      </c>
      <c r="I205" s="37">
        <f t="shared" si="21"/>
        <v>7.4546394352693052E-5</v>
      </c>
    </row>
    <row r="206" spans="1:9" x14ac:dyDescent="0.25">
      <c r="A206" s="19">
        <v>43384</v>
      </c>
      <c r="B206" s="21">
        <v>2728.3701169999999</v>
      </c>
      <c r="C206" s="21">
        <v>157.17067</v>
      </c>
      <c r="D206" s="21">
        <f t="shared" si="17"/>
        <v>-2.0787580170271859E-2</v>
      </c>
      <c r="E206" s="21">
        <f t="shared" si="17"/>
        <v>-3.2597806406106829E-2</v>
      </c>
      <c r="F206" s="37">
        <f t="shared" si="18"/>
        <v>4.3634818455594689E-4</v>
      </c>
      <c r="G206" s="37">
        <f t="shared" si="19"/>
        <v>1.0690254015412379E-3</v>
      </c>
      <c r="H206" s="37">
        <f t="shared" si="20"/>
        <v>4.3212348933547982E-4</v>
      </c>
      <c r="I206" s="37">
        <f t="shared" si="21"/>
        <v>1.0626169824900194E-3</v>
      </c>
    </row>
    <row r="207" spans="1:9" x14ac:dyDescent="0.25">
      <c r="A207" s="19">
        <v>43385</v>
      </c>
      <c r="B207" s="21">
        <v>2767.1298830000001</v>
      </c>
      <c r="C207" s="21">
        <v>157.99041700000001</v>
      </c>
      <c r="D207" s="21">
        <f t="shared" si="17"/>
        <v>1.4106235544858447E-2</v>
      </c>
      <c r="E207" s="21">
        <f t="shared" si="17"/>
        <v>5.20209430963547E-3</v>
      </c>
      <c r="F207" s="37">
        <f t="shared" si="18"/>
        <v>1.9613629557612328E-4</v>
      </c>
      <c r="G207" s="37">
        <f t="shared" si="19"/>
        <v>2.6050273080705773E-5</v>
      </c>
      <c r="H207" s="37">
        <f t="shared" si="20"/>
        <v>1.9898588124702787E-4</v>
      </c>
      <c r="I207" s="37">
        <f t="shared" si="21"/>
        <v>2.7061785206341737E-5</v>
      </c>
    </row>
    <row r="208" spans="1:9" x14ac:dyDescent="0.25">
      <c r="A208" s="19">
        <v>43388</v>
      </c>
      <c r="B208" s="21">
        <v>2750.790039</v>
      </c>
      <c r="C208" s="21">
        <v>157.845764</v>
      </c>
      <c r="D208" s="21">
        <f t="shared" si="17"/>
        <v>-5.922482381780606E-3</v>
      </c>
      <c r="E208" s="21">
        <f t="shared" si="17"/>
        <v>-9.1600024833348543E-4</v>
      </c>
      <c r="F208" s="37">
        <f t="shared" si="18"/>
        <v>3.6286781754859616E-5</v>
      </c>
      <c r="G208" s="37">
        <f t="shared" si="19"/>
        <v>1.0284956464850522E-6</v>
      </c>
      <c r="H208" s="37">
        <f t="shared" si="20"/>
        <v>3.5075797562501677E-5</v>
      </c>
      <c r="I208" s="37">
        <f t="shared" si="21"/>
        <v>8.3905645494700703E-7</v>
      </c>
    </row>
    <row r="209" spans="1:9" x14ac:dyDescent="0.25">
      <c r="A209" s="19">
        <v>43389</v>
      </c>
      <c r="B209" s="21">
        <v>2809.919922</v>
      </c>
      <c r="C209" s="21">
        <v>158.231537</v>
      </c>
      <c r="D209" s="21">
        <f t="shared" si="17"/>
        <v>2.1267828102107277E-2</v>
      </c>
      <c r="E209" s="21">
        <f t="shared" si="17"/>
        <v>2.4410053511091804E-3</v>
      </c>
      <c r="F209" s="37">
        <f t="shared" si="18"/>
        <v>4.4801900397457557E-4</v>
      </c>
      <c r="G209" s="37">
        <f t="shared" si="19"/>
        <v>5.488982931214237E-6</v>
      </c>
      <c r="H209" s="37">
        <f t="shared" si="20"/>
        <v>4.5232051218078398E-4</v>
      </c>
      <c r="I209" s="37">
        <f t="shared" si="21"/>
        <v>5.9585071241436532E-6</v>
      </c>
    </row>
    <row r="210" spans="1:9" x14ac:dyDescent="0.25">
      <c r="A210" s="19">
        <v>43390</v>
      </c>
      <c r="B210" s="21">
        <v>2809.209961</v>
      </c>
      <c r="C210" s="21">
        <v>160.83543399999999</v>
      </c>
      <c r="D210" s="21">
        <f t="shared" si="17"/>
        <v>-2.5269428490193947E-4</v>
      </c>
      <c r="E210" s="21">
        <f t="shared" si="17"/>
        <v>1.6322308773923606E-2</v>
      </c>
      <c r="F210" s="37">
        <f t="shared" si="18"/>
        <v>1.2536059136414656E-7</v>
      </c>
      <c r="G210" s="37">
        <f t="shared" si="19"/>
        <v>2.6322340918570023E-4</v>
      </c>
      <c r="H210" s="37">
        <f t="shared" si="20"/>
        <v>6.385440162210255E-8</v>
      </c>
      <c r="I210" s="37">
        <f t="shared" si="21"/>
        <v>2.6641776371130353E-4</v>
      </c>
    </row>
    <row r="211" spans="1:9" x14ac:dyDescent="0.25">
      <c r="A211" s="19">
        <v>43391</v>
      </c>
      <c r="B211" s="21">
        <v>2768.780029</v>
      </c>
      <c r="C211" s="21">
        <v>160.87403900000001</v>
      </c>
      <c r="D211" s="21">
        <f t="shared" si="17"/>
        <v>-1.4496490704811661E-2</v>
      </c>
      <c r="E211" s="21">
        <f t="shared" si="17"/>
        <v>2.3999915094400094E-4</v>
      </c>
      <c r="F211" s="37">
        <f t="shared" si="18"/>
        <v>2.1309749895883628E-4</v>
      </c>
      <c r="G211" s="37">
        <f t="shared" si="19"/>
        <v>2.0121892129473769E-8</v>
      </c>
      <c r="H211" s="37">
        <f t="shared" si="20"/>
        <v>2.101482427546909E-4</v>
      </c>
      <c r="I211" s="37">
        <f t="shared" si="21"/>
        <v>5.7599592453841347E-8</v>
      </c>
    </row>
    <row r="212" spans="1:9" x14ac:dyDescent="0.25">
      <c r="A212" s="19">
        <v>43392</v>
      </c>
      <c r="B212" s="21">
        <v>2767.780029</v>
      </c>
      <c r="C212" s="21">
        <v>161.529831</v>
      </c>
      <c r="D212" s="21">
        <f t="shared" si="17"/>
        <v>-3.6123513531813989E-4</v>
      </c>
      <c r="E212" s="21">
        <f t="shared" si="17"/>
        <v>4.0681453633646635E-3</v>
      </c>
      <c r="F212" s="37">
        <f t="shared" si="18"/>
        <v>2.1400230072468983E-7</v>
      </c>
      <c r="G212" s="37">
        <f t="shared" si="19"/>
        <v>1.5760883070213834E-5</v>
      </c>
      <c r="H212" s="37">
        <f t="shared" si="20"/>
        <v>1.3049082298831483E-7</v>
      </c>
      <c r="I212" s="37">
        <f t="shared" si="21"/>
        <v>1.6549806697465409E-5</v>
      </c>
    </row>
    <row r="213" spans="1:9" x14ac:dyDescent="0.25">
      <c r="A213" s="19">
        <v>43395</v>
      </c>
      <c r="B213" s="21">
        <v>2755.8798830000001</v>
      </c>
      <c r="C213" s="21">
        <v>160.70045500000001</v>
      </c>
      <c r="D213" s="21">
        <f t="shared" si="17"/>
        <v>-4.3087969211804593E-3</v>
      </c>
      <c r="E213" s="21">
        <f t="shared" si="17"/>
        <v>-5.1477335775933827E-3</v>
      </c>
      <c r="F213" s="37">
        <f t="shared" si="18"/>
        <v>1.944956073258388E-5</v>
      </c>
      <c r="G213" s="37">
        <f t="shared" si="19"/>
        <v>2.7519268233879964E-5</v>
      </c>
      <c r="H213" s="37">
        <f t="shared" si="20"/>
        <v>1.8565730907974206E-5</v>
      </c>
      <c r="I213" s="37">
        <f t="shared" si="21"/>
        <v>2.6499160985882368E-5</v>
      </c>
    </row>
    <row r="214" spans="1:9" x14ac:dyDescent="0.25">
      <c r="A214" s="19">
        <v>43396</v>
      </c>
      <c r="B214" s="21">
        <v>2740.6899410000001</v>
      </c>
      <c r="C214" s="21">
        <v>170.846069</v>
      </c>
      <c r="D214" s="21">
        <f t="shared" si="17"/>
        <v>-5.5270763969595856E-3</v>
      </c>
      <c r="E214" s="21">
        <f t="shared" si="17"/>
        <v>6.1220865707378246E-2</v>
      </c>
      <c r="F214" s="37">
        <f t="shared" si="18"/>
        <v>3.1679394115482667E-5</v>
      </c>
      <c r="G214" s="37">
        <f t="shared" si="19"/>
        <v>3.7359866815988786E-3</v>
      </c>
      <c r="H214" s="37">
        <f t="shared" si="20"/>
        <v>3.0548573497827752E-5</v>
      </c>
      <c r="I214" s="37">
        <f t="shared" si="21"/>
        <v>3.7479943979608415E-3</v>
      </c>
    </row>
    <row r="215" spans="1:9" x14ac:dyDescent="0.25">
      <c r="A215" s="19">
        <v>43397</v>
      </c>
      <c r="B215" s="21">
        <v>2656.1000979999999</v>
      </c>
      <c r="C215" s="21">
        <v>171.03895600000001</v>
      </c>
      <c r="D215" s="21">
        <f t="shared" si="17"/>
        <v>-3.1350773583492739E-2</v>
      </c>
      <c r="E215" s="21">
        <f t="shared" si="17"/>
        <v>1.1283736131218619E-3</v>
      </c>
      <c r="F215" s="37">
        <f t="shared" si="18"/>
        <v>9.8923725369576125E-4</v>
      </c>
      <c r="G215" s="37">
        <f t="shared" si="19"/>
        <v>1.0613658532651347E-6</v>
      </c>
      <c r="H215" s="37">
        <f t="shared" si="20"/>
        <v>9.8287100428342622E-4</v>
      </c>
      <c r="I215" s="37">
        <f t="shared" si="21"/>
        <v>1.2732270107896853E-6</v>
      </c>
    </row>
    <row r="216" spans="1:9" x14ac:dyDescent="0.25">
      <c r="A216" s="19">
        <v>43398</v>
      </c>
      <c r="B216" s="21">
        <v>2705.570068</v>
      </c>
      <c r="C216" s="21">
        <v>169.07154800000001</v>
      </c>
      <c r="D216" s="21">
        <f t="shared" si="17"/>
        <v>1.8453717716467321E-2</v>
      </c>
      <c r="E216" s="21">
        <f t="shared" si="17"/>
        <v>-1.1569357144887507E-2</v>
      </c>
      <c r="F216" s="37">
        <f t="shared" si="18"/>
        <v>3.368087147287481E-4</v>
      </c>
      <c r="G216" s="37">
        <f t="shared" si="19"/>
        <v>1.3613066453533357E-4</v>
      </c>
      <c r="H216" s="37">
        <f t="shared" si="20"/>
        <v>3.4053969755905989E-4</v>
      </c>
      <c r="I216" s="37">
        <f t="shared" si="21"/>
        <v>1.3385002474595962E-4</v>
      </c>
    </row>
    <row r="217" spans="1:9" x14ac:dyDescent="0.25">
      <c r="A217" s="19">
        <v>43399</v>
      </c>
      <c r="B217" s="21">
        <v>2658.6899410000001</v>
      </c>
      <c r="C217" s="21">
        <v>167.17164600000001</v>
      </c>
      <c r="D217" s="21">
        <f t="shared" si="17"/>
        <v>-1.7479138029976107E-2</v>
      </c>
      <c r="E217" s="21">
        <f t="shared" si="17"/>
        <v>-1.1300881347511864E-2</v>
      </c>
      <c r="F217" s="37">
        <f t="shared" si="18"/>
        <v>3.0907421658910738E-4</v>
      </c>
      <c r="G217" s="37">
        <f t="shared" si="19"/>
        <v>1.2993785856564292E-4</v>
      </c>
      <c r="H217" s="37">
        <f t="shared" si="20"/>
        <v>3.0552026627095699E-4</v>
      </c>
      <c r="I217" s="37">
        <f t="shared" si="21"/>
        <v>1.2770991923054156E-4</v>
      </c>
    </row>
    <row r="218" spans="1:9" x14ac:dyDescent="0.25">
      <c r="A218" s="19">
        <v>43402</v>
      </c>
      <c r="B218" s="21">
        <v>2641.25</v>
      </c>
      <c r="C218" s="21">
        <v>167.06558200000001</v>
      </c>
      <c r="D218" s="21">
        <f t="shared" si="17"/>
        <v>-6.5812081423931952E-3</v>
      </c>
      <c r="E218" s="21">
        <f t="shared" si="17"/>
        <v>-6.3466301581577224E-4</v>
      </c>
      <c r="F218" s="37">
        <f t="shared" si="18"/>
        <v>4.4656833142878073E-5</v>
      </c>
      <c r="G218" s="37">
        <f t="shared" si="19"/>
        <v>5.3701124561230649E-7</v>
      </c>
      <c r="H218" s="37">
        <f t="shared" si="20"/>
        <v>4.331230061350249E-5</v>
      </c>
      <c r="I218" s="37">
        <f t="shared" si="21"/>
        <v>4.0279714364437115E-7</v>
      </c>
    </row>
    <row r="219" spans="1:9" x14ac:dyDescent="0.25">
      <c r="A219" s="19">
        <v>43403</v>
      </c>
      <c r="B219" s="21">
        <v>2682.6298830000001</v>
      </c>
      <c r="C219" s="21">
        <v>172.138397</v>
      </c>
      <c r="D219" s="21">
        <f t="shared" si="17"/>
        <v>1.554532304177168E-2</v>
      </c>
      <c r="E219" s="21">
        <f t="shared" si="17"/>
        <v>2.9912345075684254E-2</v>
      </c>
      <c r="F219" s="37">
        <f t="shared" si="18"/>
        <v>2.385157259686717E-4</v>
      </c>
      <c r="G219" s="37">
        <f t="shared" si="19"/>
        <v>8.888863773454873E-4</v>
      </c>
      <c r="H219" s="37">
        <f t="shared" si="20"/>
        <v>2.4165706847303751E-4</v>
      </c>
      <c r="I219" s="37">
        <f t="shared" si="21"/>
        <v>8.9474838792681199E-4</v>
      </c>
    </row>
    <row r="220" spans="1:9" x14ac:dyDescent="0.25">
      <c r="A220" s="19">
        <v>43404</v>
      </c>
      <c r="B220" s="21">
        <v>2711.73999</v>
      </c>
      <c r="C220" s="21">
        <v>170.60495</v>
      </c>
      <c r="D220" s="21">
        <f t="shared" si="17"/>
        <v>1.0792878598247372E-2</v>
      </c>
      <c r="E220" s="21">
        <f t="shared" si="17"/>
        <v>-8.9481371132425457E-3</v>
      </c>
      <c r="F220" s="37">
        <f t="shared" si="18"/>
        <v>1.1430838408289008E-4</v>
      </c>
      <c r="G220" s="37">
        <f t="shared" si="19"/>
        <v>8.1835265223821819E-5</v>
      </c>
      <c r="H220" s="37">
        <f t="shared" si="20"/>
        <v>1.1648622843650617E-4</v>
      </c>
      <c r="I220" s="37">
        <f t="shared" si="21"/>
        <v>8.0069157797388636E-5</v>
      </c>
    </row>
    <row r="221" spans="1:9" x14ac:dyDescent="0.25">
      <c r="A221" s="19">
        <v>43405</v>
      </c>
      <c r="B221" s="21">
        <v>2740.3701169999999</v>
      </c>
      <c r="C221" s="21">
        <v>168.65687600000001</v>
      </c>
      <c r="D221" s="21">
        <f t="shared" si="17"/>
        <v>1.0502498886537631E-2</v>
      </c>
      <c r="E221" s="21">
        <f t="shared" si="17"/>
        <v>-1.1484318373264534E-2</v>
      </c>
      <c r="F221" s="37">
        <f t="shared" si="18"/>
        <v>1.0818350933102296E-4</v>
      </c>
      <c r="G221" s="37">
        <f t="shared" si="19"/>
        <v>1.3415351560295131E-4</v>
      </c>
      <c r="H221" s="37">
        <f t="shared" si="20"/>
        <v>1.1030248286172417E-4</v>
      </c>
      <c r="I221" s="37">
        <f t="shared" si="21"/>
        <v>1.3188956849850136E-4</v>
      </c>
    </row>
    <row r="222" spans="1:9" x14ac:dyDescent="0.25">
      <c r="A222" s="19">
        <v>43406</v>
      </c>
      <c r="B222" s="21">
        <v>2723.0600589999999</v>
      </c>
      <c r="C222" s="21">
        <v>170.46031199999999</v>
      </c>
      <c r="D222" s="21">
        <f t="shared" si="17"/>
        <v>-6.3367208382695854E-3</v>
      </c>
      <c r="E222" s="21">
        <f t="shared" si="17"/>
        <v>1.0636163930197019E-2</v>
      </c>
      <c r="F222" s="37">
        <f t="shared" si="18"/>
        <v>4.1448996795247953E-5</v>
      </c>
      <c r="G222" s="37">
        <f t="shared" si="19"/>
        <v>1.1104979037625589E-4</v>
      </c>
      <c r="H222" s="37">
        <f t="shared" si="20"/>
        <v>4.0154030982159996E-5</v>
      </c>
      <c r="I222" s="37">
        <f t="shared" si="21"/>
        <v>1.131279831500241E-4</v>
      </c>
    </row>
    <row r="223" spans="1:9" x14ac:dyDescent="0.25">
      <c r="A223" s="19">
        <v>43409</v>
      </c>
      <c r="B223" s="21">
        <v>2738.3100589999999</v>
      </c>
      <c r="C223" s="21">
        <v>173.97079500000001</v>
      </c>
      <c r="D223" s="21">
        <f t="shared" si="17"/>
        <v>5.584693696363217E-3</v>
      </c>
      <c r="E223" s="21">
        <f t="shared" si="17"/>
        <v>2.0384944865517948E-2</v>
      </c>
      <c r="F223" s="37">
        <f t="shared" si="18"/>
        <v>3.0066853107323621E-5</v>
      </c>
      <c r="G223" s="37">
        <f t="shared" si="19"/>
        <v>4.1155414752891645E-4</v>
      </c>
      <c r="H223" s="37">
        <f t="shared" si="20"/>
        <v>3.1188803682199052E-5</v>
      </c>
      <c r="I223" s="37">
        <f t="shared" si="21"/>
        <v>4.1554597717020653E-4</v>
      </c>
    </row>
    <row r="224" spans="1:9" x14ac:dyDescent="0.25">
      <c r="A224" s="19">
        <v>43410</v>
      </c>
      <c r="B224" s="21">
        <v>2755.4499510000001</v>
      </c>
      <c r="C224" s="21">
        <v>176.20822100000001</v>
      </c>
      <c r="D224" s="21">
        <f t="shared" si="17"/>
        <v>6.239787533674419E-3</v>
      </c>
      <c r="E224" s="21">
        <f t="shared" si="17"/>
        <v>1.2778929321960616E-2</v>
      </c>
      <c r="F224" s="37">
        <f t="shared" si="18"/>
        <v>3.7680185880132072E-5</v>
      </c>
      <c r="G224" s="37">
        <f t="shared" si="19"/>
        <v>1.608022277282619E-4</v>
      </c>
      <c r="H224" s="37">
        <f t="shared" si="20"/>
        <v>3.8934948465398685E-5</v>
      </c>
      <c r="I224" s="37">
        <f t="shared" si="21"/>
        <v>1.633010346156648E-4</v>
      </c>
    </row>
    <row r="225" spans="1:9" x14ac:dyDescent="0.25">
      <c r="A225" s="19">
        <v>43411</v>
      </c>
      <c r="B225" s="21">
        <v>2813.889893</v>
      </c>
      <c r="C225" s="21">
        <v>177.69342</v>
      </c>
      <c r="D225" s="21">
        <f t="shared" si="17"/>
        <v>2.0987078773076134E-2</v>
      </c>
      <c r="E225" s="21">
        <f t="shared" si="17"/>
        <v>8.3933361535860826E-3</v>
      </c>
      <c r="F225" s="37">
        <f t="shared" si="18"/>
        <v>4.3621288560542483E-4</v>
      </c>
      <c r="G225" s="37">
        <f t="shared" si="19"/>
        <v>6.8810154871910787E-5</v>
      </c>
      <c r="H225" s="37">
        <f t="shared" si="20"/>
        <v>4.4045747542730283E-4</v>
      </c>
      <c r="I225" s="37">
        <f t="shared" si="21"/>
        <v>7.0448091787095218E-5</v>
      </c>
    </row>
    <row r="226" spans="1:9" x14ac:dyDescent="0.25">
      <c r="A226" s="19">
        <v>43412</v>
      </c>
      <c r="B226" s="21">
        <v>2806.830078</v>
      </c>
      <c r="C226" s="21">
        <v>178.879639</v>
      </c>
      <c r="D226" s="21">
        <f t="shared" si="17"/>
        <v>-2.5120691829516244E-3</v>
      </c>
      <c r="E226" s="21">
        <f t="shared" si="17"/>
        <v>6.6534660770266024E-3</v>
      </c>
      <c r="F226" s="37">
        <f t="shared" si="18"/>
        <v>6.8300575243972912E-6</v>
      </c>
      <c r="G226" s="37">
        <f t="shared" si="19"/>
        <v>4.2972201704257539E-5</v>
      </c>
      <c r="H226" s="37">
        <f t="shared" si="20"/>
        <v>6.3104915799352413E-6</v>
      </c>
      <c r="I226" s="37">
        <f t="shared" si="21"/>
        <v>4.4268610838143762E-5</v>
      </c>
    </row>
    <row r="227" spans="1:9" x14ac:dyDescent="0.25">
      <c r="A227" s="19">
        <v>43413</v>
      </c>
      <c r="B227" s="21">
        <v>2781.01001</v>
      </c>
      <c r="C227" s="21">
        <v>179.323273</v>
      </c>
      <c r="D227" s="21">
        <f t="shared" si="17"/>
        <v>-9.241585786561252E-3</v>
      </c>
      <c r="E227" s="21">
        <f t="shared" si="17"/>
        <v>2.4769995550864179E-3</v>
      </c>
      <c r="F227" s="37">
        <f t="shared" si="18"/>
        <v>8.7290798381909926E-5</v>
      </c>
      <c r="G227" s="37">
        <f t="shared" si="19"/>
        <v>5.6589371210173646E-6</v>
      </c>
      <c r="H227" s="37">
        <f t="shared" si="20"/>
        <v>8.5406907850370958E-5</v>
      </c>
      <c r="I227" s="37">
        <f t="shared" si="21"/>
        <v>6.1355267958983122E-6</v>
      </c>
    </row>
    <row r="228" spans="1:9" x14ac:dyDescent="0.25">
      <c r="A228" s="19">
        <v>43416</v>
      </c>
      <c r="B228" s="21">
        <v>2726.219971</v>
      </c>
      <c r="C228" s="21">
        <v>177.809158</v>
      </c>
      <c r="D228" s="21">
        <f t="shared" si="17"/>
        <v>-1.9898150960848206E-2</v>
      </c>
      <c r="E228" s="21">
        <f t="shared" si="17"/>
        <v>-8.4793423421489125E-3</v>
      </c>
      <c r="F228" s="37">
        <f t="shared" si="18"/>
        <v>3.9998078633062402E-4</v>
      </c>
      <c r="G228" s="37">
        <f t="shared" si="19"/>
        <v>7.35733319163448E-5</v>
      </c>
      <c r="H228" s="37">
        <f t="shared" si="20"/>
        <v>3.9593641166070438E-4</v>
      </c>
      <c r="I228" s="37">
        <f t="shared" si="21"/>
        <v>7.1899246555359405E-5</v>
      </c>
    </row>
    <row r="229" spans="1:9" x14ac:dyDescent="0.25">
      <c r="A229" s="19">
        <v>43417</v>
      </c>
      <c r="B229" s="21">
        <v>2722.179932</v>
      </c>
      <c r="C229" s="21">
        <v>177.46196</v>
      </c>
      <c r="D229" s="21">
        <f t="shared" si="17"/>
        <v>-1.4830187990527641E-3</v>
      </c>
      <c r="E229" s="21">
        <f t="shared" si="17"/>
        <v>-1.9545529762579603E-3</v>
      </c>
      <c r="F229" s="37">
        <f t="shared" si="18"/>
        <v>2.5102837206923911E-6</v>
      </c>
      <c r="G229" s="37">
        <f t="shared" si="19"/>
        <v>4.2135792270842695E-6</v>
      </c>
      <c r="H229" s="37">
        <f t="shared" si="20"/>
        <v>2.1993447583439028E-6</v>
      </c>
      <c r="I229" s="37">
        <f t="shared" si="21"/>
        <v>3.8202773369988505E-6</v>
      </c>
    </row>
    <row r="230" spans="1:9" x14ac:dyDescent="0.25">
      <c r="A230" s="19">
        <v>43418</v>
      </c>
      <c r="B230" s="21">
        <v>2701.580078</v>
      </c>
      <c r="C230" s="21">
        <v>177.30766299999999</v>
      </c>
      <c r="D230" s="21">
        <f t="shared" si="17"/>
        <v>-7.5961889967371783E-3</v>
      </c>
      <c r="E230" s="21">
        <f t="shared" si="17"/>
        <v>-8.698434123194322E-4</v>
      </c>
      <c r="F230" s="37">
        <f t="shared" si="18"/>
        <v>5.925239436603393E-5</v>
      </c>
      <c r="G230" s="37">
        <f t="shared" si="19"/>
        <v>9.370063977761959E-7</v>
      </c>
      <c r="H230" s="37">
        <f t="shared" si="20"/>
        <v>5.7702087274150977E-5</v>
      </c>
      <c r="I230" s="37">
        <f t="shared" si="21"/>
        <v>7.5662756195551374E-7</v>
      </c>
    </row>
    <row r="231" spans="1:9" x14ac:dyDescent="0.25">
      <c r="A231" s="19">
        <v>43419</v>
      </c>
      <c r="B231" s="21">
        <v>2730.1999510000001</v>
      </c>
      <c r="C231" s="21">
        <v>177.02796900000001</v>
      </c>
      <c r="D231" s="21">
        <f t="shared" si="17"/>
        <v>1.0538032725957951E-2</v>
      </c>
      <c r="E231" s="21">
        <f t="shared" si="17"/>
        <v>-1.5786956367381652E-3</v>
      </c>
      <c r="F231" s="37">
        <f t="shared" si="18"/>
        <v>1.0892395616503695E-4</v>
      </c>
      <c r="G231" s="37">
        <f t="shared" si="19"/>
        <v>2.811802890402992E-6</v>
      </c>
      <c r="H231" s="37">
        <f t="shared" si="20"/>
        <v>1.1105013373336076E-4</v>
      </c>
      <c r="I231" s="37">
        <f t="shared" si="21"/>
        <v>2.492279913456121E-6</v>
      </c>
    </row>
    <row r="232" spans="1:9" x14ac:dyDescent="0.25">
      <c r="A232" s="19">
        <v>43420</v>
      </c>
      <c r="B232" s="21">
        <v>2736.2700199999999</v>
      </c>
      <c r="C232" s="21">
        <v>180.91455099999999</v>
      </c>
      <c r="D232" s="21">
        <f t="shared" si="17"/>
        <v>2.2208377717471144E-3</v>
      </c>
      <c r="E232" s="21">
        <f t="shared" si="17"/>
        <v>2.1717088832134464E-2</v>
      </c>
      <c r="F232" s="37">
        <f t="shared" si="18"/>
        <v>4.4921491814917341E-6</v>
      </c>
      <c r="G232" s="37">
        <f t="shared" si="19"/>
        <v>4.673786245133782E-4</v>
      </c>
      <c r="H232" s="37">
        <f t="shared" si="20"/>
        <v>4.9321204084186885E-6</v>
      </c>
      <c r="I232" s="37">
        <f t="shared" si="21"/>
        <v>4.716319473428195E-4</v>
      </c>
    </row>
    <row r="233" spans="1:9" x14ac:dyDescent="0.25">
      <c r="A233" s="19">
        <v>43423</v>
      </c>
      <c r="B233" s="21">
        <v>2690.7299800000001</v>
      </c>
      <c r="C233" s="21">
        <v>180.07551599999999</v>
      </c>
      <c r="D233" s="21">
        <f t="shared" si="17"/>
        <v>-1.6783161581240495E-2</v>
      </c>
      <c r="E233" s="21">
        <f t="shared" si="17"/>
        <v>-4.6485296277123779E-3</v>
      </c>
      <c r="F233" s="37">
        <f t="shared" si="18"/>
        <v>2.8508736253612352E-4</v>
      </c>
      <c r="G233" s="37">
        <f t="shared" si="19"/>
        <v>2.2530943712788328E-5</v>
      </c>
      <c r="H233" s="37">
        <f t="shared" si="20"/>
        <v>2.8167451266202691E-4</v>
      </c>
      <c r="I233" s="37">
        <f t="shared" si="21"/>
        <v>2.1608827699719778E-5</v>
      </c>
    </row>
    <row r="234" spans="1:9" x14ac:dyDescent="0.25">
      <c r="A234" s="19">
        <v>43424</v>
      </c>
      <c r="B234" s="21">
        <v>2641.889893</v>
      </c>
      <c r="C234" s="21">
        <v>177.17263800000001</v>
      </c>
      <c r="D234" s="21">
        <f t="shared" si="17"/>
        <v>-1.8317995222689919E-2</v>
      </c>
      <c r="E234" s="21">
        <f t="shared" si="17"/>
        <v>-1.6251683088539918E-2</v>
      </c>
      <c r="F234" s="37">
        <f t="shared" si="18"/>
        <v>3.392729670088526E-4</v>
      </c>
      <c r="G234" s="37">
        <f t="shared" si="19"/>
        <v>2.6731696012942695E-4</v>
      </c>
      <c r="H234" s="37">
        <f t="shared" si="20"/>
        <v>3.355489489784907E-4</v>
      </c>
      <c r="I234" s="37">
        <f t="shared" si="21"/>
        <v>2.6411720321033438E-4</v>
      </c>
    </row>
    <row r="235" spans="1:9" x14ac:dyDescent="0.25">
      <c r="A235" s="19">
        <v>43425</v>
      </c>
      <c r="B235" s="21">
        <v>2649.929932</v>
      </c>
      <c r="C235" s="21">
        <v>176.21786499999999</v>
      </c>
      <c r="D235" s="21">
        <f t="shared" si="17"/>
        <v>3.0386692866970996E-3</v>
      </c>
      <c r="E235" s="21">
        <f t="shared" si="17"/>
        <v>-5.4035143277074088E-3</v>
      </c>
      <c r="F235" s="37">
        <f t="shared" si="18"/>
        <v>8.6277347856696252E-6</v>
      </c>
      <c r="G235" s="37">
        <f t="shared" si="19"/>
        <v>3.0268282817819439E-5</v>
      </c>
      <c r="H235" s="37">
        <f t="shared" si="20"/>
        <v>9.2335110339162604E-6</v>
      </c>
      <c r="I235" s="37">
        <f t="shared" si="21"/>
        <v>2.9197967089739252E-5</v>
      </c>
    </row>
    <row r="236" spans="1:9" x14ac:dyDescent="0.25">
      <c r="A236" s="19">
        <v>43427</v>
      </c>
      <c r="B236" s="21">
        <v>2632.5600589999999</v>
      </c>
      <c r="C236" s="21">
        <v>175.455963</v>
      </c>
      <c r="D236" s="21">
        <f t="shared" si="17"/>
        <v>-6.5764196931550074E-3</v>
      </c>
      <c r="E236" s="21">
        <f t="shared" si="17"/>
        <v>-4.3330104852585495E-3</v>
      </c>
      <c r="F236" s="37">
        <f t="shared" si="18"/>
        <v>4.4592857712223981E-5</v>
      </c>
      <c r="G236" s="37">
        <f t="shared" si="19"/>
        <v>1.963516105115022E-5</v>
      </c>
      <c r="H236" s="37">
        <f t="shared" si="20"/>
        <v>4.3249295980517004E-5</v>
      </c>
      <c r="I236" s="37">
        <f t="shared" si="21"/>
        <v>1.8774979865360529E-5</v>
      </c>
    </row>
    <row r="237" spans="1:9" x14ac:dyDescent="0.25">
      <c r="A237" s="19">
        <v>43430</v>
      </c>
      <c r="B237" s="21">
        <v>2673.4499510000001</v>
      </c>
      <c r="C237" s="21">
        <v>177.346237</v>
      </c>
      <c r="D237" s="21">
        <f t="shared" si="17"/>
        <v>1.5412975626759496E-2</v>
      </c>
      <c r="E237" s="21">
        <f t="shared" si="17"/>
        <v>1.0715874721346788E-2</v>
      </c>
      <c r="F237" s="37">
        <f t="shared" si="18"/>
        <v>2.344453069353223E-4</v>
      </c>
      <c r="G237" s="37">
        <f t="shared" si="19"/>
        <v>1.1273613144078678E-4</v>
      </c>
      <c r="H237" s="37">
        <f t="shared" si="20"/>
        <v>2.3755981767108227E-4</v>
      </c>
      <c r="I237" s="37">
        <f t="shared" si="21"/>
        <v>1.1482997104359911E-4</v>
      </c>
    </row>
    <row r="238" spans="1:9" x14ac:dyDescent="0.25">
      <c r="A238" s="19">
        <v>43431</v>
      </c>
      <c r="B238" s="21">
        <v>2682.169922</v>
      </c>
      <c r="C238" s="21">
        <v>178.05989099999999</v>
      </c>
      <c r="D238" s="21">
        <f t="shared" si="17"/>
        <v>3.2563844755063892E-3</v>
      </c>
      <c r="E238" s="21">
        <f t="shared" si="17"/>
        <v>4.0159969282492422E-3</v>
      </c>
      <c r="F238" s="37">
        <f t="shared" si="18"/>
        <v>9.9541245963889397E-6</v>
      </c>
      <c r="G238" s="37">
        <f t="shared" si="19"/>
        <v>1.5349544177065776E-5</v>
      </c>
      <c r="H238" s="37">
        <f t="shared" si="20"/>
        <v>1.0604039852319021E-5</v>
      </c>
      <c r="I238" s="37">
        <f t="shared" si="21"/>
        <v>1.6128231327707348E-5</v>
      </c>
    </row>
    <row r="239" spans="1:9" x14ac:dyDescent="0.25">
      <c r="A239" s="19">
        <v>43432</v>
      </c>
      <c r="B239" s="21">
        <v>2743.790039</v>
      </c>
      <c r="C239" s="21">
        <v>181.165314</v>
      </c>
      <c r="D239" s="21">
        <f t="shared" si="17"/>
        <v>2.2714051233730995E-2</v>
      </c>
      <c r="E239" s="21">
        <f t="shared" si="17"/>
        <v>1.728999145180652E-2</v>
      </c>
      <c r="F239" s="37">
        <f t="shared" si="18"/>
        <v>5.1133341174897757E-4</v>
      </c>
      <c r="G239" s="37">
        <f t="shared" si="19"/>
        <v>2.9555949861523827E-4</v>
      </c>
      <c r="H239" s="37">
        <f t="shared" si="20"/>
        <v>5.1592812344855652E-4</v>
      </c>
      <c r="I239" s="37">
        <f t="shared" si="21"/>
        <v>2.9894380440354256E-4</v>
      </c>
    </row>
    <row r="240" spans="1:9" x14ac:dyDescent="0.25">
      <c r="A240" s="19">
        <v>43433</v>
      </c>
      <c r="B240" s="21">
        <v>2737.8000489999999</v>
      </c>
      <c r="C240" s="21">
        <v>182.52513099999999</v>
      </c>
      <c r="D240" s="21">
        <f t="shared" si="17"/>
        <v>-2.185494459836184E-3</v>
      </c>
      <c r="E240" s="21">
        <f t="shared" si="17"/>
        <v>7.4779162078572152E-3</v>
      </c>
      <c r="F240" s="37">
        <f t="shared" si="18"/>
        <v>5.2297430736209767E-6</v>
      </c>
      <c r="G240" s="37">
        <f t="shared" si="19"/>
        <v>5.4460986246703958E-5</v>
      </c>
      <c r="H240" s="37">
        <f t="shared" si="20"/>
        <v>4.7763860339746539E-6</v>
      </c>
      <c r="I240" s="37">
        <f t="shared" si="21"/>
        <v>5.5919230811733635E-5</v>
      </c>
    </row>
    <row r="241" spans="1:9" x14ac:dyDescent="0.25">
      <c r="A241" s="19">
        <v>43434</v>
      </c>
      <c r="B241" s="21">
        <v>2760.169922</v>
      </c>
      <c r="C241" s="21">
        <v>182.922989</v>
      </c>
      <c r="D241" s="21">
        <f t="shared" si="17"/>
        <v>8.1375476991261391E-3</v>
      </c>
      <c r="E241" s="21">
        <f t="shared" si="17"/>
        <v>2.1773714812669022E-3</v>
      </c>
      <c r="F241" s="37">
        <f t="shared" si="18"/>
        <v>6.4580173040215452E-5</v>
      </c>
      <c r="G241" s="37">
        <f t="shared" si="19"/>
        <v>4.3231723826552363E-6</v>
      </c>
      <c r="H241" s="37">
        <f t="shared" si="20"/>
        <v>6.6219682555553118E-5</v>
      </c>
      <c r="I241" s="37">
        <f t="shared" si="21"/>
        <v>4.7409465674344236E-6</v>
      </c>
    </row>
    <row r="242" spans="1:9" x14ac:dyDescent="0.25">
      <c r="A242" s="19">
        <v>43437</v>
      </c>
      <c r="B242" s="21">
        <v>2790.3701169999999</v>
      </c>
      <c r="C242" s="21">
        <v>179.87603799999999</v>
      </c>
      <c r="D242" s="21">
        <f t="shared" si="17"/>
        <v>1.0882001681880114E-2</v>
      </c>
      <c r="E242" s="21">
        <f t="shared" si="17"/>
        <v>-1.6797303268100666E-2</v>
      </c>
      <c r="F242" s="37">
        <f t="shared" si="18"/>
        <v>1.1622204767005837E-4</v>
      </c>
      <c r="G242" s="37">
        <f t="shared" si="19"/>
        <v>2.8545625650796159E-4</v>
      </c>
      <c r="H242" s="37">
        <f t="shared" si="20"/>
        <v>1.1841796060444163E-4</v>
      </c>
      <c r="I242" s="37">
        <f t="shared" si="21"/>
        <v>2.821493970805453E-4</v>
      </c>
    </row>
    <row r="243" spans="1:9" x14ac:dyDescent="0.25">
      <c r="A243" s="19">
        <v>43438</v>
      </c>
      <c r="B243" s="21">
        <v>2700.0600589999999</v>
      </c>
      <c r="C243" s="21">
        <v>179.55583200000001</v>
      </c>
      <c r="D243" s="21">
        <f t="shared" si="17"/>
        <v>-3.2900228620901091E-2</v>
      </c>
      <c r="E243" s="21">
        <f t="shared" si="17"/>
        <v>-1.7817345173642652E-3</v>
      </c>
      <c r="F243" s="37">
        <f t="shared" si="18"/>
        <v>1.0891054251797167E-3</v>
      </c>
      <c r="G243" s="37">
        <f t="shared" si="19"/>
        <v>3.5339563825918269E-6</v>
      </c>
      <c r="H243" s="37">
        <f t="shared" si="20"/>
        <v>1.0824250433075593E-3</v>
      </c>
      <c r="I243" s="37">
        <f t="shared" si="21"/>
        <v>3.1745778903672711E-6</v>
      </c>
    </row>
    <row r="244" spans="1:9" x14ac:dyDescent="0.25">
      <c r="A244" s="19">
        <v>43440</v>
      </c>
      <c r="B244" s="21">
        <v>2695.9499510000001</v>
      </c>
      <c r="C244" s="21">
        <v>179.95367400000001</v>
      </c>
      <c r="D244" s="21">
        <f t="shared" si="17"/>
        <v>-1.52338812835683E-3</v>
      </c>
      <c r="E244" s="21">
        <f t="shared" si="17"/>
        <v>2.2132497514630589E-3</v>
      </c>
      <c r="F244" s="37">
        <f t="shared" si="18"/>
        <v>2.6398347241556197E-6</v>
      </c>
      <c r="G244" s="37">
        <f t="shared" si="19"/>
        <v>4.4736575528411056E-6</v>
      </c>
      <c r="H244" s="37">
        <f t="shared" si="20"/>
        <v>2.3207113896185257E-6</v>
      </c>
      <c r="I244" s="37">
        <f t="shared" si="21"/>
        <v>4.8984744623512922E-6</v>
      </c>
    </row>
    <row r="245" spans="1:9" x14ac:dyDescent="0.25">
      <c r="A245" s="19">
        <v>43441</v>
      </c>
      <c r="B245" s="21">
        <v>2633.080078</v>
      </c>
      <c r="C245" s="21">
        <v>177.53749099999999</v>
      </c>
      <c r="D245" s="21">
        <f t="shared" si="17"/>
        <v>-2.3596335440042082E-2</v>
      </c>
      <c r="E245" s="21">
        <f t="shared" si="17"/>
        <v>-1.3517647585329961E-2</v>
      </c>
      <c r="F245" s="37">
        <f t="shared" si="18"/>
        <v>5.6158118111317103E-4</v>
      </c>
      <c r="G245" s="37">
        <f t="shared" si="19"/>
        <v>1.8538987568533511E-4</v>
      </c>
      <c r="H245" s="37">
        <f t="shared" si="20"/>
        <v>5.5678704619898593E-4</v>
      </c>
      <c r="I245" s="37">
        <f t="shared" si="21"/>
        <v>1.8272679624117691E-4</v>
      </c>
    </row>
    <row r="246" spans="1:9" x14ac:dyDescent="0.25">
      <c r="A246" s="19">
        <v>43444</v>
      </c>
      <c r="B246" s="21">
        <v>2637.719971</v>
      </c>
      <c r="C246" s="21">
        <v>179.17738299999999</v>
      </c>
      <c r="D246" s="21">
        <f t="shared" si="17"/>
        <v>1.7606033829389957E-3</v>
      </c>
      <c r="E246" s="21">
        <f t="shared" si="17"/>
        <v>9.1944781243297642E-3</v>
      </c>
      <c r="F246" s="37">
        <f t="shared" si="18"/>
        <v>2.7530597607800416E-6</v>
      </c>
      <c r="G246" s="37">
        <f t="shared" si="19"/>
        <v>8.2743230907528928E-5</v>
      </c>
      <c r="H246" s="37">
        <f t="shared" si="20"/>
        <v>3.099724272016236E-6</v>
      </c>
      <c r="I246" s="37">
        <f t="shared" si="21"/>
        <v>8.4538427978778579E-5</v>
      </c>
    </row>
    <row r="247" spans="1:9" x14ac:dyDescent="0.25">
      <c r="A247" s="19">
        <v>43445</v>
      </c>
      <c r="B247" s="21">
        <v>2636.780029</v>
      </c>
      <c r="C247" s="21">
        <v>178.148788</v>
      </c>
      <c r="D247" s="21">
        <f t="shared" si="17"/>
        <v>-3.564099004455318E-4</v>
      </c>
      <c r="E247" s="21">
        <f t="shared" si="17"/>
        <v>-5.7571928650400955E-3</v>
      </c>
      <c r="F247" s="37">
        <f t="shared" si="18"/>
        <v>2.0956123938009756E-7</v>
      </c>
      <c r="G247" s="37">
        <f t="shared" si="19"/>
        <v>3.4285010738708054E-5</v>
      </c>
      <c r="H247" s="37">
        <f t="shared" si="20"/>
        <v>1.2702801713559388E-7</v>
      </c>
      <c r="I247" s="37">
        <f t="shared" si="21"/>
        <v>3.3145269685268585E-5</v>
      </c>
    </row>
    <row r="248" spans="1:9" x14ac:dyDescent="0.25">
      <c r="A248" s="19">
        <v>43446</v>
      </c>
      <c r="B248" s="21">
        <v>2651.070068</v>
      </c>
      <c r="C248" s="21">
        <v>178.04208399999999</v>
      </c>
      <c r="D248" s="21">
        <f t="shared" si="17"/>
        <v>5.4048709873826383E-3</v>
      </c>
      <c r="E248" s="21">
        <f t="shared" si="17"/>
        <v>-5.9913945909287108E-4</v>
      </c>
      <c r="F248" s="37">
        <f t="shared" si="18"/>
        <v>2.8127136600851443E-5</v>
      </c>
      <c r="G248" s="37">
        <f t="shared" si="19"/>
        <v>4.8620909715713146E-7</v>
      </c>
      <c r="H248" s="37">
        <f t="shared" si="20"/>
        <v>2.9212630390250577E-5</v>
      </c>
      <c r="I248" s="37">
        <f t="shared" si="21"/>
        <v>3.5896809144209815E-7</v>
      </c>
    </row>
    <row r="249" spans="1:9" x14ac:dyDescent="0.25">
      <c r="A249" s="19">
        <v>43447</v>
      </c>
      <c r="B249" s="21">
        <v>2650.540039</v>
      </c>
      <c r="C249" s="21">
        <v>180.90463299999999</v>
      </c>
      <c r="D249" s="21">
        <f t="shared" si="17"/>
        <v>-1.9995020043665106E-4</v>
      </c>
      <c r="E249" s="21">
        <f t="shared" si="17"/>
        <v>1.5950053594086366E-2</v>
      </c>
      <c r="F249" s="37">
        <f t="shared" si="18"/>
        <v>9.0793074727754391E-8</v>
      </c>
      <c r="G249" s="37">
        <f t="shared" si="19"/>
        <v>2.5128292695585953E-4</v>
      </c>
      <c r="H249" s="37">
        <f t="shared" si="20"/>
        <v>3.9980082654656933E-8</v>
      </c>
      <c r="I249" s="37">
        <f t="shared" si="21"/>
        <v>2.5440420965422737E-4</v>
      </c>
    </row>
    <row r="250" spans="1:9" x14ac:dyDescent="0.25">
      <c r="A250" s="19">
        <v>43448</v>
      </c>
      <c r="B250" s="21">
        <v>2599.9499510000001</v>
      </c>
      <c r="C250" s="21">
        <v>177.857697</v>
      </c>
      <c r="D250" s="21">
        <f t="shared" si="17"/>
        <v>-1.9271212311226697E-2</v>
      </c>
      <c r="E250" s="21">
        <f t="shared" si="17"/>
        <v>-1.6986227406721247E-2</v>
      </c>
      <c r="F250" s="37">
        <f t="shared" si="18"/>
        <v>3.7529689471298231E-4</v>
      </c>
      <c r="G250" s="37">
        <f t="shared" si="19"/>
        <v>2.9187586580238479E-4</v>
      </c>
      <c r="H250" s="37">
        <f t="shared" si="20"/>
        <v>3.7137962394437541E-4</v>
      </c>
      <c r="I250" s="37">
        <f t="shared" si="21"/>
        <v>2.8853192151284798E-4</v>
      </c>
    </row>
    <row r="251" spans="1:9" x14ac:dyDescent="0.25">
      <c r="A251" s="19">
        <v>43451</v>
      </c>
      <c r="B251" s="21">
        <v>2545.9399410000001</v>
      </c>
      <c r="C251" s="21">
        <v>175.431793</v>
      </c>
      <c r="D251" s="21">
        <f t="shared" si="17"/>
        <v>-2.0992284922037387E-2</v>
      </c>
      <c r="E251" s="21">
        <f t="shared" si="17"/>
        <v>-1.3733452011618807E-2</v>
      </c>
      <c r="F251" s="37">
        <f t="shared" si="18"/>
        <v>4.4494222277418694E-4</v>
      </c>
      <c r="G251" s="37">
        <f t="shared" si="19"/>
        <v>1.9131314492754555E-4</v>
      </c>
      <c r="H251" s="37">
        <f t="shared" si="20"/>
        <v>4.4067602624799822E-4</v>
      </c>
      <c r="I251" s="37">
        <f t="shared" si="21"/>
        <v>1.8860770415543666E-4</v>
      </c>
    </row>
    <row r="252" spans="1:9" x14ac:dyDescent="0.25">
      <c r="A252" s="19">
        <v>43452</v>
      </c>
      <c r="B252" s="21">
        <v>2546.1599120000001</v>
      </c>
      <c r="C252" s="21">
        <v>174.383804</v>
      </c>
      <c r="D252" s="21">
        <f t="shared" si="17"/>
        <v>8.6396970399963853E-5</v>
      </c>
      <c r="E252" s="21">
        <f t="shared" si="17"/>
        <v>-5.9916832996748841E-3</v>
      </c>
      <c r="F252" s="37">
        <f t="shared" si="18"/>
        <v>2.2415243716033968E-10</v>
      </c>
      <c r="G252" s="37">
        <f t="shared" si="19"/>
        <v>3.7086039114836177E-5</v>
      </c>
      <c r="H252" s="37">
        <f t="shared" si="20"/>
        <v>7.4644364942922305E-9</v>
      </c>
      <c r="I252" s="37">
        <f t="shared" si="21"/>
        <v>3.5900268763602904E-5</v>
      </c>
    </row>
    <row r="253" spans="1:9" x14ac:dyDescent="0.25">
      <c r="A253" s="19">
        <v>43453</v>
      </c>
      <c r="B253" s="21">
        <v>2506.959961</v>
      </c>
      <c r="C253" s="21">
        <v>173.85011299999999</v>
      </c>
      <c r="D253" s="21">
        <f t="shared" si="17"/>
        <v>-1.5515459108049429E-2</v>
      </c>
      <c r="E253" s="21">
        <f t="shared" si="17"/>
        <v>-3.0651317507190291E-3</v>
      </c>
      <c r="F253" s="37">
        <f t="shared" si="18"/>
        <v>2.4388531052543523E-4</v>
      </c>
      <c r="G253" s="37">
        <f t="shared" si="19"/>
        <v>1.00063355900669E-5</v>
      </c>
      <c r="H253" s="37">
        <f t="shared" si="20"/>
        <v>2.4072947133355399E-4</v>
      </c>
      <c r="I253" s="37">
        <f t="shared" si="21"/>
        <v>9.3950326492659006E-6</v>
      </c>
    </row>
    <row r="254" spans="1:9" x14ac:dyDescent="0.25">
      <c r="A254" s="19">
        <v>43454</v>
      </c>
      <c r="B254" s="21">
        <v>2467.419922</v>
      </c>
      <c r="C254" s="21">
        <v>168.53251599999999</v>
      </c>
      <c r="D254" s="21">
        <f t="shared" si="17"/>
        <v>-1.5897809458374292E-2</v>
      </c>
      <c r="E254" s="21">
        <f t="shared" si="17"/>
        <v>-3.1064803970045098E-2</v>
      </c>
      <c r="F254" s="37">
        <f t="shared" si="18"/>
        <v>2.5597370147618437E-4</v>
      </c>
      <c r="G254" s="37">
        <f t="shared" si="19"/>
        <v>9.7112954404891285E-4</v>
      </c>
      <c r="H254" s="37">
        <f t="shared" si="20"/>
        <v>2.5274034557477512E-4</v>
      </c>
      <c r="I254" s="37">
        <f t="shared" si="21"/>
        <v>9.6502204569732966E-4</v>
      </c>
    </row>
    <row r="255" spans="1:9" x14ac:dyDescent="0.25">
      <c r="A255" s="19">
        <v>43455</v>
      </c>
      <c r="B255" s="21">
        <v>2416.6201169999999</v>
      </c>
      <c r="C255" s="21">
        <v>168.98857100000001</v>
      </c>
      <c r="D255" s="21">
        <f t="shared" si="17"/>
        <v>-2.0803120626788667E-2</v>
      </c>
      <c r="E255" s="21">
        <f t="shared" si="17"/>
        <v>2.7023809480813841E-3</v>
      </c>
      <c r="F255" s="37">
        <f t="shared" si="18"/>
        <v>4.3699767366467667E-4</v>
      </c>
      <c r="G255" s="37">
        <f t="shared" si="19"/>
        <v>6.7820318751266646E-6</v>
      </c>
      <c r="H255" s="37">
        <f t="shared" si="20"/>
        <v>4.3276982781272012E-4</v>
      </c>
      <c r="I255" s="37">
        <f t="shared" si="21"/>
        <v>7.3028627885532405E-6</v>
      </c>
    </row>
    <row r="256" spans="1:9" x14ac:dyDescent="0.25">
      <c r="A256" s="19">
        <v>43458</v>
      </c>
      <c r="B256" s="21">
        <v>2351.1000979999999</v>
      </c>
      <c r="C256" s="21">
        <v>165.23329200000001</v>
      </c>
      <c r="D256" s="21">
        <f t="shared" si="17"/>
        <v>-2.748657265451852E-2</v>
      </c>
      <c r="E256" s="21">
        <f t="shared" si="17"/>
        <v>-2.2472719210229097E-2</v>
      </c>
      <c r="F256" s="37">
        <f t="shared" si="18"/>
        <v>7.6109450771958223E-4</v>
      </c>
      <c r="G256" s="37">
        <f t="shared" si="19"/>
        <v>5.0944402385140692E-4</v>
      </c>
      <c r="H256" s="37">
        <f t="shared" si="20"/>
        <v>7.5551167629212533E-4</v>
      </c>
      <c r="I256" s="37">
        <f t="shared" si="21"/>
        <v>5.050231087017999E-4</v>
      </c>
    </row>
    <row r="257" spans="1:9" x14ac:dyDescent="0.25">
      <c r="A257" s="19">
        <v>43460</v>
      </c>
      <c r="B257" s="21">
        <v>2467.6999510000001</v>
      </c>
      <c r="C257" s="21">
        <v>168.87214700000001</v>
      </c>
      <c r="D257" s="21">
        <f t="shared" si="17"/>
        <v>4.8403177454947023E-2</v>
      </c>
      <c r="E257" s="21">
        <f t="shared" si="17"/>
        <v>2.1783535778089523E-2</v>
      </c>
      <c r="F257" s="37">
        <f t="shared" si="18"/>
        <v>2.3330647298062091E-3</v>
      </c>
      <c r="G257" s="37">
        <f t="shared" si="19"/>
        <v>4.7025606496319618E-4</v>
      </c>
      <c r="H257" s="37">
        <f t="shared" si="20"/>
        <v>2.3428675877350917E-3</v>
      </c>
      <c r="I257" s="37">
        <f t="shared" si="21"/>
        <v>4.7452243099530635E-4</v>
      </c>
    </row>
    <row r="258" spans="1:9" x14ac:dyDescent="0.25">
      <c r="A258" s="19">
        <v>43461</v>
      </c>
      <c r="B258" s="21">
        <v>2488.830078</v>
      </c>
      <c r="C258" s="21">
        <v>170.502365</v>
      </c>
      <c r="D258" s="21">
        <f t="shared" si="17"/>
        <v>8.5262289882423199E-3</v>
      </c>
      <c r="E258" s="21">
        <f t="shared" si="17"/>
        <v>9.6072656099367819E-3</v>
      </c>
      <c r="F258" s="37">
        <f t="shared" si="18"/>
        <v>7.0978271017113642E-5</v>
      </c>
      <c r="G258" s="37">
        <f t="shared" si="19"/>
        <v>9.0423327312786031E-5</v>
      </c>
      <c r="H258" s="37">
        <f t="shared" si="20"/>
        <v>7.2696580759943659E-5</v>
      </c>
      <c r="I258" s="37">
        <f t="shared" si="21"/>
        <v>9.2299552499873968E-5</v>
      </c>
    </row>
    <row r="259" spans="1:9" x14ac:dyDescent="0.25">
      <c r="A259" s="19">
        <v>43462</v>
      </c>
      <c r="B259" s="21">
        <v>2485.73999</v>
      </c>
      <c r="C259" s="21">
        <v>170.356796</v>
      </c>
      <c r="D259" s="21">
        <f t="shared" si="17"/>
        <v>-1.2423539542946662E-3</v>
      </c>
      <c r="E259" s="21">
        <f t="shared" si="17"/>
        <v>-8.5412994870240453E-4</v>
      </c>
      <c r="F259" s="37">
        <f t="shared" si="18"/>
        <v>1.8055905492219815E-6</v>
      </c>
      <c r="G259" s="37">
        <f t="shared" si="19"/>
        <v>9.0683233088925321E-7</v>
      </c>
      <c r="H259" s="37">
        <f t="shared" si="20"/>
        <v>1.5434433477515934E-6</v>
      </c>
      <c r="I259" s="37">
        <f t="shared" si="21"/>
        <v>7.2953796927037223E-7</v>
      </c>
    </row>
    <row r="260" spans="1:9" x14ac:dyDescent="0.25">
      <c r="A260" s="19">
        <v>43465</v>
      </c>
      <c r="B260" s="21">
        <v>2506.8500979999999</v>
      </c>
      <c r="C260" s="21">
        <v>172.30723599999999</v>
      </c>
      <c r="D260" s="21">
        <f t="shared" si="17"/>
        <v>8.4566260936189287E-3</v>
      </c>
      <c r="E260" s="21">
        <f t="shared" si="17"/>
        <v>1.1384101523346377E-2</v>
      </c>
      <c r="F260" s="37">
        <f t="shared" si="18"/>
        <v>6.9810326253172452E-5</v>
      </c>
      <c r="G260" s="37">
        <f t="shared" si="19"/>
        <v>1.2737275831685343E-4</v>
      </c>
      <c r="H260" s="37">
        <f t="shared" si="20"/>
        <v>7.151452488727654E-5</v>
      </c>
      <c r="I260" s="37">
        <f t="shared" si="21"/>
        <v>1.295977674938573E-4</v>
      </c>
    </row>
    <row r="261" spans="1:9" x14ac:dyDescent="0.25">
      <c r="A261" s="19">
        <v>43467</v>
      </c>
      <c r="B261" s="21">
        <v>2510.030029</v>
      </c>
      <c r="C261" s="21">
        <v>170.84198000000001</v>
      </c>
      <c r="D261" s="21">
        <f t="shared" si="17"/>
        <v>1.2676928072264735E-3</v>
      </c>
      <c r="E261" s="21">
        <f t="shared" si="17"/>
        <v>-8.5401034720339521E-3</v>
      </c>
      <c r="F261" s="37">
        <f t="shared" si="18"/>
        <v>1.3603119425774592E-6</v>
      </c>
      <c r="G261" s="37">
        <f t="shared" si="19"/>
        <v>7.4619379779485432E-5</v>
      </c>
      <c r="H261" s="37">
        <f t="shared" si="20"/>
        <v>1.6070450534937371E-6</v>
      </c>
      <c r="I261" s="37">
        <f t="shared" si="21"/>
        <v>7.2933367313046367E-5</v>
      </c>
    </row>
    <row r="262" spans="1:9" x14ac:dyDescent="0.25">
      <c r="A262" s="19">
        <v>43468</v>
      </c>
      <c r="B262" s="21">
        <v>2447.889893</v>
      </c>
      <c r="C262" s="21">
        <v>169.716354</v>
      </c>
      <c r="D262" s="21">
        <f t="shared" si="17"/>
        <v>-2.5068331528297301E-2</v>
      </c>
      <c r="E262" s="21">
        <f t="shared" si="17"/>
        <v>-6.6104980360180672E-3</v>
      </c>
      <c r="F262" s="37">
        <f t="shared" si="18"/>
        <v>6.3351380916196751E-4</v>
      </c>
      <c r="G262" s="37">
        <f t="shared" si="19"/>
        <v>4.5005924868632302E-5</v>
      </c>
      <c r="H262" s="37">
        <f t="shared" si="20"/>
        <v>6.2842124561262452E-4</v>
      </c>
      <c r="I262" s="37">
        <f t="shared" si="21"/>
        <v>4.3698684284198722E-5</v>
      </c>
    </row>
    <row r="263" spans="1:9" x14ac:dyDescent="0.25">
      <c r="A263" s="19">
        <v>43469</v>
      </c>
      <c r="B263" s="21">
        <v>2531.9399410000001</v>
      </c>
      <c r="C263" s="21">
        <v>172.996185</v>
      </c>
      <c r="D263" s="21">
        <f t="shared" si="17"/>
        <v>3.3759398727554041E-2</v>
      </c>
      <c r="E263" s="21">
        <f t="shared" si="17"/>
        <v>1.9141004569803697E-2</v>
      </c>
      <c r="F263" s="37">
        <f t="shared" si="18"/>
        <v>1.1328629858978828E-3</v>
      </c>
      <c r="G263" s="37">
        <f t="shared" si="19"/>
        <v>3.6263040554930699E-4</v>
      </c>
      <c r="H263" s="37">
        <f t="shared" si="20"/>
        <v>1.1396970024459773E-3</v>
      </c>
      <c r="I263" s="37">
        <f t="shared" si="21"/>
        <v>3.6637805594124599E-4</v>
      </c>
    </row>
    <row r="264" spans="1:9" x14ac:dyDescent="0.25">
      <c r="A264" s="19">
        <v>43472</v>
      </c>
      <c r="B264" s="21">
        <v>2549.6899410000001</v>
      </c>
      <c r="C264" s="21">
        <v>174.878693</v>
      </c>
      <c r="D264" s="21">
        <f t="shared" si="17"/>
        <v>6.9859759963468073E-3</v>
      </c>
      <c r="E264" s="21">
        <f t="shared" si="17"/>
        <v>1.082300847254322E-2</v>
      </c>
      <c r="F264" s="37">
        <f t="shared" si="18"/>
        <v>4.7397817739897722E-5</v>
      </c>
      <c r="G264" s="37">
        <f t="shared" si="19"/>
        <v>1.1502264297518594E-4</v>
      </c>
      <c r="H264" s="37">
        <f t="shared" si="20"/>
        <v>4.8803860621533769E-5</v>
      </c>
      <c r="I264" s="37">
        <f t="shared" si="21"/>
        <v>1.1713751239674233E-4</v>
      </c>
    </row>
    <row r="265" spans="1:9" x14ac:dyDescent="0.25">
      <c r="A265" s="19">
        <v>43473</v>
      </c>
      <c r="B265" s="21">
        <v>2574.4099120000001</v>
      </c>
      <c r="C265" s="21">
        <v>175.24743699999999</v>
      </c>
      <c r="D265" s="21">
        <f t="shared" si="17"/>
        <v>9.648587453345037E-3</v>
      </c>
      <c r="E265" s="21">
        <f t="shared" si="17"/>
        <v>2.1063502820210635E-3</v>
      </c>
      <c r="F265" s="37">
        <f t="shared" si="18"/>
        <v>9.1149386083679855E-5</v>
      </c>
      <c r="G265" s="37">
        <f t="shared" si="19"/>
        <v>4.0328784314691777E-6</v>
      </c>
      <c r="H265" s="37">
        <f t="shared" si="20"/>
        <v>9.3095239844847273E-5</v>
      </c>
      <c r="I265" s="37">
        <f t="shared" si="21"/>
        <v>4.436711510570214E-6</v>
      </c>
    </row>
    <row r="266" spans="1:9" x14ac:dyDescent="0.25">
      <c r="A266" s="19">
        <v>43474</v>
      </c>
      <c r="B266" s="21">
        <v>2584.959961</v>
      </c>
      <c r="C266" s="21">
        <v>174.946594</v>
      </c>
      <c r="D266" s="21">
        <f t="shared" si="17"/>
        <v>4.0896713994860914E-3</v>
      </c>
      <c r="E266" s="21">
        <f t="shared" si="17"/>
        <v>-1.7181507814358755E-3</v>
      </c>
      <c r="F266" s="37">
        <f t="shared" si="18"/>
        <v>1.5906558489340278E-5</v>
      </c>
      <c r="G266" s="37">
        <f t="shared" si="19"/>
        <v>3.2989394310912677E-6</v>
      </c>
      <c r="H266" s="37">
        <f t="shared" si="20"/>
        <v>1.6725412155774526E-5</v>
      </c>
      <c r="I266" s="37">
        <f t="shared" si="21"/>
        <v>2.9520421077487096E-6</v>
      </c>
    </row>
    <row r="267" spans="1:9" x14ac:dyDescent="0.25">
      <c r="A267" s="19">
        <v>43475</v>
      </c>
      <c r="B267" s="21">
        <v>2596.639893</v>
      </c>
      <c r="C267" s="21">
        <v>176.16926599999999</v>
      </c>
      <c r="D267" s="21">
        <f t="shared" si="17"/>
        <v>4.508241512753362E-3</v>
      </c>
      <c r="E267" s="21">
        <f t="shared" si="17"/>
        <v>6.9645212955800123E-3</v>
      </c>
      <c r="F267" s="37">
        <f t="shared" si="18"/>
        <v>1.9420528061387881E-5</v>
      </c>
      <c r="G267" s="37">
        <f t="shared" si="19"/>
        <v>4.7147089161324985E-5</v>
      </c>
      <c r="H267" s="37">
        <f t="shared" si="20"/>
        <v>2.0324241537312721E-5</v>
      </c>
      <c r="I267" s="37">
        <f t="shared" si="21"/>
        <v>4.8504556876587495E-5</v>
      </c>
    </row>
    <row r="268" spans="1:9" x14ac:dyDescent="0.25">
      <c r="A268" s="19">
        <v>43476</v>
      </c>
      <c r="B268" s="21">
        <v>2596.26001</v>
      </c>
      <c r="C268" s="21">
        <v>176.964966</v>
      </c>
      <c r="D268" s="21">
        <f t="shared" ref="D268:E331" si="22">LN(B268/B267)</f>
        <v>-1.4630861667806389E-4</v>
      </c>
      <c r="E268" s="21">
        <f t="shared" si="22"/>
        <v>4.5065092790589961E-3</v>
      </c>
      <c r="F268" s="37">
        <f t="shared" ref="F268:F331" si="23">(D268-$D$2)^2</f>
        <v>6.1344049060164276E-8</v>
      </c>
      <c r="G268" s="37">
        <f t="shared" ref="G268:G331" si="24">(E268-$E$2)^2</f>
        <v>1.9433653614037072E-5</v>
      </c>
      <c r="H268" s="37">
        <f t="shared" ref="H268:H331" si="25">D268^2</f>
        <v>2.1406211314248635E-8</v>
      </c>
      <c r="I268" s="37">
        <f t="shared" ref="I268:I331" si="26">E268^2</f>
        <v>2.0308625882244831E-5</v>
      </c>
    </row>
    <row r="269" spans="1:9" x14ac:dyDescent="0.25">
      <c r="A269" s="19">
        <v>43479</v>
      </c>
      <c r="B269" s="21">
        <v>2582.610107</v>
      </c>
      <c r="C269" s="21">
        <v>175.84906000000001</v>
      </c>
      <c r="D269" s="21">
        <f t="shared" si="22"/>
        <v>-5.2713948408757896E-3</v>
      </c>
      <c r="E269" s="21">
        <f t="shared" si="22"/>
        <v>-6.325767338456011E-3</v>
      </c>
      <c r="F269" s="37">
        <f t="shared" si="23"/>
        <v>2.886658797642879E-5</v>
      </c>
      <c r="G269" s="37">
        <f t="shared" si="24"/>
        <v>4.1266681794949431E-5</v>
      </c>
      <c r="H269" s="37">
        <f t="shared" si="25"/>
        <v>2.7787603568411891E-5</v>
      </c>
      <c r="I269" s="37">
        <f t="shared" si="26"/>
        <v>4.0015332420276847E-5</v>
      </c>
    </row>
    <row r="270" spans="1:9" x14ac:dyDescent="0.25">
      <c r="A270" s="19">
        <v>43480</v>
      </c>
      <c r="B270" s="21">
        <v>2610.3000489999999</v>
      </c>
      <c r="C270" s="21">
        <v>175.654999</v>
      </c>
      <c r="D270" s="21">
        <f t="shared" si="22"/>
        <v>1.0664619108958094E-2</v>
      </c>
      <c r="E270" s="21">
        <f t="shared" si="22"/>
        <v>-1.1041751282687071E-3</v>
      </c>
      <c r="F270" s="37">
        <f t="shared" si="23"/>
        <v>1.115822593787797E-4</v>
      </c>
      <c r="G270" s="37">
        <f t="shared" si="24"/>
        <v>1.4455796918187237E-6</v>
      </c>
      <c r="H270" s="37">
        <f t="shared" si="25"/>
        <v>1.1373410073915414E-4</v>
      </c>
      <c r="I270" s="37">
        <f t="shared" si="26"/>
        <v>1.2192027138872157E-6</v>
      </c>
    </row>
    <row r="271" spans="1:9" x14ac:dyDescent="0.25">
      <c r="A271" s="19">
        <v>43481</v>
      </c>
      <c r="B271" s="21">
        <v>2616.1000979999999</v>
      </c>
      <c r="C271" s="21">
        <v>174.03448499999999</v>
      </c>
      <c r="D271" s="21">
        <f t="shared" si="22"/>
        <v>2.2195205946412646E-3</v>
      </c>
      <c r="E271" s="21">
        <f t="shared" si="22"/>
        <v>-9.2683690798247755E-3</v>
      </c>
      <c r="F271" s="37">
        <f t="shared" si="23"/>
        <v>4.4865674841495392E-6</v>
      </c>
      <c r="G271" s="37">
        <f t="shared" si="24"/>
        <v>8.7731632757334624E-5</v>
      </c>
      <c r="H271" s="37">
        <f t="shared" si="25"/>
        <v>4.9262716700367126E-6</v>
      </c>
      <c r="I271" s="37">
        <f t="shared" si="26"/>
        <v>8.590266539985195E-5</v>
      </c>
    </row>
    <row r="272" spans="1:9" x14ac:dyDescent="0.25">
      <c r="A272" s="19">
        <v>43482</v>
      </c>
      <c r="B272" s="21">
        <v>2635.959961</v>
      </c>
      <c r="C272" s="21">
        <v>175.74229399999999</v>
      </c>
      <c r="D272" s="21">
        <f t="shared" si="22"/>
        <v>7.5627305985484852E-3</v>
      </c>
      <c r="E272" s="21">
        <f t="shared" si="22"/>
        <v>9.7652141240791544E-3</v>
      </c>
      <c r="F272" s="37">
        <f t="shared" si="23"/>
        <v>5.5671921505729982E-5</v>
      </c>
      <c r="G272" s="37">
        <f t="shared" si="24"/>
        <v>9.3452177199839721E-5</v>
      </c>
      <c r="H272" s="37">
        <f t="shared" si="25"/>
        <v>5.719489410622153E-5</v>
      </c>
      <c r="I272" s="37">
        <f t="shared" si="26"/>
        <v>9.5359406889115005E-5</v>
      </c>
    </row>
    <row r="273" spans="1:9" x14ac:dyDescent="0.25">
      <c r="A273" s="19">
        <v>43483</v>
      </c>
      <c r="B273" s="21">
        <v>2670.709961</v>
      </c>
      <c r="C273" s="21">
        <v>177.159042</v>
      </c>
      <c r="D273" s="21">
        <f t="shared" si="22"/>
        <v>1.3096912839547208E-2</v>
      </c>
      <c r="E273" s="21">
        <f t="shared" si="22"/>
        <v>8.02918814236552E-3</v>
      </c>
      <c r="F273" s="37">
        <f t="shared" si="23"/>
        <v>1.6888416769997007E-4</v>
      </c>
      <c r="G273" s="37">
        <f t="shared" si="24"/>
        <v>6.2901405740962204E-5</v>
      </c>
      <c r="H273" s="37">
        <f t="shared" si="25"/>
        <v>1.7152912592669652E-4</v>
      </c>
      <c r="I273" s="37">
        <f t="shared" si="26"/>
        <v>6.4467862225503063E-5</v>
      </c>
    </row>
    <row r="274" spans="1:9" x14ac:dyDescent="0.25">
      <c r="A274" s="19">
        <v>43487</v>
      </c>
      <c r="B274" s="21">
        <v>2632.8999020000001</v>
      </c>
      <c r="C274" s="21">
        <v>179.099762</v>
      </c>
      <c r="D274" s="21">
        <f t="shared" si="22"/>
        <v>-1.4258476981933848E-2</v>
      </c>
      <c r="E274" s="21">
        <f t="shared" si="22"/>
        <v>1.0895108700057094E-2</v>
      </c>
      <c r="F274" s="37">
        <f t="shared" si="23"/>
        <v>2.0620516776911747E-4</v>
      </c>
      <c r="G274" s="37">
        <f t="shared" si="24"/>
        <v>1.1657437125098091E-4</v>
      </c>
      <c r="H274" s="37">
        <f t="shared" si="25"/>
        <v>2.0330416584433736E-4</v>
      </c>
      <c r="I274" s="37">
        <f t="shared" si="26"/>
        <v>1.1870339358605979E-4</v>
      </c>
    </row>
    <row r="275" spans="1:9" x14ac:dyDescent="0.25">
      <c r="A275" s="19">
        <v>43488</v>
      </c>
      <c r="B275" s="21">
        <v>2638.6999510000001</v>
      </c>
      <c r="C275" s="21">
        <v>180.57470699999999</v>
      </c>
      <c r="D275" s="21">
        <f t="shared" si="22"/>
        <v>2.2004899848740785E-3</v>
      </c>
      <c r="E275" s="21">
        <f t="shared" si="22"/>
        <v>8.2016011418760918E-3</v>
      </c>
      <c r="F275" s="37">
        <f t="shared" si="23"/>
        <v>4.4063102036707149E-6</v>
      </c>
      <c r="G275" s="37">
        <f t="shared" si="24"/>
        <v>6.5665960997667513E-5</v>
      </c>
      <c r="H275" s="37">
        <f t="shared" si="25"/>
        <v>4.842156173531122E-6</v>
      </c>
      <c r="I275" s="37">
        <f t="shared" si="26"/>
        <v>6.7266261290423206E-5</v>
      </c>
    </row>
    <row r="276" spans="1:9" x14ac:dyDescent="0.25">
      <c r="A276" s="19">
        <v>43489</v>
      </c>
      <c r="B276" s="21">
        <v>2642.330078</v>
      </c>
      <c r="C276" s="21">
        <v>181.816788</v>
      </c>
      <c r="D276" s="21">
        <f t="shared" si="22"/>
        <v>1.3747801288069672E-3</v>
      </c>
      <c r="E276" s="21">
        <f t="shared" si="22"/>
        <v>6.8549393732236811E-3</v>
      </c>
      <c r="F276" s="37">
        <f t="shared" si="23"/>
        <v>1.6215766882845921E-6</v>
      </c>
      <c r="G276" s="37">
        <f t="shared" si="24"/>
        <v>4.5654236477790021E-5</v>
      </c>
      <c r="H276" s="37">
        <f t="shared" si="25"/>
        <v>1.8900204025625012E-6</v>
      </c>
      <c r="I276" s="37">
        <f t="shared" si="26"/>
        <v>4.6990193810572275E-5</v>
      </c>
    </row>
    <row r="277" spans="1:9" x14ac:dyDescent="0.25">
      <c r="A277" s="19">
        <v>43490</v>
      </c>
      <c r="B277" s="21">
        <v>2664.76001</v>
      </c>
      <c r="C277" s="21">
        <v>178.546661</v>
      </c>
      <c r="D277" s="21">
        <f t="shared" si="22"/>
        <v>8.4528678357782758E-3</v>
      </c>
      <c r="E277" s="21">
        <f t="shared" si="22"/>
        <v>-1.8149547492807019E-2</v>
      </c>
      <c r="F277" s="37">
        <f t="shared" si="23"/>
        <v>6.9747537954391192E-5</v>
      </c>
      <c r="G277" s="37">
        <f t="shared" si="24"/>
        <v>3.3297837238920909E-4</v>
      </c>
      <c r="H277" s="37">
        <f t="shared" si="25"/>
        <v>7.1450974649134907E-5</v>
      </c>
      <c r="I277" s="37">
        <f t="shared" si="26"/>
        <v>3.2940607419365759E-4</v>
      </c>
    </row>
    <row r="278" spans="1:9" x14ac:dyDescent="0.25">
      <c r="A278" s="19">
        <v>43493</v>
      </c>
      <c r="B278" s="21">
        <v>2643.8500979999999</v>
      </c>
      <c r="C278" s="21">
        <v>178.158524</v>
      </c>
      <c r="D278" s="21">
        <f t="shared" si="22"/>
        <v>-7.8777758066437605E-3</v>
      </c>
      <c r="E278" s="21">
        <f t="shared" si="22"/>
        <v>-2.1762349946479846E-3</v>
      </c>
      <c r="F278" s="37">
        <f t="shared" si="23"/>
        <v>6.3666746924636423E-5</v>
      </c>
      <c r="G278" s="37">
        <f t="shared" si="24"/>
        <v>5.1728157118561849E-6</v>
      </c>
      <c r="H278" s="37">
        <f t="shared" si="25"/>
        <v>6.2059351659741755E-5</v>
      </c>
      <c r="I278" s="37">
        <f t="shared" si="26"/>
        <v>4.7359987519305134E-6</v>
      </c>
    </row>
    <row r="279" spans="1:9" x14ac:dyDescent="0.25">
      <c r="A279" s="19">
        <v>43494</v>
      </c>
      <c r="B279" s="21">
        <v>2640</v>
      </c>
      <c r="C279" s="21">
        <v>176.770905</v>
      </c>
      <c r="D279" s="21">
        <f t="shared" si="22"/>
        <v>-1.457308065133547E-3</v>
      </c>
      <c r="E279" s="21">
        <f t="shared" si="22"/>
        <v>-7.8191660451876425E-3</v>
      </c>
      <c r="F279" s="37">
        <f t="shared" si="23"/>
        <v>2.4294732321343149E-6</v>
      </c>
      <c r="G279" s="37">
        <f t="shared" si="24"/>
        <v>6.2683853702824534E-5</v>
      </c>
      <c r="H279" s="37">
        <f t="shared" si="25"/>
        <v>2.1237467967032826E-6</v>
      </c>
      <c r="I279" s="37">
        <f t="shared" si="26"/>
        <v>6.1139357642215361E-5</v>
      </c>
    </row>
    <row r="280" spans="1:9" x14ac:dyDescent="0.25">
      <c r="A280" s="19">
        <v>43495</v>
      </c>
      <c r="B280" s="21">
        <v>2681.0500489999999</v>
      </c>
      <c r="C280" s="21">
        <v>176.382767</v>
      </c>
      <c r="D280" s="21">
        <f t="shared" si="22"/>
        <v>1.5429609955667367E-2</v>
      </c>
      <c r="E280" s="21">
        <f t="shared" si="22"/>
        <v>-2.1981261250054612E-3</v>
      </c>
      <c r="F280" s="37">
        <f t="shared" si="23"/>
        <v>2.3495498024795385E-4</v>
      </c>
      <c r="G280" s="37">
        <f t="shared" si="24"/>
        <v>5.2728725405972047E-6</v>
      </c>
      <c r="H280" s="37">
        <f t="shared" si="25"/>
        <v>2.3807286338402953E-4</v>
      </c>
      <c r="I280" s="37">
        <f t="shared" si="26"/>
        <v>4.8317584614315244E-6</v>
      </c>
    </row>
    <row r="281" spans="1:9" x14ac:dyDescent="0.25">
      <c r="A281" s="19">
        <v>43496</v>
      </c>
      <c r="B281" s="21">
        <v>2704.1000979999999</v>
      </c>
      <c r="C281" s="21">
        <v>173.481369</v>
      </c>
      <c r="D281" s="21">
        <f t="shared" si="22"/>
        <v>8.5606488727822672E-3</v>
      </c>
      <c r="E281" s="21">
        <f t="shared" si="22"/>
        <v>-1.6586235721066316E-2</v>
      </c>
      <c r="F281" s="37">
        <f t="shared" si="23"/>
        <v>7.1559421182913237E-5</v>
      </c>
      <c r="G281" s="37">
        <f t="shared" si="24"/>
        <v>2.7836864331991321E-4</v>
      </c>
      <c r="H281" s="37">
        <f t="shared" si="25"/>
        <v>7.3284709123068301E-5</v>
      </c>
      <c r="I281" s="37">
        <f t="shared" si="26"/>
        <v>2.7510321539477625E-4</v>
      </c>
    </row>
    <row r="282" spans="1:9" x14ac:dyDescent="0.25">
      <c r="A282" s="19">
        <v>43497</v>
      </c>
      <c r="B282" s="21">
        <v>2706.530029</v>
      </c>
      <c r="C282" s="21">
        <v>171.48242200000001</v>
      </c>
      <c r="D282" s="21">
        <f t="shared" si="22"/>
        <v>8.9820634799684632E-4</v>
      </c>
      <c r="E282" s="21">
        <f t="shared" si="22"/>
        <v>-1.1589444609476647E-2</v>
      </c>
      <c r="F282" s="37">
        <f t="shared" si="23"/>
        <v>6.3495025057384853E-7</v>
      </c>
      <c r="G282" s="37">
        <f t="shared" si="24"/>
        <v>1.3659980921418524E-4</v>
      </c>
      <c r="H282" s="37">
        <f t="shared" si="25"/>
        <v>8.0677464358183177E-7</v>
      </c>
      <c r="I282" s="37">
        <f t="shared" si="26"/>
        <v>1.3431522635612731E-4</v>
      </c>
    </row>
    <row r="283" spans="1:9" x14ac:dyDescent="0.25">
      <c r="A283" s="19">
        <v>43500</v>
      </c>
      <c r="B283" s="21">
        <v>2724.8701169999999</v>
      </c>
      <c r="C283" s="21">
        <v>172.28782699999999</v>
      </c>
      <c r="D283" s="21">
        <f t="shared" si="22"/>
        <v>6.7533811583575356E-3</v>
      </c>
      <c r="E283" s="21">
        <f t="shared" si="22"/>
        <v>4.685725282897157E-3</v>
      </c>
      <c r="F283" s="37">
        <f t="shared" si="23"/>
        <v>4.4249269857245114E-5</v>
      </c>
      <c r="G283" s="37">
        <f t="shared" si="24"/>
        <v>2.1045869954684695E-5</v>
      </c>
      <c r="H283" s="37">
        <f t="shared" si="25"/>
        <v>4.5608157070058567E-5</v>
      </c>
      <c r="I283" s="37">
        <f t="shared" si="26"/>
        <v>2.1956021426781642E-5</v>
      </c>
    </row>
    <row r="284" spans="1:9" x14ac:dyDescent="0.25">
      <c r="A284" s="19">
        <v>43501</v>
      </c>
      <c r="B284" s="21">
        <v>2737.6999510000001</v>
      </c>
      <c r="C284" s="21">
        <v>172.30723599999999</v>
      </c>
      <c r="D284" s="21">
        <f t="shared" si="22"/>
        <v>4.6973704433800733E-3</v>
      </c>
      <c r="E284" s="21">
        <f t="shared" si="22"/>
        <v>1.1264816072250144E-4</v>
      </c>
      <c r="F284" s="37">
        <f t="shared" si="23"/>
        <v>2.1123232101914637E-5</v>
      </c>
      <c r="G284" s="37">
        <f t="shared" si="24"/>
        <v>2.1026928957152882E-10</v>
      </c>
      <c r="H284" s="37">
        <f t="shared" si="25"/>
        <v>2.2065289082340707E-5</v>
      </c>
      <c r="I284" s="37">
        <f t="shared" si="26"/>
        <v>1.2689608114162516E-8</v>
      </c>
    </row>
    <row r="285" spans="1:9" x14ac:dyDescent="0.25">
      <c r="A285" s="19">
        <v>43502</v>
      </c>
      <c r="B285" s="21">
        <v>2731.610107</v>
      </c>
      <c r="C285" s="21">
        <v>170.95843500000001</v>
      </c>
      <c r="D285" s="21">
        <f t="shared" si="22"/>
        <v>-2.2269158091698551E-3</v>
      </c>
      <c r="E285" s="21">
        <f t="shared" si="22"/>
        <v>-7.8586823888782392E-3</v>
      </c>
      <c r="F285" s="37">
        <f t="shared" si="23"/>
        <v>5.4209087167535391E-6</v>
      </c>
      <c r="G285" s="37">
        <f t="shared" si="24"/>
        <v>6.3311141810209603E-5</v>
      </c>
      <c r="H285" s="37">
        <f t="shared" si="25"/>
        <v>4.959154021130631E-6</v>
      </c>
      <c r="I285" s="37">
        <f t="shared" si="26"/>
        <v>6.1758888889264983E-5</v>
      </c>
    </row>
    <row r="286" spans="1:9" x14ac:dyDescent="0.25">
      <c r="A286" s="19">
        <v>43503</v>
      </c>
      <c r="B286" s="21">
        <v>2706.0500489999999</v>
      </c>
      <c r="C286" s="21">
        <v>170.08509799999999</v>
      </c>
      <c r="D286" s="21">
        <f t="shared" si="22"/>
        <v>-9.4011929842732732E-3</v>
      </c>
      <c r="E286" s="21">
        <f t="shared" si="22"/>
        <v>-5.1215685066344644E-3</v>
      </c>
      <c r="F286" s="37">
        <f t="shared" si="23"/>
        <v>9.0298678404707663E-5</v>
      </c>
      <c r="G286" s="37">
        <f t="shared" si="24"/>
        <v>2.7245435143774987E-5</v>
      </c>
      <c r="H286" s="37">
        <f t="shared" si="25"/>
        <v>8.8382429527549008E-5</v>
      </c>
      <c r="I286" s="37">
        <f t="shared" si="26"/>
        <v>2.6230463968149976E-5</v>
      </c>
    </row>
    <row r="287" spans="1:9" x14ac:dyDescent="0.25">
      <c r="A287" s="19">
        <v>43504</v>
      </c>
      <c r="B287" s="21">
        <v>2707.8798830000001</v>
      </c>
      <c r="C287" s="21">
        <v>169.57080099999999</v>
      </c>
      <c r="D287" s="21">
        <f t="shared" si="22"/>
        <v>6.7597257174002051E-4</v>
      </c>
      <c r="E287" s="21">
        <f t="shared" si="22"/>
        <v>-3.0283436534435187E-3</v>
      </c>
      <c r="F287" s="37">
        <f t="shared" si="23"/>
        <v>3.3016961901559826E-7</v>
      </c>
      <c r="G287" s="37">
        <f t="shared" si="24"/>
        <v>9.774946904923139E-6</v>
      </c>
      <c r="H287" s="37">
        <f t="shared" si="25"/>
        <v>4.569389177448172E-7</v>
      </c>
      <c r="I287" s="37">
        <f t="shared" si="26"/>
        <v>9.1708652833516382E-6</v>
      </c>
    </row>
    <row r="288" spans="1:9" x14ac:dyDescent="0.25">
      <c r="A288" s="19">
        <v>43507</v>
      </c>
      <c r="B288" s="21">
        <v>2709.8000489999999</v>
      </c>
      <c r="C288" s="21">
        <v>169.09532200000001</v>
      </c>
      <c r="D288" s="21">
        <f t="shared" si="22"/>
        <v>7.0885179800317334E-4</v>
      </c>
      <c r="E288" s="21">
        <f t="shared" si="22"/>
        <v>-2.807953203004429E-3</v>
      </c>
      <c r="F288" s="37">
        <f t="shared" si="23"/>
        <v>3.6903572450565498E-7</v>
      </c>
      <c r="G288" s="37">
        <f t="shared" si="24"/>
        <v>8.4454212703135919E-6</v>
      </c>
      <c r="H288" s="37">
        <f t="shared" si="25"/>
        <v>5.0247087153233168E-7</v>
      </c>
      <c r="I288" s="37">
        <f t="shared" si="26"/>
        <v>7.8846011902628328E-6</v>
      </c>
    </row>
    <row r="289" spans="1:9" x14ac:dyDescent="0.25">
      <c r="A289" s="19">
        <v>43508</v>
      </c>
      <c r="B289" s="21">
        <v>2744.7299800000001</v>
      </c>
      <c r="C289" s="21">
        <v>168.81393399999999</v>
      </c>
      <c r="D289" s="21">
        <f t="shared" si="22"/>
        <v>1.2807852668629596E-2</v>
      </c>
      <c r="E289" s="21">
        <f t="shared" si="22"/>
        <v>-1.6654652694227982E-3</v>
      </c>
      <c r="F289" s="37">
        <f t="shared" si="23"/>
        <v>1.6145473505726335E-4</v>
      </c>
      <c r="G289" s="37">
        <f t="shared" si="24"/>
        <v>3.1103299848812319E-6</v>
      </c>
      <c r="H289" s="37">
        <f t="shared" si="25"/>
        <v>1.6404108998132225E-4</v>
      </c>
      <c r="I289" s="37">
        <f t="shared" si="26"/>
        <v>2.7737745636535539E-6</v>
      </c>
    </row>
    <row r="290" spans="1:9" x14ac:dyDescent="0.25">
      <c r="A290" s="19">
        <v>43509</v>
      </c>
      <c r="B290" s="21">
        <v>2753.030029</v>
      </c>
      <c r="C290" s="21">
        <v>168.98857100000001</v>
      </c>
      <c r="D290" s="21">
        <f t="shared" si="22"/>
        <v>3.0194316566570117E-3</v>
      </c>
      <c r="E290" s="21">
        <f t="shared" si="22"/>
        <v>1.0339592689420549E-3</v>
      </c>
      <c r="F290" s="37">
        <f t="shared" si="23"/>
        <v>8.5150914677510561E-6</v>
      </c>
      <c r="G290" s="37">
        <f t="shared" si="24"/>
        <v>8.7574367516281283E-7</v>
      </c>
      <c r="H290" s="37">
        <f t="shared" si="25"/>
        <v>9.1169675292225066E-6</v>
      </c>
      <c r="I290" s="37">
        <f t="shared" si="26"/>
        <v>1.0690717698311886E-6</v>
      </c>
    </row>
    <row r="291" spans="1:9" x14ac:dyDescent="0.25">
      <c r="A291" s="19">
        <v>43510</v>
      </c>
      <c r="B291" s="21">
        <v>2745.7299800000001</v>
      </c>
      <c r="C291" s="21">
        <v>170.65760800000001</v>
      </c>
      <c r="D291" s="21">
        <f t="shared" si="22"/>
        <v>-2.6551634465824207E-3</v>
      </c>
      <c r="E291" s="21">
        <f t="shared" si="22"/>
        <v>9.8281714203895254E-3</v>
      </c>
      <c r="F291" s="37">
        <f t="shared" si="23"/>
        <v>7.5984694291029646E-6</v>
      </c>
      <c r="G291" s="37">
        <f t="shared" si="24"/>
        <v>9.4673365577363459E-5</v>
      </c>
      <c r="H291" s="37">
        <f t="shared" si="25"/>
        <v>7.0498929280674389E-6</v>
      </c>
      <c r="I291" s="37">
        <f t="shared" si="26"/>
        <v>9.6592953468561455E-5</v>
      </c>
    </row>
    <row r="292" spans="1:9" x14ac:dyDescent="0.25">
      <c r="A292" s="19">
        <v>43511</v>
      </c>
      <c r="B292" s="21">
        <v>2775.6000979999999</v>
      </c>
      <c r="C292" s="21">
        <v>174.63609299999999</v>
      </c>
      <c r="D292" s="21">
        <f t="shared" si="22"/>
        <v>1.0820004959524163E-2</v>
      </c>
      <c r="E292" s="21">
        <f t="shared" si="22"/>
        <v>2.3045083417589745E-2</v>
      </c>
      <c r="F292" s="37">
        <f t="shared" si="23"/>
        <v>1.1488916344300772E-4</v>
      </c>
      <c r="G292" s="37">
        <f t="shared" si="24"/>
        <v>5.2656186820881576E-4</v>
      </c>
      <c r="H292" s="37">
        <f t="shared" si="25"/>
        <v>1.1707250732412747E-4</v>
      </c>
      <c r="I292" s="37">
        <f t="shared" si="26"/>
        <v>5.3107586972366981E-4</v>
      </c>
    </row>
    <row r="293" spans="1:9" x14ac:dyDescent="0.25">
      <c r="A293" s="19">
        <v>43515</v>
      </c>
      <c r="B293" s="21">
        <v>2779.76001</v>
      </c>
      <c r="C293" s="21">
        <v>173.93743900000001</v>
      </c>
      <c r="D293" s="21">
        <f t="shared" si="22"/>
        <v>1.4976212870598132E-3</v>
      </c>
      <c r="E293" s="21">
        <f t="shared" si="22"/>
        <v>-4.0086516699290873E-3</v>
      </c>
      <c r="F293" s="37">
        <f t="shared" si="23"/>
        <v>1.9495213101912924E-6</v>
      </c>
      <c r="G293" s="37">
        <f t="shared" si="24"/>
        <v>1.6865799385827107E-5</v>
      </c>
      <c r="H293" s="37">
        <f t="shared" si="25"/>
        <v>2.2428695194546913E-6</v>
      </c>
      <c r="I293" s="37">
        <f t="shared" si="26"/>
        <v>1.606928821082526E-5</v>
      </c>
    </row>
    <row r="294" spans="1:9" x14ac:dyDescent="0.25">
      <c r="A294" s="19">
        <v>43516</v>
      </c>
      <c r="B294" s="21">
        <v>2784.6999510000001</v>
      </c>
      <c r="C294" s="21">
        <v>175.140671</v>
      </c>
      <c r="D294" s="21">
        <f t="shared" si="22"/>
        <v>1.7755334147048199E-3</v>
      </c>
      <c r="E294" s="21">
        <f t="shared" si="22"/>
        <v>6.8937967221114624E-3</v>
      </c>
      <c r="F294" s="37">
        <f t="shared" si="23"/>
        <v>2.8028275199244027E-6</v>
      </c>
      <c r="G294" s="37">
        <f t="shared" si="24"/>
        <v>4.6180848410056051E-5</v>
      </c>
      <c r="H294" s="37">
        <f t="shared" si="25"/>
        <v>3.1525189067333578E-6</v>
      </c>
      <c r="I294" s="37">
        <f t="shared" si="26"/>
        <v>4.7524433245794743E-5</v>
      </c>
    </row>
    <row r="295" spans="1:9" x14ac:dyDescent="0.25">
      <c r="A295" s="19">
        <v>43517</v>
      </c>
      <c r="B295" s="21">
        <v>2774.8798830000001</v>
      </c>
      <c r="C295" s="21">
        <v>177.39193700000001</v>
      </c>
      <c r="D295" s="21">
        <f t="shared" si="22"/>
        <v>-3.5326691965497301E-3</v>
      </c>
      <c r="E295" s="21">
        <f t="shared" si="22"/>
        <v>1.2772132576789812E-2</v>
      </c>
      <c r="F295" s="37">
        <f t="shared" si="23"/>
        <v>1.3206231372864251E-5</v>
      </c>
      <c r="G295" s="37">
        <f t="shared" si="24"/>
        <v>1.6062989783872589E-4</v>
      </c>
      <c r="H295" s="37">
        <f t="shared" si="25"/>
        <v>1.2479751652251315E-5</v>
      </c>
      <c r="I295" s="37">
        <f t="shared" si="26"/>
        <v>1.6312737055909556E-4</v>
      </c>
    </row>
    <row r="296" spans="1:9" x14ac:dyDescent="0.25">
      <c r="A296" s="19">
        <v>43518</v>
      </c>
      <c r="B296" s="21">
        <v>2792.669922</v>
      </c>
      <c r="C296" s="21">
        <v>177.741241</v>
      </c>
      <c r="D296" s="21">
        <f t="shared" si="22"/>
        <v>6.3906386718998974E-3</v>
      </c>
      <c r="E296" s="21">
        <f t="shared" si="22"/>
        <v>1.9671725103857732E-3</v>
      </c>
      <c r="F296" s="37">
        <f t="shared" si="23"/>
        <v>3.9554916884484496E-5</v>
      </c>
      <c r="G296" s="37">
        <f t="shared" si="24"/>
        <v>3.493254505969279E-6</v>
      </c>
      <c r="H296" s="37">
        <f t="shared" si="25"/>
        <v>4.0840262634782481E-5</v>
      </c>
      <c r="I296" s="37">
        <f t="shared" si="26"/>
        <v>3.8697676856174652E-6</v>
      </c>
    </row>
    <row r="297" spans="1:9" x14ac:dyDescent="0.25">
      <c r="A297" s="19">
        <v>43521</v>
      </c>
      <c r="B297" s="21">
        <v>2796.110107</v>
      </c>
      <c r="C297" s="21">
        <v>177.19786099999999</v>
      </c>
      <c r="D297" s="21">
        <f t="shared" si="22"/>
        <v>1.2311042541125103E-3</v>
      </c>
      <c r="E297" s="21">
        <f t="shared" si="22"/>
        <v>-3.0618234026231826E-3</v>
      </c>
      <c r="F297" s="37">
        <f t="shared" si="23"/>
        <v>1.2763024410946312E-6</v>
      </c>
      <c r="G297" s="37">
        <f t="shared" si="24"/>
        <v>9.9854160774917745E-6</v>
      </c>
      <c r="H297" s="37">
        <f t="shared" si="25"/>
        <v>1.5156176844939205E-6</v>
      </c>
      <c r="I297" s="37">
        <f t="shared" si="26"/>
        <v>9.3747625488510035E-6</v>
      </c>
    </row>
    <row r="298" spans="1:9" x14ac:dyDescent="0.25">
      <c r="A298" s="19">
        <v>43522</v>
      </c>
      <c r="B298" s="21">
        <v>2793.8999020000001</v>
      </c>
      <c r="C298" s="21">
        <v>177.78009</v>
      </c>
      <c r="D298" s="21">
        <f t="shared" si="22"/>
        <v>-7.9076964499687761E-4</v>
      </c>
      <c r="E298" s="21">
        <f t="shared" si="22"/>
        <v>3.2803700650434523E-3</v>
      </c>
      <c r="F298" s="37">
        <f t="shared" si="23"/>
        <v>7.9591081171336269E-7</v>
      </c>
      <c r="G298" s="37">
        <f t="shared" si="24"/>
        <v>1.0126540481601826E-5</v>
      </c>
      <c r="H298" s="37">
        <f t="shared" si="25"/>
        <v>6.253166314484878E-7</v>
      </c>
      <c r="I298" s="37">
        <f t="shared" si="26"/>
        <v>1.0760827763633183E-5</v>
      </c>
    </row>
    <row r="299" spans="1:9" x14ac:dyDescent="0.25">
      <c r="A299" s="19">
        <v>43523</v>
      </c>
      <c r="B299" s="21">
        <v>2792.3798830000001</v>
      </c>
      <c r="C299" s="21">
        <v>177.92562899999999</v>
      </c>
      <c r="D299" s="21">
        <f t="shared" si="22"/>
        <v>-5.4419724611520835E-4</v>
      </c>
      <c r="E299" s="21">
        <f t="shared" si="22"/>
        <v>8.1831131942786096E-4</v>
      </c>
      <c r="F299" s="37">
        <f t="shared" si="23"/>
        <v>4.1675538000144642E-7</v>
      </c>
      <c r="G299" s="37">
        <f t="shared" si="24"/>
        <v>5.1863593317900263E-7</v>
      </c>
      <c r="H299" s="37">
        <f t="shared" si="25"/>
        <v>2.9615064267937666E-7</v>
      </c>
      <c r="I299" s="37">
        <f t="shared" si="26"/>
        <v>6.696334155037667E-7</v>
      </c>
    </row>
    <row r="300" spans="1:9" x14ac:dyDescent="0.25">
      <c r="A300" s="19">
        <v>43524</v>
      </c>
      <c r="B300" s="21">
        <v>2784.48999</v>
      </c>
      <c r="C300" s="21">
        <v>179.52716100000001</v>
      </c>
      <c r="D300" s="21">
        <f t="shared" si="22"/>
        <v>-2.8295077502691829E-3</v>
      </c>
      <c r="E300" s="21">
        <f t="shared" si="22"/>
        <v>8.9608628681401119E-3</v>
      </c>
      <c r="F300" s="37">
        <f t="shared" si="23"/>
        <v>8.5900367177912821E-6</v>
      </c>
      <c r="G300" s="37">
        <f t="shared" si="24"/>
        <v>7.854772377501123E-5</v>
      </c>
      <c r="H300" s="37">
        <f t="shared" si="25"/>
        <v>8.0061141088333722E-6</v>
      </c>
      <c r="I300" s="37">
        <f t="shared" si="26"/>
        <v>8.0297063341612236E-5</v>
      </c>
    </row>
    <row r="301" spans="1:9" x14ac:dyDescent="0.25">
      <c r="A301" s="19">
        <v>43525</v>
      </c>
      <c r="B301" s="21">
        <v>2803.6899410000001</v>
      </c>
      <c r="C301" s="21">
        <v>180.70877100000001</v>
      </c>
      <c r="D301" s="21">
        <f t="shared" si="22"/>
        <v>6.8716565279864465E-3</v>
      </c>
      <c r="E301" s="21">
        <f t="shared" si="22"/>
        <v>6.560224190504174E-3</v>
      </c>
      <c r="F301" s="37">
        <f t="shared" si="23"/>
        <v>4.5836797386858107E-5</v>
      </c>
      <c r="G301" s="37">
        <f t="shared" si="24"/>
        <v>4.1758435211080603E-5</v>
      </c>
      <c r="H301" s="37">
        <f t="shared" si="25"/>
        <v>4.7219663438618742E-5</v>
      </c>
      <c r="I301" s="37">
        <f t="shared" si="26"/>
        <v>4.3036541429676144E-5</v>
      </c>
    </row>
    <row r="302" spans="1:9" x14ac:dyDescent="0.25">
      <c r="A302" s="19">
        <v>43528</v>
      </c>
      <c r="B302" s="21">
        <v>2792.8100589999999</v>
      </c>
      <c r="C302" s="21">
        <v>176.35339400000001</v>
      </c>
      <c r="D302" s="21">
        <f t="shared" si="22"/>
        <v>-3.8881071048939902E-3</v>
      </c>
      <c r="E302" s="21">
        <f t="shared" si="22"/>
        <v>-2.4396833120306625E-2</v>
      </c>
      <c r="F302" s="37">
        <f t="shared" si="23"/>
        <v>1.5915917131202725E-5</v>
      </c>
      <c r="G302" s="37">
        <f t="shared" si="24"/>
        <v>6.0000407537266732E-4</v>
      </c>
      <c r="H302" s="37">
        <f t="shared" si="25"/>
        <v>1.5117376859127126E-5</v>
      </c>
      <c r="I302" s="37">
        <f t="shared" si="26"/>
        <v>5.9520546630009036E-4</v>
      </c>
    </row>
    <row r="303" spans="1:9" x14ac:dyDescent="0.25">
      <c r="A303" s="19">
        <v>43529</v>
      </c>
      <c r="B303" s="21">
        <v>2789.6499020000001</v>
      </c>
      <c r="C303" s="21">
        <v>177.09558100000001</v>
      </c>
      <c r="D303" s="21">
        <f t="shared" si="22"/>
        <v>-1.1321737583929806E-3</v>
      </c>
      <c r="E303" s="21">
        <f t="shared" si="22"/>
        <v>4.1996901581259809E-3</v>
      </c>
      <c r="F303" s="37">
        <f t="shared" si="23"/>
        <v>1.5216269760556956E-6</v>
      </c>
      <c r="G303" s="37">
        <f t="shared" si="24"/>
        <v>1.6822652212683803E-5</v>
      </c>
      <c r="H303" s="37">
        <f t="shared" si="25"/>
        <v>1.2818174191936871E-6</v>
      </c>
      <c r="I303" s="37">
        <f t="shared" si="26"/>
        <v>1.7637397424260226E-5</v>
      </c>
    </row>
    <row r="304" spans="1:9" x14ac:dyDescent="0.25">
      <c r="A304" s="19">
        <v>43530</v>
      </c>
      <c r="B304" s="21">
        <v>2771.4499510000001</v>
      </c>
      <c r="C304" s="21">
        <v>177.759613</v>
      </c>
      <c r="D304" s="21">
        <f t="shared" si="22"/>
        <v>-6.5454735429180165E-3</v>
      </c>
      <c r="E304" s="21">
        <f t="shared" si="22"/>
        <v>3.7425563232764748E-3</v>
      </c>
      <c r="F304" s="37">
        <f t="shared" si="23"/>
        <v>4.4180511691224515E-5</v>
      </c>
      <c r="G304" s="37">
        <f t="shared" si="24"/>
        <v>1.3281715703391133E-5</v>
      </c>
      <c r="H304" s="37">
        <f t="shared" si="25"/>
        <v>4.2843223901039734E-5</v>
      </c>
      <c r="I304" s="37">
        <f t="shared" si="26"/>
        <v>1.4006727832896724E-5</v>
      </c>
    </row>
    <row r="305" spans="1:9" x14ac:dyDescent="0.25">
      <c r="A305" s="19">
        <v>43531</v>
      </c>
      <c r="B305" s="21">
        <v>2748.929932</v>
      </c>
      <c r="C305" s="21">
        <v>176.285034</v>
      </c>
      <c r="D305" s="21">
        <f t="shared" si="22"/>
        <v>-8.1589109455821977E-3</v>
      </c>
      <c r="E305" s="21">
        <f t="shared" si="22"/>
        <v>-8.3299523888045873E-3</v>
      </c>
      <c r="F305" s="37">
        <f t="shared" si="23"/>
        <v>6.8232219685257189E-5</v>
      </c>
      <c r="G305" s="37">
        <f t="shared" si="24"/>
        <v>7.1032867661165484E-5</v>
      </c>
      <c r="H305" s="37">
        <f t="shared" si="25"/>
        <v>6.6567827817940988E-5</v>
      </c>
      <c r="I305" s="37">
        <f t="shared" si="26"/>
        <v>6.9388106799751247E-5</v>
      </c>
    </row>
    <row r="306" spans="1:9" x14ac:dyDescent="0.25">
      <c r="A306" s="19">
        <v>43532</v>
      </c>
      <c r="B306" s="21">
        <v>2743.070068</v>
      </c>
      <c r="C306" s="21">
        <v>175.28895600000001</v>
      </c>
      <c r="D306" s="21">
        <f t="shared" si="22"/>
        <v>-2.1339643931983471E-3</v>
      </c>
      <c r="E306" s="21">
        <f t="shared" si="22"/>
        <v>-5.6664070353171321E-3</v>
      </c>
      <c r="F306" s="37">
        <f t="shared" si="23"/>
        <v>4.9967140002133811E-6</v>
      </c>
      <c r="G306" s="37">
        <f t="shared" si="24"/>
        <v>3.3230088939688017E-5</v>
      </c>
      <c r="H306" s="37">
        <f t="shared" si="25"/>
        <v>4.5538040314383898E-6</v>
      </c>
      <c r="I306" s="37">
        <f t="shared" si="26"/>
        <v>3.2108168689891487E-5</v>
      </c>
    </row>
    <row r="307" spans="1:9" x14ac:dyDescent="0.25">
      <c r="A307" s="19">
        <v>43535</v>
      </c>
      <c r="B307" s="21">
        <v>2783.3000489999999</v>
      </c>
      <c r="C307" s="21">
        <v>176.83192399999999</v>
      </c>
      <c r="D307" s="21">
        <f t="shared" si="22"/>
        <v>1.4559535756253676E-2</v>
      </c>
      <c r="E307" s="21">
        <f t="shared" si="22"/>
        <v>8.7639101422759616E-3</v>
      </c>
      <c r="F307" s="37">
        <f t="shared" si="23"/>
        <v>2.0903859486801795E-4</v>
      </c>
      <c r="G307" s="37">
        <f t="shared" si="24"/>
        <v>7.509544224886894E-5</v>
      </c>
      <c r="H307" s="37">
        <f t="shared" si="25"/>
        <v>2.119800814376293E-4</v>
      </c>
      <c r="I307" s="37">
        <f t="shared" si="26"/>
        <v>7.6806120981887468E-5</v>
      </c>
    </row>
    <row r="308" spans="1:9" x14ac:dyDescent="0.25">
      <c r="A308" s="19">
        <v>43536</v>
      </c>
      <c r="B308" s="21">
        <v>2791.5200199999999</v>
      </c>
      <c r="C308" s="21">
        <v>177.56431599999999</v>
      </c>
      <c r="D308" s="21">
        <f t="shared" si="22"/>
        <v>2.9489658339722198E-3</v>
      </c>
      <c r="E308" s="21">
        <f t="shared" si="22"/>
        <v>4.1331874324361823E-3</v>
      </c>
      <c r="F308" s="37">
        <f t="shared" si="23"/>
        <v>8.1088094849670815E-6</v>
      </c>
      <c r="G308" s="37">
        <f t="shared" si="24"/>
        <v>1.6281547292023389E-5</v>
      </c>
      <c r="H308" s="37">
        <f t="shared" si="25"/>
        <v>8.6963994899354704E-6</v>
      </c>
      <c r="I308" s="37">
        <f t="shared" si="26"/>
        <v>1.7083238351648401E-5</v>
      </c>
    </row>
    <row r="309" spans="1:9" x14ac:dyDescent="0.25">
      <c r="A309" s="19">
        <v>43537</v>
      </c>
      <c r="B309" s="21">
        <v>2810.919922</v>
      </c>
      <c r="C309" s="21">
        <v>177.78892500000001</v>
      </c>
      <c r="D309" s="21">
        <f t="shared" si="22"/>
        <v>6.9255466335695331E-3</v>
      </c>
      <c r="E309" s="21">
        <f t="shared" si="22"/>
        <v>1.2641451040634785E-3</v>
      </c>
      <c r="F309" s="37">
        <f t="shared" si="23"/>
        <v>4.6569404582994081E-5</v>
      </c>
      <c r="G309" s="37">
        <f t="shared" si="24"/>
        <v>1.3595504229889154E-6</v>
      </c>
      <c r="H309" s="37">
        <f t="shared" si="25"/>
        <v>4.7963196173746296E-5</v>
      </c>
      <c r="I309" s="37">
        <f t="shared" si="26"/>
        <v>1.5980628441276628E-6</v>
      </c>
    </row>
    <row r="310" spans="1:9" x14ac:dyDescent="0.25">
      <c r="A310" s="19">
        <v>43538</v>
      </c>
      <c r="B310" s="21">
        <v>2808.4799800000001</v>
      </c>
      <c r="C310" s="21">
        <v>178.45297199999999</v>
      </c>
      <c r="D310" s="21">
        <f t="shared" si="22"/>
        <v>-8.6839954297083632E-4</v>
      </c>
      <c r="E310" s="21">
        <f t="shared" si="22"/>
        <v>3.7280722716668364E-3</v>
      </c>
      <c r="F310" s="37">
        <f t="shared" si="23"/>
        <v>9.4045042887777114E-7</v>
      </c>
      <c r="G310" s="37">
        <f t="shared" si="24"/>
        <v>1.3176353880048212E-5</v>
      </c>
      <c r="H310" s="37">
        <f t="shared" si="25"/>
        <v>7.5411776623195741E-7</v>
      </c>
      <c r="I310" s="37">
        <f t="shared" si="26"/>
        <v>1.3898522862771125E-5</v>
      </c>
    </row>
    <row r="311" spans="1:9" x14ac:dyDescent="0.25">
      <c r="A311" s="19">
        <v>43539</v>
      </c>
      <c r="B311" s="21">
        <v>2822.4799800000001</v>
      </c>
      <c r="C311" s="21">
        <v>180.982193</v>
      </c>
      <c r="D311" s="21">
        <f t="shared" si="22"/>
        <v>4.9725194092585948E-3</v>
      </c>
      <c r="E311" s="21">
        <f t="shared" si="22"/>
        <v>1.4073540888045554E-2</v>
      </c>
      <c r="F311" s="37">
        <f t="shared" si="23"/>
        <v>2.3728109313667985E-5</v>
      </c>
      <c r="G311" s="37">
        <f t="shared" si="24"/>
        <v>1.9531162047416658E-4</v>
      </c>
      <c r="H311" s="37">
        <f t="shared" si="25"/>
        <v>2.4725949275453445E-5</v>
      </c>
      <c r="I311" s="37">
        <f t="shared" si="26"/>
        <v>1.9806455312749007E-4</v>
      </c>
    </row>
    <row r="312" spans="1:9" x14ac:dyDescent="0.25">
      <c r="A312" s="19">
        <v>43542</v>
      </c>
      <c r="B312" s="21">
        <v>2832.9399410000001</v>
      </c>
      <c r="C312" s="21">
        <v>179.634567</v>
      </c>
      <c r="D312" s="21">
        <f t="shared" si="22"/>
        <v>3.6990968215831286E-3</v>
      </c>
      <c r="E312" s="21">
        <f t="shared" si="22"/>
        <v>-7.4740412693983958E-3</v>
      </c>
      <c r="F312" s="37">
        <f t="shared" si="23"/>
        <v>1.2943647696918961E-5</v>
      </c>
      <c r="G312" s="37">
        <f t="shared" si="24"/>
        <v>5.7338042692466836E-5</v>
      </c>
      <c r="H312" s="37">
        <f t="shared" si="25"/>
        <v>1.3683317295446405E-5</v>
      </c>
      <c r="I312" s="37">
        <f t="shared" si="26"/>
        <v>5.5861292896670384E-5</v>
      </c>
    </row>
    <row r="313" spans="1:9" x14ac:dyDescent="0.25">
      <c r="A313" s="19">
        <v>43543</v>
      </c>
      <c r="B313" s="21">
        <v>2832.570068</v>
      </c>
      <c r="C313" s="21">
        <v>178.81426999999999</v>
      </c>
      <c r="D313" s="21">
        <f t="shared" si="22"/>
        <v>-1.3057006339693318E-4</v>
      </c>
      <c r="E313" s="21">
        <f t="shared" si="22"/>
        <v>-4.5769345430303554E-3</v>
      </c>
      <c r="F313" s="37">
        <f t="shared" si="23"/>
        <v>5.3795586092280621E-8</v>
      </c>
      <c r="G313" s="37">
        <f t="shared" si="24"/>
        <v>2.1856392067738263E-5</v>
      </c>
      <c r="H313" s="37">
        <f t="shared" si="25"/>
        <v>1.7048541455479148E-8</v>
      </c>
      <c r="I313" s="37">
        <f t="shared" si="26"/>
        <v>2.094832981118449E-5</v>
      </c>
    </row>
    <row r="314" spans="1:9" x14ac:dyDescent="0.25">
      <c r="A314" s="19">
        <v>43544</v>
      </c>
      <c r="B314" s="21">
        <v>2824.2299800000001</v>
      </c>
      <c r="C314" s="21">
        <v>180.63064600000001</v>
      </c>
      <c r="D314" s="21">
        <f t="shared" si="22"/>
        <v>-2.9486967798716163E-3</v>
      </c>
      <c r="E314" s="21">
        <f t="shared" si="22"/>
        <v>1.010664711148118E-2</v>
      </c>
      <c r="F314" s="37">
        <f t="shared" si="23"/>
        <v>9.3028993805625851E-6</v>
      </c>
      <c r="G314" s="37">
        <f t="shared" si="24"/>
        <v>1.001700645614917E-4</v>
      </c>
      <c r="H314" s="37">
        <f t="shared" si="25"/>
        <v>8.6948126996252397E-6</v>
      </c>
      <c r="I314" s="37">
        <f t="shared" si="26"/>
        <v>1.0214431583601089E-4</v>
      </c>
    </row>
    <row r="315" spans="1:9" x14ac:dyDescent="0.25">
      <c r="A315" s="19">
        <v>43545</v>
      </c>
      <c r="B315" s="21">
        <v>2854.8798830000001</v>
      </c>
      <c r="C315" s="21">
        <v>181.997803</v>
      </c>
      <c r="D315" s="21">
        <f t="shared" si="22"/>
        <v>1.0794015726340716E-2</v>
      </c>
      <c r="E315" s="21">
        <f t="shared" si="22"/>
        <v>7.5402990657042089E-3</v>
      </c>
      <c r="F315" s="37">
        <f t="shared" si="23"/>
        <v>1.1433270060850047E-4</v>
      </c>
      <c r="G315" s="37">
        <f t="shared" si="24"/>
        <v>5.5385619992700462E-5</v>
      </c>
      <c r="H315" s="37">
        <f t="shared" si="25"/>
        <v>1.1651077550049068E-4</v>
      </c>
      <c r="I315" s="37">
        <f t="shared" si="26"/>
        <v>5.6856110000259768E-5</v>
      </c>
    </row>
    <row r="316" spans="1:9" x14ac:dyDescent="0.25">
      <c r="A316" s="19">
        <v>43546</v>
      </c>
      <c r="B316" s="21">
        <v>2800.709961</v>
      </c>
      <c r="C316" s="21">
        <v>182.42747499999999</v>
      </c>
      <c r="D316" s="21">
        <f t="shared" si="22"/>
        <v>-1.9156827177634429E-2</v>
      </c>
      <c r="E316" s="21">
        <f t="shared" si="22"/>
        <v>2.3580812036914046E-3</v>
      </c>
      <c r="F316" s="37">
        <f t="shared" si="23"/>
        <v>3.708781081396873E-4</v>
      </c>
      <c r="G316" s="37">
        <f t="shared" si="24"/>
        <v>5.1073003650576302E-6</v>
      </c>
      <c r="H316" s="37">
        <f t="shared" si="25"/>
        <v>3.669840275137531E-4</v>
      </c>
      <c r="I316" s="37">
        <f t="shared" si="26"/>
        <v>5.560546963202704E-6</v>
      </c>
    </row>
    <row r="317" spans="1:9" x14ac:dyDescent="0.25">
      <c r="A317" s="19">
        <v>43549</v>
      </c>
      <c r="B317" s="21">
        <v>2798.360107</v>
      </c>
      <c r="C317" s="21">
        <v>181.36303699999999</v>
      </c>
      <c r="D317" s="21">
        <f t="shared" si="22"/>
        <v>-8.3937300638372073E-4</v>
      </c>
      <c r="E317" s="21">
        <f t="shared" si="22"/>
        <v>-5.8519450208273094E-3</v>
      </c>
      <c r="F317" s="37">
        <f t="shared" si="23"/>
        <v>8.8499494241758096E-7</v>
      </c>
      <c r="G317" s="37">
        <f t="shared" si="24"/>
        <v>3.5403600953807679E-5</v>
      </c>
      <c r="H317" s="37">
        <f t="shared" si="25"/>
        <v>7.0454704384564568E-7</v>
      </c>
      <c r="I317" s="37">
        <f t="shared" si="26"/>
        <v>3.4245260526785537E-5</v>
      </c>
    </row>
    <row r="318" spans="1:9" x14ac:dyDescent="0.25">
      <c r="A318" s="19">
        <v>43550</v>
      </c>
      <c r="B318" s="21">
        <v>2818.459961</v>
      </c>
      <c r="C318" s="21">
        <v>183.08175700000001</v>
      </c>
      <c r="D318" s="21">
        <f t="shared" si="22"/>
        <v>7.157053120867043E-3</v>
      </c>
      <c r="E318" s="21">
        <f t="shared" si="22"/>
        <v>9.4320608786949648E-3</v>
      </c>
      <c r="F318" s="37">
        <f t="shared" si="23"/>
        <v>4.9782682764709237E-5</v>
      </c>
      <c r="G318" s="37">
        <f t="shared" si="24"/>
        <v>8.7121939043490436E-5</v>
      </c>
      <c r="H318" s="37">
        <f t="shared" si="25"/>
        <v>5.1223409374912679E-5</v>
      </c>
      <c r="I318" s="37">
        <f t="shared" si="26"/>
        <v>8.8963772419408025E-5</v>
      </c>
    </row>
    <row r="319" spans="1:9" x14ac:dyDescent="0.25">
      <c r="A319" s="19">
        <v>43551</v>
      </c>
      <c r="B319" s="21">
        <v>2805.3701169999999</v>
      </c>
      <c r="C319" s="21">
        <v>183.111053</v>
      </c>
      <c r="D319" s="21">
        <f t="shared" si="22"/>
        <v>-4.6551433656102856E-3</v>
      </c>
      <c r="E319" s="21">
        <f t="shared" si="22"/>
        <v>1.6000314185583348E-4</v>
      </c>
      <c r="F319" s="37">
        <f t="shared" si="23"/>
        <v>2.2624406950853436E-5</v>
      </c>
      <c r="G319" s="37">
        <f t="shared" si="24"/>
        <v>3.8261209761864118E-9</v>
      </c>
      <c r="H319" s="37">
        <f t="shared" si="25"/>
        <v>2.1670359754385455E-5</v>
      </c>
      <c r="I319" s="37">
        <f t="shared" si="26"/>
        <v>2.5601005403737973E-8</v>
      </c>
    </row>
    <row r="320" spans="1:9" x14ac:dyDescent="0.25">
      <c r="A320" s="19">
        <v>43552</v>
      </c>
      <c r="B320" s="21">
        <v>2815.4399410000001</v>
      </c>
      <c r="C320" s="21">
        <v>184.94695999999999</v>
      </c>
      <c r="D320" s="21">
        <f t="shared" si="22"/>
        <v>3.5830546378041632E-3</v>
      </c>
      <c r="E320" s="21">
        <f t="shared" si="22"/>
        <v>9.9762654897666333E-3</v>
      </c>
      <c r="F320" s="37">
        <f t="shared" si="23"/>
        <v>1.2122137027654025E-5</v>
      </c>
      <c r="G320" s="37">
        <f t="shared" si="24"/>
        <v>9.7577215107071415E-5</v>
      </c>
      <c r="H320" s="37">
        <f t="shared" si="25"/>
        <v>1.2838280537489923E-5</v>
      </c>
      <c r="I320" s="37">
        <f t="shared" si="26"/>
        <v>9.9525873122308686E-5</v>
      </c>
    </row>
    <row r="321" spans="1:9" x14ac:dyDescent="0.25">
      <c r="A321" s="19">
        <v>43553</v>
      </c>
      <c r="B321" s="21">
        <v>2834.3999020000001</v>
      </c>
      <c r="C321" s="21">
        <v>185.44497699999999</v>
      </c>
      <c r="D321" s="21">
        <f t="shared" si="22"/>
        <v>6.7117060663404718E-3</v>
      </c>
      <c r="E321" s="21">
        <f t="shared" si="22"/>
        <v>2.6891368324557401E-3</v>
      </c>
      <c r="F321" s="37">
        <f t="shared" si="23"/>
        <v>4.3696560207242279E-5</v>
      </c>
      <c r="G321" s="37">
        <f t="shared" si="24"/>
        <v>6.7132257438031764E-6</v>
      </c>
      <c r="H321" s="37">
        <f t="shared" si="25"/>
        <v>4.5046998320951489E-5</v>
      </c>
      <c r="I321" s="37">
        <f t="shared" si="26"/>
        <v>7.2314569036700913E-6</v>
      </c>
    </row>
    <row r="322" spans="1:9" x14ac:dyDescent="0.25">
      <c r="A322" s="19">
        <v>43556</v>
      </c>
      <c r="B322" s="21">
        <v>2867.1899410000001</v>
      </c>
      <c r="C322" s="21">
        <v>183.97039799999999</v>
      </c>
      <c r="D322" s="21">
        <f t="shared" si="22"/>
        <v>1.1502195497633143E-2</v>
      </c>
      <c r="E322" s="21">
        <f t="shared" si="22"/>
        <v>-7.9833538694432157E-3</v>
      </c>
      <c r="F322" s="37">
        <f t="shared" si="23"/>
        <v>1.2997885186004547E-4</v>
      </c>
      <c r="G322" s="37">
        <f t="shared" si="24"/>
        <v>6.5310664312874007E-5</v>
      </c>
      <c r="H322" s="37">
        <f t="shared" si="25"/>
        <v>1.3230050126577215E-4</v>
      </c>
      <c r="I322" s="37">
        <f t="shared" si="26"/>
        <v>6.3733939004753965E-5</v>
      </c>
    </row>
    <row r="323" spans="1:9" x14ac:dyDescent="0.25">
      <c r="A323" s="19">
        <v>43557</v>
      </c>
      <c r="B323" s="21">
        <v>2867.23999</v>
      </c>
      <c r="C323" s="21">
        <v>183.93135100000001</v>
      </c>
      <c r="D323" s="21">
        <f t="shared" si="22"/>
        <v>1.7455614805152729E-5</v>
      </c>
      <c r="E323" s="21">
        <f t="shared" si="22"/>
        <v>-2.1226863015862677E-4</v>
      </c>
      <c r="F323" s="37">
        <f t="shared" si="23"/>
        <v>7.0414044654098205E-9</v>
      </c>
      <c r="G323" s="37">
        <f t="shared" si="24"/>
        <v>9.6358171118652302E-8</v>
      </c>
      <c r="H323" s="37">
        <f t="shared" si="25"/>
        <v>3.0469848822586714E-10</v>
      </c>
      <c r="I323" s="37">
        <f t="shared" si="26"/>
        <v>4.5057971349419877E-8</v>
      </c>
    </row>
    <row r="324" spans="1:9" x14ac:dyDescent="0.25">
      <c r="A324" s="19">
        <v>43558</v>
      </c>
      <c r="B324" s="21">
        <v>2873.3999020000001</v>
      </c>
      <c r="C324" s="21">
        <v>183.93135100000001</v>
      </c>
      <c r="D324" s="21">
        <f t="shared" si="22"/>
        <v>2.1460723821998496E-3</v>
      </c>
      <c r="E324" s="21">
        <f t="shared" si="22"/>
        <v>0</v>
      </c>
      <c r="F324" s="37">
        <f t="shared" si="23"/>
        <v>4.180813182152059E-6</v>
      </c>
      <c r="G324" s="37">
        <f t="shared" si="24"/>
        <v>9.6329308886493189E-9</v>
      </c>
      <c r="H324" s="37">
        <f t="shared" si="25"/>
        <v>4.6056266696409376E-6</v>
      </c>
      <c r="I324" s="37">
        <f t="shared" si="26"/>
        <v>0</v>
      </c>
    </row>
    <row r="325" spans="1:9" x14ac:dyDescent="0.25">
      <c r="A325" s="19">
        <v>43559</v>
      </c>
      <c r="B325" s="21">
        <v>2879.389893</v>
      </c>
      <c r="C325" s="21">
        <v>185.415695</v>
      </c>
      <c r="D325" s="21">
        <f t="shared" si="22"/>
        <v>2.0824655091414477E-3</v>
      </c>
      <c r="E325" s="21">
        <f t="shared" si="22"/>
        <v>8.0377087477718698E-3</v>
      </c>
      <c r="F325" s="37">
        <f t="shared" si="23"/>
        <v>3.9247446002785052E-6</v>
      </c>
      <c r="G325" s="37">
        <f t="shared" si="24"/>
        <v>6.3036632877304651E-5</v>
      </c>
      <c r="H325" s="37">
        <f t="shared" si="25"/>
        <v>4.336662596763749E-6</v>
      </c>
      <c r="I325" s="37">
        <f t="shared" si="26"/>
        <v>6.4604761914008441E-5</v>
      </c>
    </row>
    <row r="326" spans="1:9" x14ac:dyDescent="0.25">
      <c r="A326" s="19">
        <v>43560</v>
      </c>
      <c r="B326" s="21">
        <v>2892.73999</v>
      </c>
      <c r="C326" s="21">
        <v>186.236008</v>
      </c>
      <c r="D326" s="21">
        <f t="shared" si="22"/>
        <v>4.6257173955618269E-3</v>
      </c>
      <c r="E326" s="21">
        <f t="shared" si="22"/>
        <v>4.4144252562717057E-3</v>
      </c>
      <c r="F326" s="37">
        <f t="shared" si="23"/>
        <v>2.0469731194597227E-5</v>
      </c>
      <c r="G326" s="37">
        <f t="shared" si="24"/>
        <v>1.8630253707440784E-5</v>
      </c>
      <c r="H326" s="37">
        <f t="shared" si="25"/>
        <v>2.139726142360329E-5</v>
      </c>
      <c r="I326" s="37">
        <f t="shared" si="26"/>
        <v>1.9487150343209516E-5</v>
      </c>
    </row>
    <row r="327" spans="1:9" x14ac:dyDescent="0.25">
      <c r="A327" s="19">
        <v>43563</v>
      </c>
      <c r="B327" s="21">
        <v>2895.7700199999999</v>
      </c>
      <c r="C327" s="21">
        <v>185.396164</v>
      </c>
      <c r="D327" s="21">
        <f t="shared" si="22"/>
        <v>1.0469119934194092E-3</v>
      </c>
      <c r="E327" s="21">
        <f t="shared" si="22"/>
        <v>-4.5197670868741217E-3</v>
      </c>
      <c r="F327" s="37">
        <f t="shared" si="23"/>
        <v>8.9405213552279239E-7</v>
      </c>
      <c r="G327" s="37">
        <f t="shared" si="24"/>
        <v>2.1325135090843517E-5</v>
      </c>
      <c r="H327" s="37">
        <f t="shared" si="25"/>
        <v>1.0960247219654011E-6</v>
      </c>
      <c r="I327" s="37">
        <f t="shared" si="26"/>
        <v>2.0428294519590585E-5</v>
      </c>
    </row>
    <row r="328" spans="1:9" x14ac:dyDescent="0.25">
      <c r="A328" s="19">
        <v>43564</v>
      </c>
      <c r="B328" s="21">
        <v>2878.1999510000001</v>
      </c>
      <c r="C328" s="21">
        <v>185.62077300000001</v>
      </c>
      <c r="D328" s="21">
        <f t="shared" si="22"/>
        <v>-6.0859766572597465E-3</v>
      </c>
      <c r="E328" s="21">
        <f t="shared" si="22"/>
        <v>1.2107750619443612E-3</v>
      </c>
      <c r="F328" s="37">
        <f t="shared" si="23"/>
        <v>3.8283242466663317E-5</v>
      </c>
      <c r="G328" s="37">
        <f t="shared" si="24"/>
        <v>1.2379401014336179E-6</v>
      </c>
      <c r="H328" s="37">
        <f t="shared" si="25"/>
        <v>3.703911187271052E-5</v>
      </c>
      <c r="I328" s="37">
        <f t="shared" si="26"/>
        <v>1.4659762506263716E-6</v>
      </c>
    </row>
    <row r="329" spans="1:9" x14ac:dyDescent="0.25">
      <c r="A329" s="19">
        <v>43565</v>
      </c>
      <c r="B329" s="21">
        <v>2888.209961</v>
      </c>
      <c r="C329" s="21">
        <v>184.780945</v>
      </c>
      <c r="D329" s="21">
        <f t="shared" si="22"/>
        <v>3.4718378358556752E-3</v>
      </c>
      <c r="E329" s="21">
        <f t="shared" si="22"/>
        <v>-4.5346951611439038E-3</v>
      </c>
      <c r="F329" s="37">
        <f t="shared" si="23"/>
        <v>1.1360062252048939E-5</v>
      </c>
      <c r="G329" s="37">
        <f t="shared" si="24"/>
        <v>2.1463231081961696E-5</v>
      </c>
      <c r="H329" s="37">
        <f t="shared" si="25"/>
        <v>1.2053657958479019E-5</v>
      </c>
      <c r="I329" s="37">
        <f t="shared" si="26"/>
        <v>2.0563460204501937E-5</v>
      </c>
    </row>
    <row r="330" spans="1:9" x14ac:dyDescent="0.25">
      <c r="A330" s="19">
        <v>43566</v>
      </c>
      <c r="B330" s="21">
        <v>2888.320068</v>
      </c>
      <c r="C330" s="21">
        <v>184.44894400000001</v>
      </c>
      <c r="D330" s="21">
        <f t="shared" si="22"/>
        <v>3.8122194279549383E-5</v>
      </c>
      <c r="E330" s="21">
        <f t="shared" si="22"/>
        <v>-1.7983435218341547E-3</v>
      </c>
      <c r="F330" s="37">
        <f t="shared" si="23"/>
        <v>4.0001194295102567E-9</v>
      </c>
      <c r="G330" s="37">
        <f t="shared" si="24"/>
        <v>3.5966781791330239E-6</v>
      </c>
      <c r="H330" s="37">
        <f t="shared" si="25"/>
        <v>1.4533016966877077E-9</v>
      </c>
      <c r="I330" s="37">
        <f t="shared" si="26"/>
        <v>3.2340394225228708E-6</v>
      </c>
    </row>
    <row r="331" spans="1:9" x14ac:dyDescent="0.25">
      <c r="A331" s="19">
        <v>43567</v>
      </c>
      <c r="B331" s="21">
        <v>2907.4099120000001</v>
      </c>
      <c r="C331" s="21">
        <v>187.10510300000001</v>
      </c>
      <c r="D331" s="21">
        <f t="shared" si="22"/>
        <v>6.5875784763498937E-3</v>
      </c>
      <c r="E331" s="21">
        <f t="shared" si="22"/>
        <v>1.4297808195503076E-2</v>
      </c>
      <c r="F331" s="37">
        <f t="shared" si="23"/>
        <v>4.207091737114897E-5</v>
      </c>
      <c r="G331" s="37">
        <f t="shared" si="24"/>
        <v>2.0163036399293655E-4</v>
      </c>
      <c r="H331" s="37">
        <f t="shared" si="25"/>
        <v>4.3396190182068386E-5</v>
      </c>
      <c r="I331" s="37">
        <f t="shared" si="26"/>
        <v>2.0442731919539491E-4</v>
      </c>
    </row>
    <row r="332" spans="1:9" x14ac:dyDescent="0.25">
      <c r="A332" s="19">
        <v>43570</v>
      </c>
      <c r="B332" s="21">
        <v>2905.580078</v>
      </c>
      <c r="C332" s="21">
        <v>187.34925799999999</v>
      </c>
      <c r="D332" s="21">
        <f t="shared" ref="D332:E395" si="27">LN(B332/B331)</f>
        <v>-6.2956724975841256E-4</v>
      </c>
      <c r="E332" s="21">
        <f t="shared" si="27"/>
        <v>1.3040576370808507E-3</v>
      </c>
      <c r="F332" s="37">
        <f t="shared" ref="F332:F395" si="28">(D332-$D$2)^2</f>
        <v>5.3426735044121369E-7</v>
      </c>
      <c r="G332" s="37">
        <f t="shared" ref="G332:G395" si="29">(E332-$E$2)^2</f>
        <v>1.4542192693743167E-6</v>
      </c>
      <c r="H332" s="37">
        <f t="shared" ref="H332:H395" si="30">D332^2</f>
        <v>3.9635492196837141E-7</v>
      </c>
      <c r="I332" s="37">
        <f t="shared" ref="I332:I395" si="31">E332^2</f>
        <v>1.7005663208288917E-6</v>
      </c>
    </row>
    <row r="333" spans="1:9" x14ac:dyDescent="0.25">
      <c r="A333" s="19">
        <v>43571</v>
      </c>
      <c r="B333" s="21">
        <v>2907.0600589999999</v>
      </c>
      <c r="C333" s="21">
        <v>187.20277400000001</v>
      </c>
      <c r="D333" s="21">
        <f t="shared" si="27"/>
        <v>5.0922850790659593E-4</v>
      </c>
      <c r="E333" s="21">
        <f t="shared" si="27"/>
        <v>-7.8218242034980919E-4</v>
      </c>
      <c r="F333" s="37">
        <f t="shared" si="28"/>
        <v>1.6634962971763909E-7</v>
      </c>
      <c r="G333" s="37">
        <f t="shared" si="29"/>
        <v>7.7498076088119302E-7</v>
      </c>
      <c r="H333" s="37">
        <f t="shared" si="30"/>
        <v>2.5931367326477805E-7</v>
      </c>
      <c r="I333" s="37">
        <f t="shared" si="31"/>
        <v>6.1180933870428556E-7</v>
      </c>
    </row>
    <row r="334" spans="1:9" x14ac:dyDescent="0.25">
      <c r="A334" s="19">
        <v>43572</v>
      </c>
      <c r="B334" s="21">
        <v>2900.4499510000001</v>
      </c>
      <c r="C334" s="21">
        <v>187.114868</v>
      </c>
      <c r="D334" s="21">
        <f t="shared" si="27"/>
        <v>-2.2764010197428661E-3</v>
      </c>
      <c r="E334" s="21">
        <f t="shared" si="27"/>
        <v>-4.6968666048632229E-4</v>
      </c>
      <c r="F334" s="37">
        <f t="shared" si="28"/>
        <v>5.6537888004127973E-6</v>
      </c>
      <c r="G334" s="37">
        <f t="shared" si="29"/>
        <v>3.224356287956867E-7</v>
      </c>
      <c r="H334" s="37">
        <f t="shared" si="30"/>
        <v>5.1820016026863612E-6</v>
      </c>
      <c r="I334" s="37">
        <f t="shared" si="31"/>
        <v>2.2060555903879379E-7</v>
      </c>
    </row>
    <row r="335" spans="1:9" x14ac:dyDescent="0.25">
      <c r="A335" s="19">
        <v>43573</v>
      </c>
      <c r="B335" s="21">
        <v>2905.030029</v>
      </c>
      <c r="C335" s="21">
        <v>190.33746300000001</v>
      </c>
      <c r="D335" s="21">
        <f t="shared" si="27"/>
        <v>1.5778467813143168E-3</v>
      </c>
      <c r="E335" s="21">
        <f t="shared" si="27"/>
        <v>1.7075922126007982E-2</v>
      </c>
      <c r="F335" s="37">
        <f t="shared" si="28"/>
        <v>2.1799875492615955E-6</v>
      </c>
      <c r="G335" s="37">
        <f t="shared" si="29"/>
        <v>2.8824483140159996E-4</v>
      </c>
      <c r="H335" s="37">
        <f t="shared" si="30"/>
        <v>2.4896004653039495E-6</v>
      </c>
      <c r="I335" s="37">
        <f t="shared" si="31"/>
        <v>2.9158711645348894E-4</v>
      </c>
    </row>
    <row r="336" spans="1:9" x14ac:dyDescent="0.25">
      <c r="A336" s="19">
        <v>43577</v>
      </c>
      <c r="B336" s="21">
        <v>2907.969971</v>
      </c>
      <c r="C336" s="21">
        <v>189.37068199999999</v>
      </c>
      <c r="D336" s="21">
        <f t="shared" si="27"/>
        <v>1.0115060212163732E-3</v>
      </c>
      <c r="E336" s="21">
        <f t="shared" si="27"/>
        <v>-5.0922430917431883E-3</v>
      </c>
      <c r="F336" s="37">
        <f t="shared" si="28"/>
        <v>8.2834995867193804E-7</v>
      </c>
      <c r="G336" s="37">
        <f t="shared" si="29"/>
        <v>2.6940154448974382E-5</v>
      </c>
      <c r="H336" s="37">
        <f t="shared" si="30"/>
        <v>1.0231444309569781E-6</v>
      </c>
      <c r="I336" s="37">
        <f t="shared" si="31"/>
        <v>2.5930939705406226E-5</v>
      </c>
    </row>
    <row r="337" spans="1:9" x14ac:dyDescent="0.25">
      <c r="A337" s="19">
        <v>43578</v>
      </c>
      <c r="B337" s="21">
        <v>2933.679932</v>
      </c>
      <c r="C337" s="21">
        <v>190.67924500000001</v>
      </c>
      <c r="D337" s="21">
        <f t="shared" si="27"/>
        <v>8.8023511954049213E-3</v>
      </c>
      <c r="E337" s="21">
        <f t="shared" si="27"/>
        <v>6.8862961319178006E-3</v>
      </c>
      <c r="F337" s="37">
        <f t="shared" si="28"/>
        <v>7.5707096530665797E-5</v>
      </c>
      <c r="G337" s="37">
        <f t="shared" si="29"/>
        <v>4.607896190901313E-5</v>
      </c>
      <c r="H337" s="37">
        <f t="shared" si="30"/>
        <v>7.7481386567246447E-5</v>
      </c>
      <c r="I337" s="37">
        <f t="shared" si="31"/>
        <v>4.7421074416466064E-5</v>
      </c>
    </row>
    <row r="338" spans="1:9" x14ac:dyDescent="0.25">
      <c r="A338" s="19">
        <v>43579</v>
      </c>
      <c r="B338" s="21">
        <v>2927.25</v>
      </c>
      <c r="C338" s="21">
        <v>192.99363700000001</v>
      </c>
      <c r="D338" s="21">
        <f t="shared" si="27"/>
        <v>-2.1941687255359523E-3</v>
      </c>
      <c r="E338" s="21">
        <f t="shared" si="27"/>
        <v>1.2064548634016729E-2</v>
      </c>
      <c r="F338" s="37">
        <f t="shared" si="28"/>
        <v>5.2694920336963927E-6</v>
      </c>
      <c r="G338" s="37">
        <f t="shared" si="29"/>
        <v>1.4319475620597701E-4</v>
      </c>
      <c r="H338" s="37">
        <f t="shared" si="30"/>
        <v>4.8143763961200656E-6</v>
      </c>
      <c r="I338" s="37">
        <f t="shared" si="31"/>
        <v>1.4555333374255492E-4</v>
      </c>
    </row>
    <row r="339" spans="1:9" x14ac:dyDescent="0.25">
      <c r="A339" s="19">
        <v>43580</v>
      </c>
      <c r="B339" s="21">
        <v>2926.169922</v>
      </c>
      <c r="C339" s="21">
        <v>193.28660600000001</v>
      </c>
      <c r="D339" s="21">
        <f t="shared" si="27"/>
        <v>-3.6904169755480962E-4</v>
      </c>
      <c r="E339" s="21">
        <f t="shared" si="27"/>
        <v>1.5168731069398159E-3</v>
      </c>
      <c r="F339" s="37">
        <f t="shared" si="28"/>
        <v>2.2128593427092673E-7</v>
      </c>
      <c r="G339" s="37">
        <f t="shared" si="29"/>
        <v>2.0127823603279478E-6</v>
      </c>
      <c r="H339" s="37">
        <f t="shared" si="30"/>
        <v>1.3619177453413557E-7</v>
      </c>
      <c r="I339" s="37">
        <f t="shared" si="31"/>
        <v>2.3009040225572501E-6</v>
      </c>
    </row>
    <row r="340" spans="1:9" x14ac:dyDescent="0.25">
      <c r="A340" s="19">
        <v>43581</v>
      </c>
      <c r="B340" s="21">
        <v>2939.8798830000001</v>
      </c>
      <c r="C340" s="21">
        <v>192.78857400000001</v>
      </c>
      <c r="D340" s="21">
        <f t="shared" si="27"/>
        <v>4.6743503443650017E-3</v>
      </c>
      <c r="E340" s="21">
        <f t="shared" si="27"/>
        <v>-2.5799756216035377E-3</v>
      </c>
      <c r="F340" s="37">
        <f t="shared" si="28"/>
        <v>2.0912161196076719E-5</v>
      </c>
      <c r="G340" s="37">
        <f t="shared" si="29"/>
        <v>7.1723434307935006E-6</v>
      </c>
      <c r="H340" s="37">
        <f t="shared" si="30"/>
        <v>2.1849551141865209E-5</v>
      </c>
      <c r="I340" s="37">
        <f t="shared" si="31"/>
        <v>6.6562742080685611E-6</v>
      </c>
    </row>
    <row r="341" spans="1:9" x14ac:dyDescent="0.25">
      <c r="A341" s="19">
        <v>43584</v>
      </c>
      <c r="B341" s="21">
        <v>2943.030029</v>
      </c>
      <c r="C341" s="21">
        <v>192.495621</v>
      </c>
      <c r="D341" s="21">
        <f t="shared" si="27"/>
        <v>1.0709483395819413E-3</v>
      </c>
      <c r="E341" s="21">
        <f t="shared" si="27"/>
        <v>-1.5207115176683779E-3</v>
      </c>
      <c r="F341" s="37">
        <f t="shared" si="28"/>
        <v>9.4008469368566922E-7</v>
      </c>
      <c r="G341" s="37">
        <f t="shared" si="29"/>
        <v>2.6207045047758944E-6</v>
      </c>
      <c r="H341" s="37">
        <f t="shared" si="30"/>
        <v>1.1469303460533171E-6</v>
      </c>
      <c r="I341" s="37">
        <f t="shared" si="31"/>
        <v>2.3125635199692611E-6</v>
      </c>
    </row>
    <row r="342" spans="1:9" x14ac:dyDescent="0.25">
      <c r="A342" s="19">
        <v>43585</v>
      </c>
      <c r="B342" s="21">
        <v>2945.830078</v>
      </c>
      <c r="C342" s="21">
        <v>192.93507399999999</v>
      </c>
      <c r="D342" s="21">
        <f t="shared" si="27"/>
        <v>9.5096475723260637E-4</v>
      </c>
      <c r="E342" s="21">
        <f t="shared" si="27"/>
        <v>2.2803227460901246E-3</v>
      </c>
      <c r="F342" s="37">
        <f t="shared" si="28"/>
        <v>7.2181347465505841E-7</v>
      </c>
      <c r="G342" s="37">
        <f t="shared" si="29"/>
        <v>4.7618888239384099E-6</v>
      </c>
      <c r="H342" s="37">
        <f t="shared" si="30"/>
        <v>9.0433396949846994E-7</v>
      </c>
      <c r="I342" s="37">
        <f t="shared" si="31"/>
        <v>5.199871826336007E-6</v>
      </c>
    </row>
    <row r="343" spans="1:9" x14ac:dyDescent="0.25">
      <c r="A343" s="19">
        <v>43586</v>
      </c>
      <c r="B343" s="21">
        <v>2923.7299800000001</v>
      </c>
      <c r="C343" s="21">
        <v>189.614822</v>
      </c>
      <c r="D343" s="21">
        <f t="shared" si="27"/>
        <v>-7.5304459681844182E-3</v>
      </c>
      <c r="E343" s="21">
        <f t="shared" si="27"/>
        <v>-1.7358966292347747E-2</v>
      </c>
      <c r="F343" s="37">
        <f t="shared" si="28"/>
        <v>5.8244595002049035E-5</v>
      </c>
      <c r="G343" s="37">
        <f t="shared" si="29"/>
        <v>3.0475082180466117E-4</v>
      </c>
      <c r="H343" s="37">
        <f t="shared" si="30"/>
        <v>5.6707616479744963E-5</v>
      </c>
      <c r="I343" s="37">
        <f t="shared" si="31"/>
        <v>3.0133371073886526E-4</v>
      </c>
    </row>
    <row r="344" spans="1:9" x14ac:dyDescent="0.25">
      <c r="A344" s="19">
        <v>43587</v>
      </c>
      <c r="B344" s="21">
        <v>2917.5200199999999</v>
      </c>
      <c r="C344" s="21">
        <v>190.044479</v>
      </c>
      <c r="D344" s="21">
        <f t="shared" si="27"/>
        <v>-2.1262443276895597E-3</v>
      </c>
      <c r="E344" s="21">
        <f t="shared" si="27"/>
        <v>2.2633828924643832E-3</v>
      </c>
      <c r="F344" s="37">
        <f t="shared" si="28"/>
        <v>4.9622597639268783E-6</v>
      </c>
      <c r="G344" s="37">
        <f t="shared" si="29"/>
        <v>4.6882443239205616E-6</v>
      </c>
      <c r="H344" s="37">
        <f t="shared" si="30"/>
        <v>4.5209149410320281E-6</v>
      </c>
      <c r="I344" s="37">
        <f t="shared" si="31"/>
        <v>5.122902117900438E-6</v>
      </c>
    </row>
    <row r="345" spans="1:9" x14ac:dyDescent="0.25">
      <c r="A345" s="19">
        <v>43588</v>
      </c>
      <c r="B345" s="21">
        <v>2945.639893</v>
      </c>
      <c r="C345" s="21">
        <v>192.886246</v>
      </c>
      <c r="D345" s="21">
        <f t="shared" si="27"/>
        <v>9.5921274614703886E-3</v>
      </c>
      <c r="E345" s="21">
        <f t="shared" si="27"/>
        <v>1.4842471413948195E-2</v>
      </c>
      <c r="F345" s="37">
        <f t="shared" si="28"/>
        <v>9.0074502026940654E-5</v>
      </c>
      <c r="G345" s="37">
        <f t="shared" si="29"/>
        <v>2.1739508780976093E-4</v>
      </c>
      <c r="H345" s="37">
        <f t="shared" si="30"/>
        <v>9.2008909237094365E-5</v>
      </c>
      <c r="I345" s="37">
        <f t="shared" si="31"/>
        <v>2.2029895767386931E-4</v>
      </c>
    </row>
    <row r="346" spans="1:9" x14ac:dyDescent="0.25">
      <c r="A346" s="19">
        <v>43591</v>
      </c>
      <c r="B346" s="21">
        <v>2932.469971</v>
      </c>
      <c r="C346" s="21">
        <v>194.23384100000001</v>
      </c>
      <c r="D346" s="21">
        <f t="shared" si="27"/>
        <v>-4.4810132310555738E-3</v>
      </c>
      <c r="E346" s="21">
        <f t="shared" si="27"/>
        <v>6.9621829950670573E-3</v>
      </c>
      <c r="F346" s="37">
        <f t="shared" si="28"/>
        <v>2.0998224085530121E-5</v>
      </c>
      <c r="G346" s="37">
        <f t="shared" si="29"/>
        <v>4.7114983338216914E-5</v>
      </c>
      <c r="H346" s="37">
        <f t="shared" si="30"/>
        <v>2.0079479576895115E-5</v>
      </c>
      <c r="I346" s="37">
        <f t="shared" si="31"/>
        <v>4.8471992056800902E-5</v>
      </c>
    </row>
    <row r="347" spans="1:9" x14ac:dyDescent="0.25">
      <c r="A347" s="19">
        <v>43592</v>
      </c>
      <c r="B347" s="21">
        <v>2884.0500489999999</v>
      </c>
      <c r="C347" s="21">
        <v>193.39402799999999</v>
      </c>
      <c r="D347" s="21">
        <f t="shared" si="27"/>
        <v>-1.6649488130547674E-2</v>
      </c>
      <c r="E347" s="21">
        <f t="shared" si="27"/>
        <v>-4.3330956371832596E-3</v>
      </c>
      <c r="F347" s="37">
        <f t="shared" si="28"/>
        <v>2.8059120427773455E-4</v>
      </c>
      <c r="G347" s="37">
        <f t="shared" si="29"/>
        <v>1.9635915701662595E-5</v>
      </c>
      <c r="H347" s="37">
        <f t="shared" si="30"/>
        <v>2.7720545500924788E-4</v>
      </c>
      <c r="I347" s="37">
        <f t="shared" si="31"/>
        <v>1.8775717800976598E-5</v>
      </c>
    </row>
    <row r="348" spans="1:9" x14ac:dyDescent="0.25">
      <c r="A348" s="19">
        <v>43593</v>
      </c>
      <c r="B348" s="21">
        <v>2879.419922</v>
      </c>
      <c r="C348" s="21">
        <v>193.38424699999999</v>
      </c>
      <c r="D348" s="21">
        <f t="shared" si="27"/>
        <v>-1.6067154056034693E-3</v>
      </c>
      <c r="E348" s="21">
        <f t="shared" si="27"/>
        <v>-5.0576780725845869E-5</v>
      </c>
      <c r="F348" s="37">
        <f t="shared" si="28"/>
        <v>2.9175512832869538E-6</v>
      </c>
      <c r="G348" s="37">
        <f t="shared" si="29"/>
        <v>2.2118910362732736E-8</v>
      </c>
      <c r="H348" s="37">
        <f t="shared" si="30"/>
        <v>2.5815343946035209E-6</v>
      </c>
      <c r="I348" s="37">
        <f t="shared" si="31"/>
        <v>2.5580107485902942E-9</v>
      </c>
    </row>
    <row r="349" spans="1:9" x14ac:dyDescent="0.25">
      <c r="A349" s="19">
        <v>43594</v>
      </c>
      <c r="B349" s="21">
        <v>2870.719971</v>
      </c>
      <c r="C349" s="21">
        <v>193.09129300000001</v>
      </c>
      <c r="D349" s="21">
        <f t="shared" si="27"/>
        <v>-3.025998601924958E-3</v>
      </c>
      <c r="E349" s="21">
        <f t="shared" si="27"/>
        <v>-1.5160289632253048E-3</v>
      </c>
      <c r="F349" s="37">
        <f t="shared" si="28"/>
        <v>9.7804261889164178E-6</v>
      </c>
      <c r="G349" s="37">
        <f t="shared" si="29"/>
        <v>2.6055656401616155E-6</v>
      </c>
      <c r="H349" s="37">
        <f t="shared" si="30"/>
        <v>9.1566675388517997E-6</v>
      </c>
      <c r="I349" s="37">
        <f t="shared" si="31"/>
        <v>2.2983438173379929E-6</v>
      </c>
    </row>
    <row r="350" spans="1:9" x14ac:dyDescent="0.25">
      <c r="A350" s="19">
        <v>43595</v>
      </c>
      <c r="B350" s="21">
        <v>2881.3999020000001</v>
      </c>
      <c r="C350" s="21">
        <v>195.298294</v>
      </c>
      <c r="D350" s="21">
        <f t="shared" si="27"/>
        <v>3.7133938472042397E-3</v>
      </c>
      <c r="E350" s="21">
        <f t="shared" si="27"/>
        <v>1.1365004774184905E-2</v>
      </c>
      <c r="F350" s="37">
        <f t="shared" si="28"/>
        <v>1.3046725724363491E-5</v>
      </c>
      <c r="G350" s="37">
        <f t="shared" si="29"/>
        <v>1.2694207293644966E-4</v>
      </c>
      <c r="H350" s="37">
        <f t="shared" si="30"/>
        <v>1.3789293864454304E-5</v>
      </c>
      <c r="I350" s="37">
        <f t="shared" si="31"/>
        <v>1.2916333351724568E-4</v>
      </c>
    </row>
    <row r="351" spans="1:9" x14ac:dyDescent="0.25">
      <c r="A351" s="19">
        <v>43598</v>
      </c>
      <c r="B351" s="21">
        <v>2811.8701169999999</v>
      </c>
      <c r="C351" s="21">
        <v>194.36080899999999</v>
      </c>
      <c r="D351" s="21">
        <f t="shared" si="27"/>
        <v>-2.4426469085879428E-2</v>
      </c>
      <c r="E351" s="21">
        <f t="shared" si="27"/>
        <v>-4.811830657292732E-3</v>
      </c>
      <c r="F351" s="37">
        <f t="shared" si="28"/>
        <v>6.0161482604075326E-4</v>
      </c>
      <c r="G351" s="37">
        <f t="shared" si="29"/>
        <v>2.4107885461688687E-5</v>
      </c>
      <c r="H351" s="37">
        <f t="shared" si="30"/>
        <v>5.9665239200342335E-4</v>
      </c>
      <c r="I351" s="37">
        <f t="shared" si="31"/>
        <v>2.3153714274462205E-5</v>
      </c>
    </row>
    <row r="352" spans="1:9" x14ac:dyDescent="0.25">
      <c r="A352" s="19">
        <v>43599</v>
      </c>
      <c r="B352" s="21">
        <v>2834.4099120000001</v>
      </c>
      <c r="C352" s="21">
        <v>193.36471599999999</v>
      </c>
      <c r="D352" s="21">
        <f t="shared" si="27"/>
        <v>7.983987551309359E-3</v>
      </c>
      <c r="E352" s="21">
        <f t="shared" si="27"/>
        <v>-5.13814607098095E-3</v>
      </c>
      <c r="F352" s="37">
        <f t="shared" si="28"/>
        <v>6.213568008667239E-5</v>
      </c>
      <c r="G352" s="37">
        <f t="shared" si="29"/>
        <v>2.7418770315208834E-5</v>
      </c>
      <c r="H352" s="37">
        <f t="shared" si="30"/>
        <v>6.3744057219462815E-5</v>
      </c>
      <c r="I352" s="37">
        <f t="shared" si="31"/>
        <v>2.6400545046736973E-5</v>
      </c>
    </row>
    <row r="353" spans="1:9" x14ac:dyDescent="0.25">
      <c r="A353" s="19">
        <v>43600</v>
      </c>
      <c r="B353" s="21">
        <v>2850.959961</v>
      </c>
      <c r="C353" s="21">
        <v>194.39987199999999</v>
      </c>
      <c r="D353" s="21">
        <f t="shared" si="27"/>
        <v>5.8219943882337147E-3</v>
      </c>
      <c r="E353" s="21">
        <f t="shared" si="27"/>
        <v>5.3391077527589082E-3</v>
      </c>
      <c r="F353" s="37">
        <f t="shared" si="28"/>
        <v>3.2725558360424786E-5</v>
      </c>
      <c r="G353" s="37">
        <f t="shared" si="29"/>
        <v>2.7467664417327566E-5</v>
      </c>
      <c r="H353" s="37">
        <f t="shared" si="30"/>
        <v>3.3895618656624864E-5</v>
      </c>
      <c r="I353" s="37">
        <f t="shared" si="31"/>
        <v>2.850607159557028E-5</v>
      </c>
    </row>
    <row r="354" spans="1:9" x14ac:dyDescent="0.25">
      <c r="A354" s="19">
        <v>43601</v>
      </c>
      <c r="B354" s="21">
        <v>2876.320068</v>
      </c>
      <c r="C354" s="21">
        <v>195.298294</v>
      </c>
      <c r="D354" s="21">
        <f t="shared" si="27"/>
        <v>8.8559569696340171E-3</v>
      </c>
      <c r="E354" s="21">
        <f t="shared" si="27"/>
        <v>4.6108689755147555E-3</v>
      </c>
      <c r="F354" s="37">
        <f t="shared" si="28"/>
        <v>7.6642815917031789E-5</v>
      </c>
      <c r="G354" s="37">
        <f t="shared" si="29"/>
        <v>2.036465515546346E-5</v>
      </c>
      <c r="H354" s="37">
        <f t="shared" si="30"/>
        <v>7.8427973848009327E-5</v>
      </c>
      <c r="I354" s="37">
        <f t="shared" si="31"/>
        <v>2.1260112709364492E-5</v>
      </c>
    </row>
    <row r="355" spans="1:9" x14ac:dyDescent="0.25">
      <c r="A355" s="19">
        <v>43602</v>
      </c>
      <c r="B355" s="21">
        <v>2859.530029</v>
      </c>
      <c r="C355" s="21">
        <v>194.54632599999999</v>
      </c>
      <c r="D355" s="21">
        <f t="shared" si="27"/>
        <v>-5.8544371529206324E-3</v>
      </c>
      <c r="E355" s="21">
        <f t="shared" si="27"/>
        <v>-3.8577879186763343E-3</v>
      </c>
      <c r="F355" s="37">
        <f t="shared" si="28"/>
        <v>3.5471623258210388E-5</v>
      </c>
      <c r="G355" s="37">
        <f t="shared" si="29"/>
        <v>1.5649425001768372E-5</v>
      </c>
      <c r="H355" s="37">
        <f t="shared" si="30"/>
        <v>3.4274434377497443E-5</v>
      </c>
      <c r="I355" s="37">
        <f t="shared" si="31"/>
        <v>1.4882527625485084E-5</v>
      </c>
    </row>
    <row r="356" spans="1:9" x14ac:dyDescent="0.25">
      <c r="A356" s="19">
        <v>43605</v>
      </c>
      <c r="B356" s="21">
        <v>2840.2299800000001</v>
      </c>
      <c r="C356" s="21">
        <v>194.32174699999999</v>
      </c>
      <c r="D356" s="21">
        <f t="shared" si="27"/>
        <v>-6.7722580366252581E-3</v>
      </c>
      <c r="E356" s="21">
        <f t="shared" si="27"/>
        <v>-1.1550396680052499E-3</v>
      </c>
      <c r="F356" s="37">
        <f t="shared" si="28"/>
        <v>4.7246744399646966E-5</v>
      </c>
      <c r="G356" s="37">
        <f t="shared" si="29"/>
        <v>1.5704780669751402E-6</v>
      </c>
      <c r="H356" s="37">
        <f t="shared" si="30"/>
        <v>4.5863478914635398E-5</v>
      </c>
      <c r="I356" s="37">
        <f t="shared" si="31"/>
        <v>1.334116634665678E-6</v>
      </c>
    </row>
    <row r="357" spans="1:9" x14ac:dyDescent="0.25">
      <c r="A357" s="19">
        <v>43606</v>
      </c>
      <c r="B357" s="21">
        <v>2864.360107</v>
      </c>
      <c r="C357" s="21">
        <v>195.151794</v>
      </c>
      <c r="D357" s="21">
        <f t="shared" si="27"/>
        <v>8.4599491109458805E-3</v>
      </c>
      <c r="E357" s="21">
        <f t="shared" si="27"/>
        <v>4.2624115341447742E-3</v>
      </c>
      <c r="F357" s="37">
        <f t="shared" si="28"/>
        <v>6.9865866625852389E-5</v>
      </c>
      <c r="G357" s="37">
        <f t="shared" si="29"/>
        <v>1.7341094982882818E-5</v>
      </c>
      <c r="H357" s="37">
        <f t="shared" si="30"/>
        <v>7.1570738959793998E-5</v>
      </c>
      <c r="I357" s="37">
        <f t="shared" si="31"/>
        <v>1.8168152086410407E-5</v>
      </c>
    </row>
    <row r="358" spans="1:9" x14ac:dyDescent="0.25">
      <c r="A358" s="19">
        <v>43607</v>
      </c>
      <c r="B358" s="21">
        <v>2856.2700199999999</v>
      </c>
      <c r="C358" s="21">
        <v>195.26899700000001</v>
      </c>
      <c r="D358" s="21">
        <f t="shared" si="27"/>
        <v>-2.8283920525026501E-3</v>
      </c>
      <c r="E358" s="21">
        <f t="shared" si="27"/>
        <v>6.0039324863053647E-4</v>
      </c>
      <c r="F358" s="37">
        <f t="shared" si="28"/>
        <v>8.5834980179723243E-6</v>
      </c>
      <c r="G358" s="37">
        <f t="shared" si="29"/>
        <v>2.5225079645718172E-7</v>
      </c>
      <c r="H358" s="37">
        <f t="shared" si="30"/>
        <v>7.9998016026601543E-6</v>
      </c>
      <c r="I358" s="37">
        <f t="shared" si="31"/>
        <v>3.6047205300112918E-7</v>
      </c>
    </row>
    <row r="359" spans="1:9" x14ac:dyDescent="0.25">
      <c r="A359" s="19">
        <v>43608</v>
      </c>
      <c r="B359" s="21">
        <v>2822.23999</v>
      </c>
      <c r="C359" s="21">
        <v>194.30221599999999</v>
      </c>
      <c r="D359" s="21">
        <f t="shared" si="27"/>
        <v>-1.1985692488440291E-2</v>
      </c>
      <c r="E359" s="21">
        <f t="shared" si="27"/>
        <v>-4.9633183994123318E-3</v>
      </c>
      <c r="F359" s="37">
        <f t="shared" si="28"/>
        <v>1.4609704797122273E-4</v>
      </c>
      <c r="G359" s="37">
        <f t="shared" si="29"/>
        <v>2.5618437006171726E-5</v>
      </c>
      <c r="H359" s="37">
        <f t="shared" si="30"/>
        <v>1.4365682442745402E-4</v>
      </c>
      <c r="I359" s="37">
        <f t="shared" si="31"/>
        <v>2.4634529533944991E-5</v>
      </c>
    </row>
    <row r="360" spans="1:9" x14ac:dyDescent="0.25">
      <c r="A360" s="19">
        <v>43609</v>
      </c>
      <c r="B360" s="21">
        <v>2826.0600589999999</v>
      </c>
      <c r="C360" s="21">
        <v>193.13038599999999</v>
      </c>
      <c r="D360" s="21">
        <f t="shared" si="27"/>
        <v>1.3526439988342258E-3</v>
      </c>
      <c r="E360" s="21">
        <f t="shared" si="27"/>
        <v>-6.0492254258369691E-3</v>
      </c>
      <c r="F360" s="37">
        <f t="shared" si="28"/>
        <v>1.5656898943713561E-6</v>
      </c>
      <c r="G360" s="37">
        <f t="shared" si="29"/>
        <v>3.7790193834972056E-5</v>
      </c>
      <c r="H360" s="37">
        <f t="shared" si="30"/>
        <v>1.8296457875822449E-6</v>
      </c>
      <c r="I360" s="37">
        <f t="shared" si="31"/>
        <v>3.6593128252592459E-5</v>
      </c>
    </row>
    <row r="361" spans="1:9" x14ac:dyDescent="0.25">
      <c r="A361" s="19">
        <v>43613</v>
      </c>
      <c r="B361" s="21">
        <v>2802.389893</v>
      </c>
      <c r="C361" s="21">
        <v>192.05616800000001</v>
      </c>
      <c r="D361" s="21">
        <f t="shared" si="27"/>
        <v>-8.4109499934704266E-3</v>
      </c>
      <c r="E361" s="21">
        <f t="shared" si="27"/>
        <v>-5.5776650237887755E-3</v>
      </c>
      <c r="F361" s="37">
        <f t="shared" si="28"/>
        <v>7.2459569397034167E-5</v>
      </c>
      <c r="G361" s="37">
        <f t="shared" si="29"/>
        <v>3.2214847755024668E-5</v>
      </c>
      <c r="H361" s="37">
        <f t="shared" si="30"/>
        <v>7.0744079792660176E-5</v>
      </c>
      <c r="I361" s="37">
        <f t="shared" si="31"/>
        <v>3.1110347117596641E-5</v>
      </c>
    </row>
    <row r="362" spans="1:9" x14ac:dyDescent="0.25">
      <c r="A362" s="19">
        <v>43614</v>
      </c>
      <c r="B362" s="21">
        <v>2783.0200199999999</v>
      </c>
      <c r="C362" s="21">
        <v>191.42141699999999</v>
      </c>
      <c r="D362" s="21">
        <f t="shared" si="27"/>
        <v>-6.9359101493404783E-3</v>
      </c>
      <c r="E362" s="21">
        <f t="shared" si="27"/>
        <v>-3.3105016018525743E-3</v>
      </c>
      <c r="F362" s="37">
        <f t="shared" si="28"/>
        <v>4.9523293485838916E-5</v>
      </c>
      <c r="G362" s="37">
        <f t="shared" si="29"/>
        <v>1.1618888669428707E-5</v>
      </c>
      <c r="H362" s="37">
        <f t="shared" si="30"/>
        <v>4.8106849599724255E-5</v>
      </c>
      <c r="I362" s="37">
        <f t="shared" si="31"/>
        <v>1.095942085586846E-5</v>
      </c>
    </row>
    <row r="363" spans="1:9" x14ac:dyDescent="0.25">
      <c r="A363" s="19">
        <v>43615</v>
      </c>
      <c r="B363" s="21">
        <v>2788.860107</v>
      </c>
      <c r="C363" s="21">
        <v>194.56587200000001</v>
      </c>
      <c r="D363" s="21">
        <f t="shared" si="27"/>
        <v>2.0962723552933105E-3</v>
      </c>
      <c r="E363" s="21">
        <f t="shared" si="27"/>
        <v>1.6293409932794198E-2</v>
      </c>
      <c r="F363" s="37">
        <f t="shared" si="28"/>
        <v>3.9796406272212925E-6</v>
      </c>
      <c r="G363" s="37">
        <f t="shared" si="29"/>
        <v>2.6228652541023732E-4</v>
      </c>
      <c r="H363" s="37">
        <f t="shared" si="30"/>
        <v>4.3943577875669633E-6</v>
      </c>
      <c r="I363" s="37">
        <f t="shared" si="31"/>
        <v>2.6547520723807662E-4</v>
      </c>
    </row>
    <row r="364" spans="1:9" x14ac:dyDescent="0.25">
      <c r="A364" s="19">
        <v>43616</v>
      </c>
      <c r="B364" s="21">
        <v>2752.0600589999999</v>
      </c>
      <c r="C364" s="21">
        <v>194.75250199999999</v>
      </c>
      <c r="D364" s="21">
        <f t="shared" si="27"/>
        <v>-1.3283204951564839E-2</v>
      </c>
      <c r="E364" s="21">
        <f t="shared" si="27"/>
        <v>9.5875266496387281E-4</v>
      </c>
      <c r="F364" s="37">
        <f t="shared" si="28"/>
        <v>1.7914681161061591E-4</v>
      </c>
      <c r="G364" s="37">
        <f t="shared" si="29"/>
        <v>7.4064125757004089E-7</v>
      </c>
      <c r="H364" s="37">
        <f t="shared" si="30"/>
        <v>1.7644353378527664E-4</v>
      </c>
      <c r="I364" s="37">
        <f t="shared" si="31"/>
        <v>9.1920667257532816E-7</v>
      </c>
    </row>
    <row r="365" spans="1:9" x14ac:dyDescent="0.25">
      <c r="A365" s="19">
        <v>43619</v>
      </c>
      <c r="B365" s="21">
        <v>2744.4499510000001</v>
      </c>
      <c r="C365" s="21">
        <v>195.25346400000001</v>
      </c>
      <c r="D365" s="21">
        <f t="shared" si="27"/>
        <v>-2.7690708645509332E-3</v>
      </c>
      <c r="E365" s="21">
        <f t="shared" si="27"/>
        <v>2.568998011269872E-3</v>
      </c>
      <c r="F365" s="37">
        <f t="shared" si="28"/>
        <v>8.2394232457975575E-6</v>
      </c>
      <c r="G365" s="37">
        <f t="shared" si="29"/>
        <v>6.1051022708843238E-6</v>
      </c>
      <c r="H365" s="37">
        <f t="shared" si="30"/>
        <v>7.6677534529048521E-6</v>
      </c>
      <c r="I365" s="37">
        <f t="shared" si="31"/>
        <v>6.599750781908558E-6</v>
      </c>
    </row>
    <row r="366" spans="1:9" x14ac:dyDescent="0.25">
      <c r="A366" s="19">
        <v>43620</v>
      </c>
      <c r="B366" s="21">
        <v>2803.2700199999999</v>
      </c>
      <c r="C366" s="21">
        <v>196.088379</v>
      </c>
      <c r="D366" s="21">
        <f t="shared" si="27"/>
        <v>2.1205927310919484E-2</v>
      </c>
      <c r="E366" s="21">
        <f t="shared" si="27"/>
        <v>4.2669409453332816E-3</v>
      </c>
      <c r="F366" s="37">
        <f t="shared" si="28"/>
        <v>4.4540239451422193E-4</v>
      </c>
      <c r="G366" s="37">
        <f t="shared" si="29"/>
        <v>1.7378838826704879E-5</v>
      </c>
      <c r="H366" s="37">
        <f t="shared" si="30"/>
        <v>4.4969135311600085E-4</v>
      </c>
      <c r="I366" s="37">
        <f t="shared" si="31"/>
        <v>1.8206785030961679E-5</v>
      </c>
    </row>
    <row r="367" spans="1:9" x14ac:dyDescent="0.25">
      <c r="A367" s="19">
        <v>43621</v>
      </c>
      <c r="B367" s="21">
        <v>2826.1499020000001</v>
      </c>
      <c r="C367" s="21">
        <v>196.57951399999999</v>
      </c>
      <c r="D367" s="21">
        <f t="shared" si="27"/>
        <v>8.1287266899663837E-3</v>
      </c>
      <c r="E367" s="21">
        <f t="shared" si="27"/>
        <v>2.5015299945220634E-3</v>
      </c>
      <c r="F367" s="37">
        <f t="shared" si="28"/>
        <v>6.4438476433149275E-5</v>
      </c>
      <c r="G367" s="37">
        <f t="shared" si="29"/>
        <v>5.7762474362204306E-6</v>
      </c>
      <c r="H367" s="37">
        <f t="shared" si="30"/>
        <v>6.6076197600171843E-5</v>
      </c>
      <c r="I367" s="37">
        <f t="shared" si="31"/>
        <v>6.2576523134935546E-6</v>
      </c>
    </row>
    <row r="368" spans="1:9" x14ac:dyDescent="0.25">
      <c r="A368" s="19">
        <v>43622</v>
      </c>
      <c r="B368" s="21">
        <v>2843.48999</v>
      </c>
      <c r="C368" s="21">
        <v>199.44769299999999</v>
      </c>
      <c r="D368" s="21">
        <f t="shared" si="27"/>
        <v>6.1168407152111942E-3</v>
      </c>
      <c r="E368" s="21">
        <f t="shared" si="27"/>
        <v>1.4485010616286643E-2</v>
      </c>
      <c r="F368" s="37">
        <f t="shared" si="28"/>
        <v>3.618590366625884E-5</v>
      </c>
      <c r="G368" s="37">
        <f t="shared" si="29"/>
        <v>2.0698183045394548E-4</v>
      </c>
      <c r="H368" s="37">
        <f t="shared" si="30"/>
        <v>3.7415740335265396E-5</v>
      </c>
      <c r="I368" s="37">
        <f t="shared" si="31"/>
        <v>2.0981553255393674E-4</v>
      </c>
    </row>
    <row r="369" spans="1:9" x14ac:dyDescent="0.25">
      <c r="A369" s="19">
        <v>43623</v>
      </c>
      <c r="B369" s="21">
        <v>2873.3400879999999</v>
      </c>
      <c r="C369" s="21">
        <v>201.83457899999999</v>
      </c>
      <c r="D369" s="21">
        <f t="shared" si="27"/>
        <v>1.0442979367750647E-2</v>
      </c>
      <c r="E369" s="21">
        <f t="shared" si="27"/>
        <v>1.1896434589073428E-2</v>
      </c>
      <c r="F369" s="37">
        <f t="shared" si="28"/>
        <v>1.0694891137605854E-4</v>
      </c>
      <c r="G369" s="37">
        <f t="shared" si="29"/>
        <v>1.3919957834049082E-4</v>
      </c>
      <c r="H369" s="37">
        <f t="shared" si="30"/>
        <v>1.0905581807526571E-4</v>
      </c>
      <c r="I369" s="37">
        <f t="shared" si="31"/>
        <v>1.4152515593210266E-4</v>
      </c>
    </row>
    <row r="370" spans="1:9" x14ac:dyDescent="0.25">
      <c r="A370" s="19">
        <v>43626</v>
      </c>
      <c r="B370" s="21">
        <v>2886.7299800000001</v>
      </c>
      <c r="C370" s="21">
        <v>197.728745</v>
      </c>
      <c r="D370" s="21">
        <f t="shared" si="27"/>
        <v>4.6492198743191201E-3</v>
      </c>
      <c r="E370" s="21">
        <f t="shared" si="27"/>
        <v>-2.0552329391164689E-2</v>
      </c>
      <c r="F370" s="37">
        <f t="shared" si="28"/>
        <v>2.0682950379713559E-5</v>
      </c>
      <c r="G370" s="37">
        <f t="shared" si="29"/>
        <v>4.2644219564998148E-4</v>
      </c>
      <c r="H370" s="37">
        <f t="shared" si="30"/>
        <v>2.1615245439763896E-5</v>
      </c>
      <c r="I370" s="37">
        <f t="shared" si="31"/>
        <v>4.2239824340293191E-4</v>
      </c>
    </row>
    <row r="371" spans="1:9" x14ac:dyDescent="0.25">
      <c r="A371" s="19">
        <v>43627</v>
      </c>
      <c r="B371" s="21">
        <v>2885.719971</v>
      </c>
      <c r="C371" s="21">
        <v>199.65396100000001</v>
      </c>
      <c r="D371" s="21">
        <f t="shared" si="27"/>
        <v>-3.4994119269314317E-4</v>
      </c>
      <c r="E371" s="21">
        <f t="shared" si="27"/>
        <v>9.6895563582306971E-3</v>
      </c>
      <c r="F371" s="37">
        <f t="shared" si="28"/>
        <v>2.0368061170496382E-7</v>
      </c>
      <c r="G371" s="37">
        <f t="shared" si="29"/>
        <v>9.1995123970532071E-5</v>
      </c>
      <c r="H371" s="37">
        <f t="shared" si="30"/>
        <v>1.2245883834349957E-7</v>
      </c>
      <c r="I371" s="37">
        <f t="shared" si="31"/>
        <v>9.3887502419328923E-5</v>
      </c>
    </row>
    <row r="372" spans="1:9" x14ac:dyDescent="0.25">
      <c r="A372" s="19">
        <v>43628</v>
      </c>
      <c r="B372" s="21">
        <v>2879.8400879999999</v>
      </c>
      <c r="C372" s="21">
        <v>201.29435699999999</v>
      </c>
      <c r="D372" s="21">
        <f t="shared" si="27"/>
        <v>-2.0396578921351837E-3</v>
      </c>
      <c r="E372" s="21">
        <f t="shared" si="27"/>
        <v>8.1826264339997842E-3</v>
      </c>
      <c r="F372" s="37">
        <f t="shared" si="28"/>
        <v>4.5839948324707872E-6</v>
      </c>
      <c r="G372" s="37">
        <f t="shared" si="29"/>
        <v>6.5358799705751171E-5</v>
      </c>
      <c r="H372" s="37">
        <f t="shared" si="30"/>
        <v>4.1602043169493405E-6</v>
      </c>
      <c r="I372" s="37">
        <f t="shared" si="31"/>
        <v>6.6955375358392018E-5</v>
      </c>
    </row>
    <row r="373" spans="1:9" x14ac:dyDescent="0.25">
      <c r="A373" s="19">
        <v>43629</v>
      </c>
      <c r="B373" s="21">
        <v>2891.639893</v>
      </c>
      <c r="C373" s="21">
        <v>200.86215200000001</v>
      </c>
      <c r="D373" s="21">
        <f t="shared" si="27"/>
        <v>4.0890106107655654E-3</v>
      </c>
      <c r="E373" s="21">
        <f t="shared" si="27"/>
        <v>-2.1494376280347793E-3</v>
      </c>
      <c r="F373" s="37">
        <f t="shared" si="28"/>
        <v>1.5901288075095248E-5</v>
      </c>
      <c r="G373" s="37">
        <f t="shared" si="29"/>
        <v>5.051638887894993E-6</v>
      </c>
      <c r="H373" s="37">
        <f t="shared" si="30"/>
        <v>1.6720007774953383E-5</v>
      </c>
      <c r="I373" s="37">
        <f t="shared" si="31"/>
        <v>4.6200821168117777E-6</v>
      </c>
    </row>
    <row r="374" spans="1:9" x14ac:dyDescent="0.25">
      <c r="A374" s="19">
        <v>43630</v>
      </c>
      <c r="B374" s="21">
        <v>2886.9799800000001</v>
      </c>
      <c r="C374" s="21">
        <v>201.64794900000001</v>
      </c>
      <c r="D374" s="21">
        <f t="shared" si="27"/>
        <v>-1.6128120944145414E-3</v>
      </c>
      <c r="E374" s="21">
        <f t="shared" si="27"/>
        <v>3.9044883412317289E-3</v>
      </c>
      <c r="F374" s="37">
        <f t="shared" si="28"/>
        <v>2.938415767309592E-6</v>
      </c>
      <c r="G374" s="37">
        <f t="shared" si="29"/>
        <v>1.4488230633275819E-5</v>
      </c>
      <c r="H374" s="37">
        <f t="shared" si="30"/>
        <v>2.6011628518898198E-6</v>
      </c>
      <c r="I374" s="37">
        <f t="shared" si="31"/>
        <v>1.5245029206814498E-5</v>
      </c>
    </row>
    <row r="375" spans="1:9" x14ac:dyDescent="0.25">
      <c r="A375" s="19">
        <v>43633</v>
      </c>
      <c r="B375" s="21">
        <v>2889.669922</v>
      </c>
      <c r="C375" s="21">
        <v>200.19422900000001</v>
      </c>
      <c r="D375" s="21">
        <f t="shared" si="27"/>
        <v>9.3131563797728433E-4</v>
      </c>
      <c r="E375" s="21">
        <f t="shared" si="27"/>
        <v>-7.2353098873196723E-3</v>
      </c>
      <c r="F375" s="37">
        <f t="shared" si="28"/>
        <v>6.888119337195609E-7</v>
      </c>
      <c r="G375" s="37">
        <f t="shared" si="29"/>
        <v>5.3779597186807446E-5</v>
      </c>
      <c r="H375" s="37">
        <f t="shared" si="30"/>
        <v>8.6734881754103615E-7</v>
      </c>
      <c r="I375" s="37">
        <f t="shared" si="31"/>
        <v>5.2349709165545809E-5</v>
      </c>
    </row>
    <row r="376" spans="1:9" x14ac:dyDescent="0.25">
      <c r="A376" s="19">
        <v>43634</v>
      </c>
      <c r="B376" s="21">
        <v>2917.75</v>
      </c>
      <c r="C376" s="21">
        <v>200.88179</v>
      </c>
      <c r="D376" s="21">
        <f t="shared" si="27"/>
        <v>9.6704895497130884E-3</v>
      </c>
      <c r="E376" s="21">
        <f t="shared" si="27"/>
        <v>3.4285853103297281E-3</v>
      </c>
      <c r="F376" s="37">
        <f t="shared" si="28"/>
        <v>9.1568073996236237E-5</v>
      </c>
      <c r="G376" s="37">
        <f t="shared" si="29"/>
        <v>1.1091816037914158E-5</v>
      </c>
      <c r="H376" s="37">
        <f t="shared" si="30"/>
        <v>9.3518368131110049E-5</v>
      </c>
      <c r="I376" s="37">
        <f t="shared" si="31"/>
        <v>1.1755197230208799E-5</v>
      </c>
    </row>
    <row r="377" spans="1:9" x14ac:dyDescent="0.25">
      <c r="A377" s="19">
        <v>43635</v>
      </c>
      <c r="B377" s="21">
        <v>2926.459961</v>
      </c>
      <c r="C377" s="21">
        <v>200.921097</v>
      </c>
      <c r="D377" s="21">
        <f t="shared" si="27"/>
        <v>2.9807168143807321E-3</v>
      </c>
      <c r="E377" s="21">
        <f t="shared" si="27"/>
        <v>1.9565314932844873E-4</v>
      </c>
      <c r="F377" s="37">
        <f t="shared" si="28"/>
        <v>8.2906456118784607E-6</v>
      </c>
      <c r="G377" s="37">
        <f t="shared" si="29"/>
        <v>9.5073525128893271E-9</v>
      </c>
      <c r="H377" s="37">
        <f t="shared" si="30"/>
        <v>8.8846727275320194E-6</v>
      </c>
      <c r="I377" s="37">
        <f t="shared" si="31"/>
        <v>3.8280154842140259E-8</v>
      </c>
    </row>
    <row r="378" spans="1:9" x14ac:dyDescent="0.25">
      <c r="A378" s="19">
        <v>43636</v>
      </c>
      <c r="B378" s="21">
        <v>2954.179932</v>
      </c>
      <c r="C378" s="21">
        <v>201.48097200000001</v>
      </c>
      <c r="D378" s="21">
        <f t="shared" si="27"/>
        <v>9.4276054361659405E-3</v>
      </c>
      <c r="E378" s="21">
        <f t="shared" si="27"/>
        <v>2.7826664145216696E-3</v>
      </c>
      <c r="F378" s="37">
        <f t="shared" si="28"/>
        <v>8.6978691814777008E-5</v>
      </c>
      <c r="G378" s="37">
        <f t="shared" si="29"/>
        <v>7.2066418261551168E-6</v>
      </c>
      <c r="H378" s="37">
        <f t="shared" si="30"/>
        <v>8.8879744260025599E-5</v>
      </c>
      <c r="I378" s="37">
        <f t="shared" si="31"/>
        <v>7.7432323745068846E-6</v>
      </c>
    </row>
    <row r="379" spans="1:9" x14ac:dyDescent="0.25">
      <c r="A379" s="19">
        <v>43637</v>
      </c>
      <c r="B379" s="21">
        <v>2950.459961</v>
      </c>
      <c r="C379" s="21">
        <v>200.63623000000001</v>
      </c>
      <c r="D379" s="21">
        <f t="shared" si="27"/>
        <v>-1.2600163801944658E-3</v>
      </c>
      <c r="E379" s="21">
        <f t="shared" si="27"/>
        <v>-4.2014777703757592E-3</v>
      </c>
      <c r="F379" s="37">
        <f t="shared" si="28"/>
        <v>1.8533693138383749E-6</v>
      </c>
      <c r="G379" s="37">
        <f t="shared" si="29"/>
        <v>1.848677742764615E-5</v>
      </c>
      <c r="H379" s="37">
        <f t="shared" si="30"/>
        <v>1.5876412783583647E-6</v>
      </c>
      <c r="I379" s="37">
        <f t="shared" si="31"/>
        <v>1.7652415454961662E-5</v>
      </c>
    </row>
    <row r="380" spans="1:9" x14ac:dyDescent="0.25">
      <c r="A380" s="19">
        <v>43640</v>
      </c>
      <c r="B380" s="21">
        <v>2945.3500979999999</v>
      </c>
      <c r="C380" s="21">
        <v>200.30226099999999</v>
      </c>
      <c r="D380" s="21">
        <f t="shared" si="27"/>
        <v>-1.7333883650608661E-3</v>
      </c>
      <c r="E380" s="21">
        <f t="shared" si="27"/>
        <v>-1.6659367196548609E-3</v>
      </c>
      <c r="F380" s="37">
        <f t="shared" si="28"/>
        <v>3.366333457146834E-6</v>
      </c>
      <c r="G380" s="37">
        <f t="shared" si="29"/>
        <v>3.1119931184412121E-6</v>
      </c>
      <c r="H380" s="37">
        <f t="shared" si="30"/>
        <v>3.0046352241283821E-6</v>
      </c>
      <c r="I380" s="37">
        <f t="shared" si="31"/>
        <v>2.7753451538943987E-6</v>
      </c>
    </row>
    <row r="381" spans="1:9" x14ac:dyDescent="0.25">
      <c r="A381" s="19">
        <v>43641</v>
      </c>
      <c r="B381" s="21">
        <v>2917.3798830000001</v>
      </c>
      <c r="C381" s="21">
        <v>202.06051600000001</v>
      </c>
      <c r="D381" s="21">
        <f t="shared" si="27"/>
        <v>-9.5417756928268798E-3</v>
      </c>
      <c r="E381" s="21">
        <f t="shared" si="27"/>
        <v>8.7397060172863597E-3</v>
      </c>
      <c r="F381" s="37">
        <f t="shared" si="28"/>
        <v>9.2990233619849651E-5</v>
      </c>
      <c r="G381" s="37">
        <f t="shared" si="29"/>
        <v>7.4676533684073755E-5</v>
      </c>
      <c r="H381" s="37">
        <f t="shared" si="30"/>
        <v>9.1045483372221881E-5</v>
      </c>
      <c r="I381" s="37">
        <f t="shared" si="31"/>
        <v>7.6382461268591399E-5</v>
      </c>
    </row>
    <row r="382" spans="1:9" x14ac:dyDescent="0.25">
      <c r="A382" s="19">
        <v>43642</v>
      </c>
      <c r="B382" s="21">
        <v>2913.780029</v>
      </c>
      <c r="C382" s="21">
        <v>200.921097</v>
      </c>
      <c r="D382" s="21">
        <f t="shared" si="27"/>
        <v>-1.2346958449606107E-3</v>
      </c>
      <c r="E382" s="21">
        <f t="shared" si="27"/>
        <v>-5.6549579417772868E-3</v>
      </c>
      <c r="F382" s="37">
        <f t="shared" si="28"/>
        <v>1.7850684459859873E-6</v>
      </c>
      <c r="G382" s="37">
        <f t="shared" si="29"/>
        <v>3.3098222173351338E-5</v>
      </c>
      <c r="H382" s="37">
        <f t="shared" si="30"/>
        <v>1.5244738295629963E-6</v>
      </c>
      <c r="I382" s="37">
        <f t="shared" si="31"/>
        <v>3.1978549323270009E-5</v>
      </c>
    </row>
    <row r="383" spans="1:9" x14ac:dyDescent="0.25">
      <c r="A383" s="19">
        <v>43643</v>
      </c>
      <c r="B383" s="21">
        <v>2924.919922</v>
      </c>
      <c r="C383" s="21">
        <v>202.61056500000001</v>
      </c>
      <c r="D383" s="21">
        <f t="shared" si="27"/>
        <v>3.8158859372135782E-3</v>
      </c>
      <c r="E383" s="21">
        <f t="shared" si="27"/>
        <v>8.3734587913588485E-3</v>
      </c>
      <c r="F383" s="37">
        <f t="shared" si="28"/>
        <v>1.3797638367596287E-5</v>
      </c>
      <c r="G383" s="37">
        <f t="shared" si="29"/>
        <v>6.848077704204305E-5</v>
      </c>
      <c r="H383" s="37">
        <f t="shared" si="30"/>
        <v>1.4560985485824348E-5</v>
      </c>
      <c r="I383" s="37">
        <f t="shared" si="31"/>
        <v>7.0114812130584787E-5</v>
      </c>
    </row>
    <row r="384" spans="1:9" x14ac:dyDescent="0.25">
      <c r="A384" s="19">
        <v>43644</v>
      </c>
      <c r="B384" s="21">
        <v>2941.76001</v>
      </c>
      <c r="C384" s="21">
        <v>203.975922</v>
      </c>
      <c r="D384" s="21">
        <f t="shared" si="27"/>
        <v>5.7409418775350336E-3</v>
      </c>
      <c r="E384" s="21">
        <f t="shared" si="27"/>
        <v>6.7162199236037402E-3</v>
      </c>
      <c r="F384" s="37">
        <f t="shared" si="28"/>
        <v>3.1804785718964184E-5</v>
      </c>
      <c r="G384" s="37">
        <f t="shared" si="29"/>
        <v>4.3798882662566474E-5</v>
      </c>
      <c r="H384" s="37">
        <f t="shared" si="30"/>
        <v>3.2958413641235479E-5</v>
      </c>
      <c r="I384" s="37">
        <f t="shared" si="31"/>
        <v>4.5107610062211828E-5</v>
      </c>
    </row>
    <row r="385" spans="1:9" x14ac:dyDescent="0.25">
      <c r="A385" s="19">
        <v>43647</v>
      </c>
      <c r="B385" s="21">
        <v>2964.330078</v>
      </c>
      <c r="C385" s="21">
        <v>202.64004499999999</v>
      </c>
      <c r="D385" s="21">
        <f t="shared" si="27"/>
        <v>7.6430184891142601E-3</v>
      </c>
      <c r="E385" s="21">
        <f t="shared" si="27"/>
        <v>-6.5707297043441906E-3</v>
      </c>
      <c r="F385" s="37">
        <f t="shared" si="28"/>
        <v>5.6876481667607047E-5</v>
      </c>
      <c r="G385" s="37">
        <f t="shared" si="29"/>
        <v>4.4473923107670292E-5</v>
      </c>
      <c r="H385" s="37">
        <f t="shared" si="30"/>
        <v>5.8415731624942428E-5</v>
      </c>
      <c r="I385" s="37">
        <f t="shared" si="31"/>
        <v>4.3174488847551093E-5</v>
      </c>
    </row>
    <row r="386" spans="1:9" x14ac:dyDescent="0.25">
      <c r="A386" s="19">
        <v>43648</v>
      </c>
      <c r="B386" s="21">
        <v>2973.01001</v>
      </c>
      <c r="C386" s="21">
        <v>205.861862</v>
      </c>
      <c r="D386" s="21">
        <f t="shared" si="27"/>
        <v>2.9238473979908671E-3</v>
      </c>
      <c r="E386" s="21">
        <f t="shared" si="27"/>
        <v>1.5774143277446171E-2</v>
      </c>
      <c r="F386" s="37">
        <f t="shared" si="28"/>
        <v>7.9663860477529754E-6</v>
      </c>
      <c r="G386" s="37">
        <f t="shared" si="29"/>
        <v>2.457368437530823E-4</v>
      </c>
      <c r="H386" s="37">
        <f t="shared" si="30"/>
        <v>8.5488836067379644E-6</v>
      </c>
      <c r="I386" s="37">
        <f t="shared" si="31"/>
        <v>2.4882359613740025E-4</v>
      </c>
    </row>
    <row r="387" spans="1:9" x14ac:dyDescent="0.25">
      <c r="A387" s="19">
        <v>43649</v>
      </c>
      <c r="B387" s="21">
        <v>2995.820068</v>
      </c>
      <c r="C387" s="21">
        <v>209.03454600000001</v>
      </c>
      <c r="D387" s="21">
        <f t="shared" si="27"/>
        <v>7.643095461891165E-3</v>
      </c>
      <c r="E387" s="21">
        <f t="shared" si="27"/>
        <v>1.5294159132109998E-2</v>
      </c>
      <c r="F387" s="37">
        <f t="shared" si="28"/>
        <v>5.6877642676986564E-5</v>
      </c>
      <c r="G387" s="37">
        <f t="shared" si="29"/>
        <v>2.3091876965755152E-4</v>
      </c>
      <c r="H387" s="37">
        <f t="shared" si="30"/>
        <v>5.8416908239581319E-5</v>
      </c>
      <c r="I387" s="37">
        <f t="shared" si="31"/>
        <v>2.3391130355830366E-4</v>
      </c>
    </row>
    <row r="388" spans="1:9" x14ac:dyDescent="0.25">
      <c r="A388" s="19">
        <v>43651</v>
      </c>
      <c r="B388" s="21">
        <v>2990.4099120000001</v>
      </c>
      <c r="C388" s="21">
        <v>207.49241599999999</v>
      </c>
      <c r="D388" s="21">
        <f t="shared" si="27"/>
        <v>-1.8075341211651061E-3</v>
      </c>
      <c r="E388" s="21">
        <f t="shared" si="27"/>
        <v>-7.4047405664273451E-3</v>
      </c>
      <c r="F388" s="37">
        <f t="shared" si="28"/>
        <v>3.6439099487697971E-6</v>
      </c>
      <c r="G388" s="37">
        <f t="shared" si="29"/>
        <v>5.6293329271014112E-5</v>
      </c>
      <c r="H388" s="37">
        <f t="shared" si="30"/>
        <v>3.2671795991761126E-6</v>
      </c>
      <c r="I388" s="37">
        <f t="shared" si="31"/>
        <v>5.4830182856094756E-5</v>
      </c>
    </row>
    <row r="389" spans="1:9" x14ac:dyDescent="0.25">
      <c r="A389" s="19">
        <v>43654</v>
      </c>
      <c r="B389" s="21">
        <v>2975.9499510000001</v>
      </c>
      <c r="C389" s="21">
        <v>208.39608799999999</v>
      </c>
      <c r="D389" s="21">
        <f t="shared" si="27"/>
        <v>-4.8471730313032349E-3</v>
      </c>
      <c r="E389" s="21">
        <f t="shared" si="27"/>
        <v>4.3457485047159027E-3</v>
      </c>
      <c r="F389" s="37">
        <f t="shared" si="28"/>
        <v>2.4488065183799568E-5</v>
      </c>
      <c r="G389" s="37">
        <f t="shared" si="29"/>
        <v>1.8042114332811333E-5</v>
      </c>
      <c r="H389" s="37">
        <f t="shared" si="30"/>
        <v>2.3495086395393391E-5</v>
      </c>
      <c r="I389" s="37">
        <f t="shared" si="31"/>
        <v>1.8885530066240503E-5</v>
      </c>
    </row>
    <row r="390" spans="1:9" x14ac:dyDescent="0.25">
      <c r="A390" s="19">
        <v>43655</v>
      </c>
      <c r="B390" s="21">
        <v>2979.6298830000001</v>
      </c>
      <c r="C390" s="21">
        <v>208.32733200000001</v>
      </c>
      <c r="D390" s="21">
        <f t="shared" si="27"/>
        <v>1.2357931791357835E-3</v>
      </c>
      <c r="E390" s="21">
        <f t="shared" si="27"/>
        <v>-3.2998385655346764E-4</v>
      </c>
      <c r="F390" s="37">
        <f t="shared" si="28"/>
        <v>1.286918917809538E-6</v>
      </c>
      <c r="G390" s="37">
        <f t="shared" si="29"/>
        <v>1.8329645467973249E-7</v>
      </c>
      <c r="H390" s="37">
        <f t="shared" si="30"/>
        <v>1.5271847815985265E-6</v>
      </c>
      <c r="I390" s="37">
        <f t="shared" si="31"/>
        <v>1.088893455858995E-7</v>
      </c>
    </row>
    <row r="391" spans="1:9" x14ac:dyDescent="0.25">
      <c r="A391" s="19">
        <v>43656</v>
      </c>
      <c r="B391" s="21">
        <v>2993.070068</v>
      </c>
      <c r="C391" s="21">
        <v>209.221191</v>
      </c>
      <c r="D391" s="21">
        <f t="shared" si="27"/>
        <v>4.5005467530864277E-3</v>
      </c>
      <c r="E391" s="21">
        <f t="shared" si="27"/>
        <v>4.2814682184444371E-3</v>
      </c>
      <c r="F391" s="37">
        <f t="shared" si="28"/>
        <v>1.9352767616231928E-5</v>
      </c>
      <c r="G391" s="37">
        <f t="shared" si="29"/>
        <v>1.7500172270346044E-5</v>
      </c>
      <c r="H391" s="37">
        <f t="shared" si="30"/>
        <v>2.0254921076716786E-5</v>
      </c>
      <c r="I391" s="37">
        <f t="shared" si="31"/>
        <v>1.8330970105549781E-5</v>
      </c>
    </row>
    <row r="392" spans="1:9" x14ac:dyDescent="0.25">
      <c r="A392" s="19">
        <v>43657</v>
      </c>
      <c r="B392" s="21">
        <v>2999.9099120000001</v>
      </c>
      <c r="C392" s="21">
        <v>208.916687</v>
      </c>
      <c r="D392" s="21">
        <f t="shared" si="27"/>
        <v>2.2826196625582262E-3</v>
      </c>
      <c r="E392" s="21">
        <f t="shared" si="27"/>
        <v>-1.4564767740526197E-3</v>
      </c>
      <c r="F392" s="37">
        <f t="shared" si="28"/>
        <v>4.757855798092223E-6</v>
      </c>
      <c r="G392" s="37">
        <f t="shared" si="29"/>
        <v>2.4168566197311237E-6</v>
      </c>
      <c r="H392" s="37">
        <f t="shared" si="30"/>
        <v>5.2103525238974305E-6</v>
      </c>
      <c r="I392" s="37">
        <f t="shared" si="31"/>
        <v>2.1213245933547256E-6</v>
      </c>
    </row>
    <row r="393" spans="1:9" x14ac:dyDescent="0.25">
      <c r="A393" s="19">
        <v>43658</v>
      </c>
      <c r="B393" s="21">
        <v>3013.7700199999999</v>
      </c>
      <c r="C393" s="21">
        <v>209.211365</v>
      </c>
      <c r="D393" s="21">
        <f t="shared" si="27"/>
        <v>4.6095344940618628E-3</v>
      </c>
      <c r="E393" s="21">
        <f t="shared" si="27"/>
        <v>1.4095110212166929E-3</v>
      </c>
      <c r="F393" s="37">
        <f t="shared" si="28"/>
        <v>2.0323558902044361E-5</v>
      </c>
      <c r="G393" s="37">
        <f t="shared" si="29"/>
        <v>1.7196742963699873E-6</v>
      </c>
      <c r="H393" s="37">
        <f t="shared" si="30"/>
        <v>2.1247808251946154E-5</v>
      </c>
      <c r="I393" s="37">
        <f t="shared" si="31"/>
        <v>1.9867213189313246E-6</v>
      </c>
    </row>
    <row r="394" spans="1:9" x14ac:dyDescent="0.25">
      <c r="A394" s="19">
        <v>43661</v>
      </c>
      <c r="B394" s="21">
        <v>3014.3000489999999</v>
      </c>
      <c r="C394" s="21">
        <v>210.409729</v>
      </c>
      <c r="D394" s="21">
        <f t="shared" si="27"/>
        <v>1.7585362986783311E-4</v>
      </c>
      <c r="E394" s="21">
        <f t="shared" si="27"/>
        <v>5.7116635698047256E-3</v>
      </c>
      <c r="F394" s="37">
        <f t="shared" si="28"/>
        <v>5.5480060214559274E-9</v>
      </c>
      <c r="G394" s="37">
        <f t="shared" si="29"/>
        <v>3.1511562715578043E-5</v>
      </c>
      <c r="H394" s="37">
        <f t="shared" si="30"/>
        <v>3.0924499137692845E-8</v>
      </c>
      <c r="I394" s="37">
        <f t="shared" si="31"/>
        <v>3.2623100734634463E-5</v>
      </c>
    </row>
    <row r="395" spans="1:9" x14ac:dyDescent="0.25">
      <c r="A395" s="19">
        <v>43662</v>
      </c>
      <c r="B395" s="21">
        <v>3004.040039</v>
      </c>
      <c r="C395" s="21">
        <v>209.928406</v>
      </c>
      <c r="D395" s="21">
        <f t="shared" si="27"/>
        <v>-3.4095846328355182E-3</v>
      </c>
      <c r="E395" s="21">
        <f t="shared" si="27"/>
        <v>-2.2901715085815104E-3</v>
      </c>
      <c r="F395" s="37">
        <f t="shared" si="28"/>
        <v>1.2326793246709243E-5</v>
      </c>
      <c r="G395" s="37">
        <f t="shared" si="29"/>
        <v>5.7040676656395921E-6</v>
      </c>
      <c r="H395" s="37">
        <f t="shared" si="30"/>
        <v>1.1625267368468116E-5</v>
      </c>
      <c r="I395" s="37">
        <f t="shared" si="31"/>
        <v>5.2448855387185112E-6</v>
      </c>
    </row>
    <row r="396" spans="1:9" x14ac:dyDescent="0.25">
      <c r="A396" s="19">
        <v>43663</v>
      </c>
      <c r="B396" s="21">
        <v>2984.419922</v>
      </c>
      <c r="C396" s="21">
        <v>209.91857899999999</v>
      </c>
      <c r="D396" s="21">
        <f t="shared" ref="D396:E459" si="32">LN(B396/B395)</f>
        <v>-6.5526654034036725E-3</v>
      </c>
      <c r="E396" s="21">
        <f t="shared" si="32"/>
        <v>-4.6812292825172494E-5</v>
      </c>
      <c r="F396" s="37">
        <f t="shared" ref="F396:F459" si="33">(D396-$D$2)^2</f>
        <v>4.4276169738124104E-5</v>
      </c>
      <c r="G396" s="37">
        <f t="shared" ref="G396:G459" si="34">(E396-$E$2)^2</f>
        <v>2.1013340254506646E-8</v>
      </c>
      <c r="H396" s="37">
        <f t="shared" ref="H396:H459" si="35">D396^2</f>
        <v>4.2937423888963412E-5</v>
      </c>
      <c r="I396" s="37">
        <f t="shared" ref="I396:I459" si="36">E396^2</f>
        <v>2.191390759549696E-9</v>
      </c>
    </row>
    <row r="397" spans="1:9" x14ac:dyDescent="0.25">
      <c r="A397" s="19">
        <v>43664</v>
      </c>
      <c r="B397" s="21">
        <v>2995.110107</v>
      </c>
      <c r="C397" s="21">
        <v>212.07955899999999</v>
      </c>
      <c r="D397" s="21">
        <f t="shared" si="32"/>
        <v>3.5755975260803518E-3</v>
      </c>
      <c r="E397" s="21">
        <f t="shared" si="32"/>
        <v>1.0241746087223627E-2</v>
      </c>
      <c r="F397" s="37">
        <f t="shared" si="33"/>
        <v>1.207026599399388E-5</v>
      </c>
      <c r="G397" s="37">
        <f t="shared" si="34"/>
        <v>1.0289259238839217E-4</v>
      </c>
      <c r="H397" s="37">
        <f t="shared" si="35"/>
        <v>1.2784897668511933E-5</v>
      </c>
      <c r="I397" s="37">
        <f t="shared" si="36"/>
        <v>1.0489336291516048E-4</v>
      </c>
    </row>
    <row r="398" spans="1:9" x14ac:dyDescent="0.25">
      <c r="A398" s="19">
        <v>43665</v>
      </c>
      <c r="B398" s="21">
        <v>2976.610107</v>
      </c>
      <c r="C398" s="21">
        <v>210.07576</v>
      </c>
      <c r="D398" s="21">
        <f t="shared" si="32"/>
        <v>-6.1958894657200697E-3</v>
      </c>
      <c r="E398" s="21">
        <f t="shared" si="32"/>
        <v>-9.4932550113082399E-3</v>
      </c>
      <c r="F398" s="37">
        <f t="shared" si="33"/>
        <v>3.9655460300551919E-5</v>
      </c>
      <c r="G398" s="37">
        <f t="shared" si="34"/>
        <v>9.1995002049144277E-5</v>
      </c>
      <c r="H398" s="37">
        <f t="shared" si="35"/>
        <v>3.8389046271420934E-5</v>
      </c>
      <c r="I398" s="37">
        <f t="shared" si="36"/>
        <v>9.0121890709729009E-5</v>
      </c>
    </row>
    <row r="399" spans="1:9" x14ac:dyDescent="0.25">
      <c r="A399" s="19">
        <v>43668</v>
      </c>
      <c r="B399" s="21">
        <v>2985.030029</v>
      </c>
      <c r="C399" s="21">
        <v>211.185699</v>
      </c>
      <c r="D399" s="21">
        <f t="shared" si="32"/>
        <v>2.8247017285257178E-3</v>
      </c>
      <c r="E399" s="21">
        <f t="shared" si="32"/>
        <v>5.2696089079898364E-3</v>
      </c>
      <c r="F399" s="37">
        <f t="shared" si="33"/>
        <v>7.4165428297438934E-6</v>
      </c>
      <c r="G399" s="37">
        <f t="shared" si="34"/>
        <v>2.6744013140042714E-5</v>
      </c>
      <c r="H399" s="37">
        <f t="shared" si="35"/>
        <v>7.9789398551361786E-6</v>
      </c>
      <c r="I399" s="37">
        <f t="shared" si="36"/>
        <v>2.7768778043165836E-5</v>
      </c>
    </row>
    <row r="400" spans="1:9" x14ac:dyDescent="0.25">
      <c r="A400" s="19">
        <v>43669</v>
      </c>
      <c r="B400" s="21">
        <v>3005.469971</v>
      </c>
      <c r="C400" s="21">
        <v>210.507935</v>
      </c>
      <c r="D400" s="21">
        <f t="shared" si="32"/>
        <v>6.8241453375091467E-3</v>
      </c>
      <c r="E400" s="21">
        <f t="shared" si="32"/>
        <v>-3.2144880973347992E-3</v>
      </c>
      <c r="F400" s="37">
        <f t="shared" si="33"/>
        <v>4.5195725830121934E-5</v>
      </c>
      <c r="G400" s="37">
        <f t="shared" si="34"/>
        <v>1.0973554571446765E-5</v>
      </c>
      <c r="H400" s="37">
        <f t="shared" si="35"/>
        <v>4.6568959587447824E-5</v>
      </c>
      <c r="I400" s="37">
        <f t="shared" si="36"/>
        <v>1.0332933727907098E-5</v>
      </c>
    </row>
    <row r="401" spans="1:9" x14ac:dyDescent="0.25">
      <c r="A401" s="19">
        <v>43670</v>
      </c>
      <c r="B401" s="21">
        <v>3019.5600589999999</v>
      </c>
      <c r="C401" s="21">
        <v>209.00509600000001</v>
      </c>
      <c r="D401" s="21">
        <f t="shared" si="32"/>
        <v>4.6771928492370975E-3</v>
      </c>
      <c r="E401" s="21">
        <f t="shared" si="32"/>
        <v>-7.1647139312807744E-3</v>
      </c>
      <c r="F401" s="37">
        <f t="shared" si="33"/>
        <v>2.0938166721166368E-5</v>
      </c>
      <c r="G401" s="37">
        <f t="shared" si="34"/>
        <v>5.2749156105783843E-5</v>
      </c>
      <c r="H401" s="37">
        <f t="shared" si="35"/>
        <v>2.1876132948954639E-5</v>
      </c>
      <c r="I401" s="37">
        <f t="shared" si="36"/>
        <v>5.133312571708881E-5</v>
      </c>
    </row>
    <row r="402" spans="1:9" x14ac:dyDescent="0.25">
      <c r="A402" s="19">
        <v>43671</v>
      </c>
      <c r="B402" s="21">
        <v>3003.669922</v>
      </c>
      <c r="C402" s="21">
        <v>210.63563500000001</v>
      </c>
      <c r="D402" s="21">
        <f t="shared" si="32"/>
        <v>-5.2762965765231536E-3</v>
      </c>
      <c r="E402" s="21">
        <f t="shared" si="32"/>
        <v>7.7711579708454994E-3</v>
      </c>
      <c r="F402" s="37">
        <f t="shared" si="33"/>
        <v>2.8919283736505617E-5</v>
      </c>
      <c r="G402" s="37">
        <f t="shared" si="34"/>
        <v>5.8875089753532265E-5</v>
      </c>
      <c r="H402" s="37">
        <f t="shared" si="35"/>
        <v>2.7839305563429952E-5</v>
      </c>
      <c r="I402" s="37">
        <f t="shared" si="36"/>
        <v>6.039089620783554E-5</v>
      </c>
    </row>
    <row r="403" spans="1:9" x14ac:dyDescent="0.25">
      <c r="A403" s="19">
        <v>43672</v>
      </c>
      <c r="B403" s="21">
        <v>3025.860107</v>
      </c>
      <c r="C403" s="21">
        <v>211.755402</v>
      </c>
      <c r="D403" s="21">
        <f t="shared" si="32"/>
        <v>7.3605355897441655E-3</v>
      </c>
      <c r="E403" s="21">
        <f t="shared" si="32"/>
        <v>5.3020520092939274E-3</v>
      </c>
      <c r="F403" s="37">
        <f t="shared" si="33"/>
        <v>5.2695504054399866E-5</v>
      </c>
      <c r="G403" s="37">
        <f t="shared" si="34"/>
        <v>2.7080622187850955E-5</v>
      </c>
      <c r="H403" s="37">
        <f t="shared" si="35"/>
        <v>5.4177484167890492E-5</v>
      </c>
      <c r="I403" s="37">
        <f t="shared" si="36"/>
        <v>2.8111755509257774E-5</v>
      </c>
    </row>
    <row r="404" spans="1:9" x14ac:dyDescent="0.25">
      <c r="A404" s="19">
        <v>43675</v>
      </c>
      <c r="B404" s="21">
        <v>3020.969971</v>
      </c>
      <c r="C404" s="21">
        <v>211.16604599999999</v>
      </c>
      <c r="D404" s="21">
        <f t="shared" si="32"/>
        <v>-1.6174216913627901E-3</v>
      </c>
      <c r="E404" s="21">
        <f t="shared" si="32"/>
        <v>-2.7870725605697406E-3</v>
      </c>
      <c r="F404" s="37">
        <f t="shared" si="33"/>
        <v>2.9542403807339879E-6</v>
      </c>
      <c r="G404" s="37">
        <f t="shared" si="34"/>
        <v>8.3244947724093937E-6</v>
      </c>
      <c r="H404" s="37">
        <f t="shared" si="35"/>
        <v>2.6160529276908687E-6</v>
      </c>
      <c r="I404" s="37">
        <f t="shared" si="36"/>
        <v>7.7677734578807713E-6</v>
      </c>
    </row>
    <row r="405" spans="1:9" x14ac:dyDescent="0.25">
      <c r="A405" s="19">
        <v>43676</v>
      </c>
      <c r="B405" s="21">
        <v>3013.179932</v>
      </c>
      <c r="C405" s="21">
        <v>208.57287600000001</v>
      </c>
      <c r="D405" s="21">
        <f t="shared" si="32"/>
        <v>-2.5819853510480918E-3</v>
      </c>
      <c r="E405" s="21">
        <f t="shared" si="32"/>
        <v>-1.2356266513228671E-2</v>
      </c>
      <c r="F405" s="37">
        <f t="shared" si="33"/>
        <v>7.2003889184590956E-6</v>
      </c>
      <c r="G405" s="37">
        <f t="shared" si="34"/>
        <v>1.5511242830281262E-4</v>
      </c>
      <c r="H405" s="37">
        <f t="shared" si="35"/>
        <v>6.6666483530269376E-6</v>
      </c>
      <c r="I405" s="37">
        <f t="shared" si="36"/>
        <v>1.5267732214593622E-4</v>
      </c>
    </row>
    <row r="406" spans="1:9" x14ac:dyDescent="0.25">
      <c r="A406" s="19">
        <v>43677</v>
      </c>
      <c r="B406" s="21">
        <v>2980.3798830000001</v>
      </c>
      <c r="C406" s="21">
        <v>206.981628</v>
      </c>
      <c r="D406" s="21">
        <f t="shared" si="32"/>
        <v>-1.0945207008496171E-2</v>
      </c>
      <c r="E406" s="21">
        <f t="shared" si="32"/>
        <v>-7.6584696456717194E-3</v>
      </c>
      <c r="F406" s="37">
        <f t="shared" si="33"/>
        <v>1.2202683469903888E-4</v>
      </c>
      <c r="G406" s="37">
        <f t="shared" si="34"/>
        <v>6.0165109475961835E-5</v>
      </c>
      <c r="H406" s="37">
        <f t="shared" si="35"/>
        <v>1.197975564588337E-4</v>
      </c>
      <c r="I406" s="37">
        <f t="shared" si="36"/>
        <v>5.8652157313675114E-5</v>
      </c>
    </row>
    <row r="407" spans="1:9" x14ac:dyDescent="0.25">
      <c r="A407" s="19">
        <v>43678</v>
      </c>
      <c r="B407" s="21">
        <v>2953.5600589999999</v>
      </c>
      <c r="C407" s="21">
        <v>207.502228</v>
      </c>
      <c r="D407" s="21">
        <f t="shared" si="32"/>
        <v>-9.0395274941716727E-3</v>
      </c>
      <c r="E407" s="21">
        <f t="shared" si="32"/>
        <v>2.51204125916098E-3</v>
      </c>
      <c r="F407" s="37">
        <f t="shared" si="33"/>
        <v>8.3555983079951831E-5</v>
      </c>
      <c r="G407" s="37">
        <f t="shared" si="34"/>
        <v>5.8268831018545788E-6</v>
      </c>
      <c r="H407" s="37">
        <f t="shared" si="35"/>
        <v>8.1713057317885595E-5</v>
      </c>
      <c r="I407" s="37">
        <f t="shared" si="36"/>
        <v>6.3103512877270818E-6</v>
      </c>
    </row>
    <row r="408" spans="1:9" x14ac:dyDescent="0.25">
      <c r="A408" s="19">
        <v>43679</v>
      </c>
      <c r="B408" s="21">
        <v>2932.0500489999999</v>
      </c>
      <c r="C408" s="21">
        <v>210.674927</v>
      </c>
      <c r="D408" s="21">
        <f t="shared" si="32"/>
        <v>-7.3093886184915644E-3</v>
      </c>
      <c r="E408" s="21">
        <f t="shared" si="32"/>
        <v>1.5174238190570705E-2</v>
      </c>
      <c r="F408" s="37">
        <f t="shared" si="33"/>
        <v>5.4919323909802552E-5</v>
      </c>
      <c r="G408" s="37">
        <f t="shared" si="34"/>
        <v>2.2728851064358175E-4</v>
      </c>
      <c r="H408" s="37">
        <f t="shared" si="35"/>
        <v>5.3427161976134018E-5</v>
      </c>
      <c r="I408" s="37">
        <f t="shared" si="36"/>
        <v>2.3025750466417451E-4</v>
      </c>
    </row>
    <row r="409" spans="1:9" x14ac:dyDescent="0.25">
      <c r="A409" s="19">
        <v>43682</v>
      </c>
      <c r="B409" s="21">
        <v>2844.73999</v>
      </c>
      <c r="C409" s="21">
        <v>206.716431</v>
      </c>
      <c r="D409" s="21">
        <f t="shared" si="32"/>
        <v>-3.0230182310703037E-2</v>
      </c>
      <c r="E409" s="21">
        <f t="shared" si="32"/>
        <v>-1.896835960726025E-2</v>
      </c>
      <c r="F409" s="37">
        <f t="shared" si="33"/>
        <v>9.2000298620828599E-4</v>
      </c>
      <c r="G409" s="37">
        <f t="shared" si="34"/>
        <v>3.6353169310266223E-4</v>
      </c>
      <c r="H409" s="37">
        <f t="shared" si="35"/>
        <v>9.1386392253834281E-4</v>
      </c>
      <c r="I409" s="37">
        <f t="shared" si="36"/>
        <v>3.5979866619034219E-4</v>
      </c>
    </row>
    <row r="410" spans="1:9" x14ac:dyDescent="0.25">
      <c r="A410" s="19">
        <v>43683</v>
      </c>
      <c r="B410" s="21">
        <v>2881.7700199999999</v>
      </c>
      <c r="C410" s="21">
        <v>210.282028</v>
      </c>
      <c r="D410" s="21">
        <f t="shared" si="32"/>
        <v>1.2933024156216008E-2</v>
      </c>
      <c r="E410" s="21">
        <f t="shared" si="32"/>
        <v>1.7101664642737401E-2</v>
      </c>
      <c r="F410" s="37">
        <f t="shared" si="33"/>
        <v>1.6465138196135109E-4</v>
      </c>
      <c r="G410" s="37">
        <f t="shared" si="34"/>
        <v>2.891195953736717E-4</v>
      </c>
      <c r="H410" s="37">
        <f t="shared" si="35"/>
        <v>1.672631138252668E-4</v>
      </c>
      <c r="I410" s="37">
        <f t="shared" si="36"/>
        <v>2.9246693355265452E-4</v>
      </c>
    </row>
    <row r="411" spans="1:9" x14ac:dyDescent="0.25">
      <c r="A411" s="19">
        <v>43684</v>
      </c>
      <c r="B411" s="21">
        <v>2883.9799800000001</v>
      </c>
      <c r="C411" s="21">
        <v>212.98323099999999</v>
      </c>
      <c r="D411" s="21">
        <f t="shared" si="32"/>
        <v>7.665820086625915E-4</v>
      </c>
      <c r="E411" s="21">
        <f t="shared" si="32"/>
        <v>1.276381472215306E-2</v>
      </c>
      <c r="F411" s="37">
        <f t="shared" si="33"/>
        <v>4.4250875713215832E-7</v>
      </c>
      <c r="G411" s="37">
        <f t="shared" si="34"/>
        <v>1.6041912629428389E-4</v>
      </c>
      <c r="H411" s="37">
        <f t="shared" si="35"/>
        <v>5.8764797600517353E-7</v>
      </c>
      <c r="I411" s="37">
        <f t="shared" si="36"/>
        <v>1.6291496626145117E-4</v>
      </c>
    </row>
    <row r="412" spans="1:9" x14ac:dyDescent="0.25">
      <c r="A412" s="19">
        <v>43685</v>
      </c>
      <c r="B412" s="21">
        <v>2938.0900879999999</v>
      </c>
      <c r="C412" s="21">
        <v>214.14228800000001</v>
      </c>
      <c r="D412" s="21">
        <f t="shared" si="32"/>
        <v>1.8588462666627403E-2</v>
      </c>
      <c r="E412" s="21">
        <f t="shared" si="32"/>
        <v>5.4272563611980611E-3</v>
      </c>
      <c r="F412" s="37">
        <f t="shared" si="33"/>
        <v>3.4177264363968084E-4</v>
      </c>
      <c r="G412" s="37">
        <f t="shared" si="34"/>
        <v>2.8399401301607755E-5</v>
      </c>
      <c r="H412" s="37">
        <f t="shared" si="35"/>
        <v>3.4553094430860075E-4</v>
      </c>
      <c r="I412" s="37">
        <f t="shared" si="36"/>
        <v>2.9455111610164821E-5</v>
      </c>
    </row>
    <row r="413" spans="1:9" x14ac:dyDescent="0.25">
      <c r="A413" s="19">
        <v>43686</v>
      </c>
      <c r="B413" s="21">
        <v>2918.6499020000001</v>
      </c>
      <c r="C413" s="21">
        <v>217.22659300000001</v>
      </c>
      <c r="D413" s="21">
        <f t="shared" si="32"/>
        <v>-6.6385932886606509E-3</v>
      </c>
      <c r="E413" s="21">
        <f t="shared" si="32"/>
        <v>1.4300324836534449E-2</v>
      </c>
      <c r="F413" s="37">
        <f t="shared" si="33"/>
        <v>4.542708749602026E-5</v>
      </c>
      <c r="G413" s="37">
        <f t="shared" si="34"/>
        <v>2.0170184122391663E-4</v>
      </c>
      <c r="H413" s="37">
        <f t="shared" si="35"/>
        <v>4.4070920852250236E-5</v>
      </c>
      <c r="I413" s="37">
        <f t="shared" si="36"/>
        <v>2.04499290430404E-4</v>
      </c>
    </row>
    <row r="414" spans="1:9" x14ac:dyDescent="0.25">
      <c r="A414" s="19">
        <v>43689</v>
      </c>
      <c r="B414" s="21">
        <v>2882.6999510000001</v>
      </c>
      <c r="C414" s="21">
        <v>213.307388</v>
      </c>
      <c r="D414" s="21">
        <f t="shared" si="32"/>
        <v>-1.2393809057761218E-2</v>
      </c>
      <c r="E414" s="21">
        <f t="shared" si="32"/>
        <v>-1.8206754568991054E-2</v>
      </c>
      <c r="F414" s="37">
        <f t="shared" si="33"/>
        <v>1.5612946698935744E-4</v>
      </c>
      <c r="G414" s="37">
        <f t="shared" si="34"/>
        <v>3.3506943959354197E-4</v>
      </c>
      <c r="H414" s="37">
        <f t="shared" si="35"/>
        <v>1.5360650296024402E-4</v>
      </c>
      <c r="I414" s="37">
        <f t="shared" si="36"/>
        <v>3.3148591193547664E-4</v>
      </c>
    </row>
    <row r="415" spans="1:9" x14ac:dyDescent="0.25">
      <c r="A415" s="19">
        <v>43690</v>
      </c>
      <c r="B415" s="21">
        <v>2926.320068</v>
      </c>
      <c r="C415" s="21">
        <v>215.83178699999999</v>
      </c>
      <c r="D415" s="21">
        <f t="shared" si="32"/>
        <v>1.5018346204117041E-2</v>
      </c>
      <c r="E415" s="21">
        <f t="shared" si="32"/>
        <v>1.1765078861705677E-2</v>
      </c>
      <c r="F415" s="37">
        <f t="shared" si="33"/>
        <v>2.2251621810747573E-4</v>
      </c>
      <c r="G415" s="37">
        <f t="shared" si="34"/>
        <v>1.3611728750188441E-4</v>
      </c>
      <c r="H415" s="37">
        <f t="shared" si="35"/>
        <v>2.2555072270671674E-4</v>
      </c>
      <c r="I415" s="37">
        <f t="shared" si="36"/>
        <v>1.3841708062215376E-4</v>
      </c>
    </row>
    <row r="416" spans="1:9" x14ac:dyDescent="0.25">
      <c r="A416" s="19">
        <v>43691</v>
      </c>
      <c r="B416" s="21">
        <v>2840.6000979999999</v>
      </c>
      <c r="C416" s="21">
        <v>212.63945000000001</v>
      </c>
      <c r="D416" s="21">
        <f t="shared" si="32"/>
        <v>-2.9730352210714808E-2</v>
      </c>
      <c r="E416" s="21">
        <f t="shared" si="32"/>
        <v>-1.4901331970789891E-2</v>
      </c>
      <c r="F416" s="37">
        <f t="shared" si="33"/>
        <v>8.8993157199653277E-4</v>
      </c>
      <c r="G416" s="37">
        <f t="shared" si="34"/>
        <v>2.2498438426205556E-4</v>
      </c>
      <c r="H416" s="37">
        <f t="shared" si="35"/>
        <v>8.8389384257315487E-4</v>
      </c>
      <c r="I416" s="37">
        <f t="shared" si="36"/>
        <v>2.2204969450368496E-4</v>
      </c>
    </row>
    <row r="417" spans="1:9" x14ac:dyDescent="0.25">
      <c r="A417" s="19">
        <v>43692</v>
      </c>
      <c r="B417" s="21">
        <v>2847.6000979999999</v>
      </c>
      <c r="C417" s="21">
        <v>214.39769000000001</v>
      </c>
      <c r="D417" s="21">
        <f t="shared" si="32"/>
        <v>2.4612366978827697E-3</v>
      </c>
      <c r="E417" s="21">
        <f t="shared" si="32"/>
        <v>8.2346464545093364E-3</v>
      </c>
      <c r="F417" s="37">
        <f t="shared" si="33"/>
        <v>5.5689770068455102E-6</v>
      </c>
      <c r="G417" s="37">
        <f t="shared" si="34"/>
        <v>6.6202615308656254E-5</v>
      </c>
      <c r="H417" s="37">
        <f t="shared" si="35"/>
        <v>6.0576860830048798E-6</v>
      </c>
      <c r="I417" s="37">
        <f t="shared" si="36"/>
        <v>6.7809402230763183E-5</v>
      </c>
    </row>
    <row r="418" spans="1:9" x14ac:dyDescent="0.25">
      <c r="A418" s="19">
        <v>43693</v>
      </c>
      <c r="B418" s="21">
        <v>2888.679932</v>
      </c>
      <c r="C418" s="21">
        <v>214.59414699999999</v>
      </c>
      <c r="D418" s="21">
        <f t="shared" si="32"/>
        <v>1.4323058175937407E-2</v>
      </c>
      <c r="E418" s="21">
        <f t="shared" si="32"/>
        <v>9.1590094164685878E-4</v>
      </c>
      <c r="F418" s="37">
        <f t="shared" si="33"/>
        <v>2.0225645178751804E-4</v>
      </c>
      <c r="G418" s="37">
        <f t="shared" si="34"/>
        <v>6.687206985540296E-7</v>
      </c>
      <c r="H418" s="37">
        <f t="shared" si="35"/>
        <v>2.051499955112874E-4</v>
      </c>
      <c r="I418" s="37">
        <f t="shared" si="36"/>
        <v>8.3887453490960261E-7</v>
      </c>
    </row>
    <row r="419" spans="1:9" x14ac:dyDescent="0.25">
      <c r="A419" s="19">
        <v>43696</v>
      </c>
      <c r="B419" s="21">
        <v>2923.6499020000001</v>
      </c>
      <c r="C419" s="21">
        <v>214.89863600000001</v>
      </c>
      <c r="D419" s="21">
        <f t="shared" si="32"/>
        <v>1.2033175322413726E-2</v>
      </c>
      <c r="E419" s="21">
        <f t="shared" si="32"/>
        <v>1.4179006635980092E-3</v>
      </c>
      <c r="F419" s="37">
        <f t="shared" si="33"/>
        <v>1.423680094739599E-4</v>
      </c>
      <c r="G419" s="37">
        <f t="shared" si="34"/>
        <v>1.7417484244932596E-6</v>
      </c>
      <c r="H419" s="37">
        <f t="shared" si="35"/>
        <v>1.4479730833994668E-4</v>
      </c>
      <c r="I419" s="37">
        <f t="shared" si="36"/>
        <v>2.0104422918316746E-6</v>
      </c>
    </row>
    <row r="420" spans="1:9" x14ac:dyDescent="0.25">
      <c r="A420" s="19">
        <v>43697</v>
      </c>
      <c r="B420" s="21">
        <v>2900.51001</v>
      </c>
      <c r="C420" s="21">
        <v>214.59414699999999</v>
      </c>
      <c r="D420" s="21">
        <f t="shared" si="32"/>
        <v>-7.9462151137351059E-3</v>
      </c>
      <c r="E420" s="21">
        <f t="shared" si="32"/>
        <v>-1.4179006635980668E-3</v>
      </c>
      <c r="F420" s="37">
        <f t="shared" si="33"/>
        <v>6.4763605104681331E-5</v>
      </c>
      <c r="G420" s="37">
        <f t="shared" si="34"/>
        <v>2.2984020209475635E-6</v>
      </c>
      <c r="H420" s="37">
        <f t="shared" si="35"/>
        <v>6.3142334633752226E-5</v>
      </c>
      <c r="I420" s="37">
        <f t="shared" si="36"/>
        <v>2.0104422918318385E-6</v>
      </c>
    </row>
    <row r="421" spans="1:9" x14ac:dyDescent="0.25">
      <c r="A421" s="19">
        <v>43698</v>
      </c>
      <c r="B421" s="21">
        <v>2924.429932</v>
      </c>
      <c r="C421" s="21">
        <v>216.79440299999999</v>
      </c>
      <c r="D421" s="21">
        <f t="shared" si="32"/>
        <v>8.2129795994355052E-3</v>
      </c>
      <c r="E421" s="21">
        <f t="shared" si="32"/>
        <v>1.0200896985057545E-2</v>
      </c>
      <c r="F421" s="37">
        <f t="shared" si="33"/>
        <v>6.5798231519320204E-5</v>
      </c>
      <c r="G421" s="37">
        <f t="shared" si="34"/>
        <v>1.0206554724713641E-4</v>
      </c>
      <c r="H421" s="37">
        <f t="shared" si="35"/>
        <v>6.7453033900743791E-5</v>
      </c>
      <c r="I421" s="37">
        <f t="shared" si="36"/>
        <v>1.0405829929975612E-4</v>
      </c>
    </row>
    <row r="422" spans="1:9" x14ac:dyDescent="0.25">
      <c r="A422" s="19">
        <v>43699</v>
      </c>
      <c r="B422" s="21">
        <v>2922.9499510000001</v>
      </c>
      <c r="C422" s="21">
        <v>215.59605400000001</v>
      </c>
      <c r="D422" s="21">
        <f t="shared" si="32"/>
        <v>-5.0620314096755901E-4</v>
      </c>
      <c r="E422" s="21">
        <f t="shared" si="32"/>
        <v>-5.5429163561002658E-3</v>
      </c>
      <c r="F422" s="37">
        <f t="shared" si="33"/>
        <v>3.6914353178910487E-7</v>
      </c>
      <c r="G422" s="37">
        <f t="shared" si="34"/>
        <v>3.1821601378735132E-5</v>
      </c>
      <c r="H422" s="37">
        <f t="shared" si="35"/>
        <v>2.5624161992542243E-7</v>
      </c>
      <c r="I422" s="37">
        <f t="shared" si="36"/>
        <v>3.0723921730723848E-5</v>
      </c>
    </row>
    <row r="423" spans="1:9" x14ac:dyDescent="0.25">
      <c r="A423" s="19">
        <v>43700</v>
      </c>
      <c r="B423" s="21">
        <v>2847.110107</v>
      </c>
      <c r="C423" s="21">
        <v>210.85174599999999</v>
      </c>
      <c r="D423" s="21">
        <f t="shared" si="32"/>
        <v>-2.6288881212212494E-2</v>
      </c>
      <c r="E423" s="21">
        <f t="shared" si="32"/>
        <v>-2.2251275528874952E-2</v>
      </c>
      <c r="F423" s="37">
        <f t="shared" si="33"/>
        <v>6.9644528998826427E-4</v>
      </c>
      <c r="G423" s="37">
        <f t="shared" si="34"/>
        <v>4.994967095260424E-4</v>
      </c>
      <c r="H423" s="37">
        <f t="shared" si="35"/>
        <v>6.9110527538981904E-4</v>
      </c>
      <c r="I423" s="37">
        <f t="shared" si="36"/>
        <v>4.9511926266190929E-4</v>
      </c>
    </row>
    <row r="424" spans="1:9" x14ac:dyDescent="0.25">
      <c r="A424" s="19">
        <v>43703</v>
      </c>
      <c r="B424" s="21">
        <v>2878.3798830000001</v>
      </c>
      <c r="C424" s="21">
        <v>213.06182899999999</v>
      </c>
      <c r="D424" s="21">
        <f t="shared" si="32"/>
        <v>1.0923112944115404E-2</v>
      </c>
      <c r="E424" s="21">
        <f t="shared" si="32"/>
        <v>1.0427139655912167E-2</v>
      </c>
      <c r="F424" s="37">
        <f t="shared" si="33"/>
        <v>1.1711014866578858E-4</v>
      </c>
      <c r="G424" s="37">
        <f t="shared" si="34"/>
        <v>1.0668807904820092E-4</v>
      </c>
      <c r="H424" s="37">
        <f t="shared" si="35"/>
        <v>1.193143963899015E-4</v>
      </c>
      <c r="I424" s="37">
        <f t="shared" si="36"/>
        <v>1.087252414038961E-4</v>
      </c>
    </row>
    <row r="425" spans="1:9" x14ac:dyDescent="0.25">
      <c r="A425" s="19">
        <v>43704</v>
      </c>
      <c r="B425" s="21">
        <v>2869.1599120000001</v>
      </c>
      <c r="C425" s="21">
        <v>212.217072</v>
      </c>
      <c r="D425" s="21">
        <f t="shared" si="32"/>
        <v>-3.20832190381789E-3</v>
      </c>
      <c r="E425" s="21">
        <f t="shared" si="32"/>
        <v>-3.9727252353596604E-3</v>
      </c>
      <c r="F425" s="37">
        <f t="shared" si="33"/>
        <v>1.0954051837722309E-5</v>
      </c>
      <c r="G425" s="37">
        <f t="shared" si="34"/>
        <v>1.6572004791509095E-5</v>
      </c>
      <c r="H425" s="37">
        <f t="shared" si="35"/>
        <v>1.029332943851765E-5</v>
      </c>
      <c r="I425" s="37">
        <f t="shared" si="36"/>
        <v>1.5782545795663468E-5</v>
      </c>
    </row>
    <row r="426" spans="1:9" x14ac:dyDescent="0.25">
      <c r="A426" s="19">
        <v>43705</v>
      </c>
      <c r="B426" s="21">
        <v>2887.9399410000001</v>
      </c>
      <c r="C426" s="21">
        <v>214.20124799999999</v>
      </c>
      <c r="D426" s="21">
        <f t="shared" si="32"/>
        <v>6.5241514280121003E-3</v>
      </c>
      <c r="E426" s="21">
        <f t="shared" si="32"/>
        <v>9.3063089800528749E-3</v>
      </c>
      <c r="F426" s="37">
        <f t="shared" si="33"/>
        <v>4.1252138078523236E-5</v>
      </c>
      <c r="G426" s="37">
        <f t="shared" si="34"/>
        <v>8.4790237924127523E-5</v>
      </c>
      <c r="H426" s="37">
        <f t="shared" si="35"/>
        <v>4.2564551855632326E-5</v>
      </c>
      <c r="I426" s="37">
        <f t="shared" si="36"/>
        <v>8.660738683221278E-5</v>
      </c>
    </row>
    <row r="427" spans="1:9" x14ac:dyDescent="0.25">
      <c r="A427" s="19">
        <v>43706</v>
      </c>
      <c r="B427" s="21">
        <v>2924.580078</v>
      </c>
      <c r="C427" s="21">
        <v>216.627411</v>
      </c>
      <c r="D427" s="21">
        <f t="shared" si="32"/>
        <v>1.260748253902438E-2</v>
      </c>
      <c r="E427" s="21">
        <f t="shared" si="32"/>
        <v>1.1262893479286601E-2</v>
      </c>
      <c r="F427" s="37">
        <f t="shared" si="33"/>
        <v>1.56402883563513E-4</v>
      </c>
      <c r="G427" s="37">
        <f t="shared" si="34"/>
        <v>1.2465155288069005E-4</v>
      </c>
      <c r="H427" s="37">
        <f t="shared" si="35"/>
        <v>1.5894861597180463E-4</v>
      </c>
      <c r="I427" s="37">
        <f t="shared" si="36"/>
        <v>1.2685276952575665E-4</v>
      </c>
    </row>
    <row r="428" spans="1:9" x14ac:dyDescent="0.25">
      <c r="A428" s="19">
        <v>43707</v>
      </c>
      <c r="B428" s="21">
        <v>2926.459961</v>
      </c>
      <c r="C428" s="21">
        <v>215.235107</v>
      </c>
      <c r="D428" s="21">
        <f t="shared" si="32"/>
        <v>6.4258082397493387E-4</v>
      </c>
      <c r="E428" s="21">
        <f t="shared" si="32"/>
        <v>-6.4479262070953171E-3</v>
      </c>
      <c r="F428" s="37">
        <f t="shared" si="33"/>
        <v>2.9291057217672993E-7</v>
      </c>
      <c r="G428" s="37">
        <f t="shared" si="34"/>
        <v>4.2851080920858888E-5</v>
      </c>
      <c r="H428" s="37">
        <f t="shared" si="35"/>
        <v>4.1291011534030497E-7</v>
      </c>
      <c r="I428" s="37">
        <f t="shared" si="36"/>
        <v>4.15757523721466E-5</v>
      </c>
    </row>
    <row r="429" spans="1:9" x14ac:dyDescent="0.25">
      <c r="A429" s="19">
        <v>43711</v>
      </c>
      <c r="B429" s="21">
        <v>2906.2700199999999</v>
      </c>
      <c r="C429" s="21">
        <v>214.40564000000001</v>
      </c>
      <c r="D429" s="21">
        <f t="shared" si="32"/>
        <v>-6.92300919275306E-3</v>
      </c>
      <c r="E429" s="21">
        <f t="shared" si="32"/>
        <v>-3.8612167785985725E-3</v>
      </c>
      <c r="F429" s="37">
        <f t="shared" si="33"/>
        <v>4.934188466287746E-5</v>
      </c>
      <c r="G429" s="37">
        <f t="shared" si="34"/>
        <v>1.5676565455642552E-5</v>
      </c>
      <c r="H429" s="37">
        <f t="shared" si="35"/>
        <v>4.7928056282943373E-5</v>
      </c>
      <c r="I429" s="37">
        <f t="shared" si="36"/>
        <v>1.4908995011331138E-5</v>
      </c>
    </row>
    <row r="430" spans="1:9" x14ac:dyDescent="0.25">
      <c r="A430" s="19">
        <v>43712</v>
      </c>
      <c r="B430" s="21">
        <v>2937.780029</v>
      </c>
      <c r="C430" s="21">
        <v>215.75846899999999</v>
      </c>
      <c r="D430" s="21">
        <f t="shared" si="32"/>
        <v>1.0783725016077904E-2</v>
      </c>
      <c r="E430" s="21">
        <f t="shared" si="32"/>
        <v>6.2898481382609164E-3</v>
      </c>
      <c r="F430" s="37">
        <f t="shared" si="33"/>
        <v>1.1411273664206513E-4</v>
      </c>
      <c r="G430" s="37">
        <f t="shared" si="34"/>
        <v>3.8337156848573804E-5</v>
      </c>
      <c r="H430" s="37">
        <f t="shared" si="35"/>
        <v>1.1628872522238439E-4</v>
      </c>
      <c r="I430" s="37">
        <f t="shared" si="36"/>
        <v>3.9562189602384315E-5</v>
      </c>
    </row>
    <row r="431" spans="1:9" x14ac:dyDescent="0.25">
      <c r="A431" s="19">
        <v>43713</v>
      </c>
      <c r="B431" s="21">
        <v>2976</v>
      </c>
      <c r="C431" s="21">
        <v>216.73603800000001</v>
      </c>
      <c r="D431" s="21">
        <f t="shared" si="32"/>
        <v>1.2925913022813845E-2</v>
      </c>
      <c r="E431" s="21">
        <f t="shared" si="32"/>
        <v>4.5206154019269999E-3</v>
      </c>
      <c r="F431" s="37">
        <f t="shared" si="33"/>
        <v>1.644689373020111E-4</v>
      </c>
      <c r="G431" s="37">
        <f t="shared" si="34"/>
        <v>1.955822238266817E-5</v>
      </c>
      <c r="H431" s="37">
        <f t="shared" si="35"/>
        <v>1.6707922747334855E-4</v>
      </c>
      <c r="I431" s="37">
        <f t="shared" si="36"/>
        <v>2.0435963612139612E-5</v>
      </c>
    </row>
    <row r="432" spans="1:9" x14ac:dyDescent="0.25">
      <c r="A432" s="19">
        <v>43714</v>
      </c>
      <c r="B432" s="21">
        <v>2978.709961</v>
      </c>
      <c r="C432" s="21">
        <v>217.26925700000001</v>
      </c>
      <c r="D432" s="21">
        <f t="shared" si="32"/>
        <v>9.101908253591022E-4</v>
      </c>
      <c r="E432" s="21">
        <f t="shared" si="32"/>
        <v>2.4572016721172737E-3</v>
      </c>
      <c r="F432" s="37">
        <f t="shared" si="33"/>
        <v>6.5419324397928133E-7</v>
      </c>
      <c r="G432" s="37">
        <f t="shared" si="34"/>
        <v>5.5651366078373977E-6</v>
      </c>
      <c r="H432" s="37">
        <f t="shared" si="35"/>
        <v>8.2844733856788367E-7</v>
      </c>
      <c r="I432" s="37">
        <f t="shared" si="36"/>
        <v>6.0378400574559256E-6</v>
      </c>
    </row>
    <row r="433" spans="1:9" x14ac:dyDescent="0.25">
      <c r="A433" s="19">
        <v>43717</v>
      </c>
      <c r="B433" s="21">
        <v>2978.429932</v>
      </c>
      <c r="C433" s="21">
        <v>214.53401199999999</v>
      </c>
      <c r="D433" s="21">
        <f t="shared" si="32"/>
        <v>-9.4014579222948533E-5</v>
      </c>
      <c r="E433" s="21">
        <f t="shared" si="32"/>
        <v>-1.2669110132428338E-2</v>
      </c>
      <c r="F433" s="37">
        <f t="shared" si="33"/>
        <v>3.8174622536640769E-8</v>
      </c>
      <c r="G433" s="37">
        <f t="shared" si="34"/>
        <v>1.6300286733994011E-4</v>
      </c>
      <c r="H433" s="37">
        <f t="shared" si="35"/>
        <v>8.8387411064680668E-9</v>
      </c>
      <c r="I433" s="37">
        <f t="shared" si="36"/>
        <v>1.6050635154759839E-4</v>
      </c>
    </row>
    <row r="434" spans="1:9" x14ac:dyDescent="0.25">
      <c r="A434" s="19">
        <v>43718</v>
      </c>
      <c r="B434" s="21">
        <v>2979.389893</v>
      </c>
      <c r="C434" s="21">
        <v>207.049103</v>
      </c>
      <c r="D434" s="21">
        <f t="shared" si="32"/>
        <v>3.2225244686973423E-4</v>
      </c>
      <c r="E434" s="21">
        <f t="shared" si="32"/>
        <v>-3.5512312205372473E-2</v>
      </c>
      <c r="F434" s="37">
        <f t="shared" si="33"/>
        <v>4.878963332039112E-8</v>
      </c>
      <c r="G434" s="37">
        <f t="shared" si="34"/>
        <v>1.2681048401131686E-3</v>
      </c>
      <c r="H434" s="37">
        <f t="shared" si="35"/>
        <v>1.0384663951353088E-7</v>
      </c>
      <c r="I434" s="37">
        <f t="shared" si="36"/>
        <v>1.2611243181718467E-3</v>
      </c>
    </row>
    <row r="435" spans="1:9" x14ac:dyDescent="0.25">
      <c r="A435" s="19">
        <v>43719</v>
      </c>
      <c r="B435" s="21">
        <v>3000.929932</v>
      </c>
      <c r="C435" s="21">
        <v>207.562592</v>
      </c>
      <c r="D435" s="21">
        <f t="shared" si="32"/>
        <v>7.2036723045440518E-3</v>
      </c>
      <c r="E435" s="21">
        <f t="shared" si="32"/>
        <v>2.476964681550405E-3</v>
      </c>
      <c r="F435" s="37">
        <f t="shared" si="33"/>
        <v>5.0442716609741398E-5</v>
      </c>
      <c r="G435" s="37">
        <f t="shared" si="34"/>
        <v>5.6587712042675947E-6</v>
      </c>
      <c r="H435" s="37">
        <f t="shared" si="35"/>
        <v>5.1892894671255013E-5</v>
      </c>
      <c r="I435" s="37">
        <f t="shared" si="36"/>
        <v>6.135354033648099E-6</v>
      </c>
    </row>
    <row r="436" spans="1:9" x14ac:dyDescent="0.25">
      <c r="A436" s="19">
        <v>43720</v>
      </c>
      <c r="B436" s="21">
        <v>3009.570068</v>
      </c>
      <c r="C436" s="21">
        <v>209.488113</v>
      </c>
      <c r="D436" s="21">
        <f t="shared" si="32"/>
        <v>2.8750160390679956E-3</v>
      </c>
      <c r="E436" s="21">
        <f t="shared" si="32"/>
        <v>9.234055518768847E-3</v>
      </c>
      <c r="F436" s="37">
        <f t="shared" si="33"/>
        <v>7.6931196078441511E-6</v>
      </c>
      <c r="G436" s="37">
        <f t="shared" si="34"/>
        <v>8.346481540816418E-5</v>
      </c>
      <c r="H436" s="37">
        <f t="shared" si="35"/>
        <v>8.2657172248982261E-6</v>
      </c>
      <c r="I436" s="37">
        <f t="shared" si="36"/>
        <v>8.5267781323705396E-5</v>
      </c>
    </row>
    <row r="437" spans="1:9" x14ac:dyDescent="0.25">
      <c r="A437" s="19">
        <v>43721</v>
      </c>
      <c r="B437" s="21">
        <v>3007.389893</v>
      </c>
      <c r="C437" s="21">
        <v>207.17749000000001</v>
      </c>
      <c r="D437" s="21">
        <f t="shared" si="32"/>
        <v>-7.2467661727595176E-4</v>
      </c>
      <c r="E437" s="21">
        <f t="shared" si="32"/>
        <v>-1.1091132408078084E-2</v>
      </c>
      <c r="F437" s="37">
        <f t="shared" si="33"/>
        <v>6.8235085239700173E-7</v>
      </c>
      <c r="G437" s="37">
        <f t="shared" si="34"/>
        <v>1.251999847624093E-4</v>
      </c>
      <c r="H437" s="37">
        <f t="shared" si="35"/>
        <v>5.2515619962651629E-7</v>
      </c>
      <c r="I437" s="37">
        <f t="shared" si="36"/>
        <v>1.2301321809351994E-4</v>
      </c>
    </row>
    <row r="438" spans="1:9" x14ac:dyDescent="0.25">
      <c r="A438" s="19">
        <v>43724</v>
      </c>
      <c r="B438" s="21">
        <v>2997.959961</v>
      </c>
      <c r="C438" s="21">
        <v>204.797729</v>
      </c>
      <c r="D438" s="21">
        <f t="shared" si="32"/>
        <v>-3.1405130357880207E-3</v>
      </c>
      <c r="E438" s="21">
        <f t="shared" si="32"/>
        <v>-1.1553061250862586E-2</v>
      </c>
      <c r="F438" s="37">
        <f t="shared" si="33"/>
        <v>1.0509797134690367E-5</v>
      </c>
      <c r="G438" s="37">
        <f t="shared" si="34"/>
        <v>1.3575066525318296E-4</v>
      </c>
      <c r="H438" s="37">
        <f t="shared" si="35"/>
        <v>9.8628221279544894E-6</v>
      </c>
      <c r="I438" s="37">
        <f t="shared" si="36"/>
        <v>1.3347322426618258E-4</v>
      </c>
    </row>
    <row r="439" spans="1:9" x14ac:dyDescent="0.25">
      <c r="A439" s="19">
        <v>43725</v>
      </c>
      <c r="B439" s="21">
        <v>3005.6999510000001</v>
      </c>
      <c r="C439" s="21">
        <v>207.216995</v>
      </c>
      <c r="D439" s="21">
        <f t="shared" si="32"/>
        <v>2.5784252944315751E-3</v>
      </c>
      <c r="E439" s="21">
        <f t="shared" si="32"/>
        <v>1.1743724985780142E-2</v>
      </c>
      <c r="F439" s="37">
        <f t="shared" si="33"/>
        <v>6.1358094133885034E-6</v>
      </c>
      <c r="G439" s="37">
        <f t="shared" si="34"/>
        <v>1.3561947508025347E-4</v>
      </c>
      <c r="H439" s="37">
        <f t="shared" si="35"/>
        <v>6.6482769989645547E-6</v>
      </c>
      <c r="I439" s="37">
        <f t="shared" si="36"/>
        <v>1.3791507654163681E-4</v>
      </c>
    </row>
    <row r="440" spans="1:9" x14ac:dyDescent="0.25">
      <c r="A440" s="19">
        <v>43726</v>
      </c>
      <c r="B440" s="21">
        <v>3006.7299800000001</v>
      </c>
      <c r="C440" s="21">
        <v>207.789703</v>
      </c>
      <c r="D440" s="21">
        <f t="shared" si="32"/>
        <v>3.4263318554979109E-4</v>
      </c>
      <c r="E440" s="21">
        <f t="shared" si="32"/>
        <v>2.7599957606172275E-3</v>
      </c>
      <c r="F440" s="37">
        <f t="shared" si="33"/>
        <v>5.8208556017180706E-8</v>
      </c>
      <c r="G440" s="37">
        <f t="shared" si="34"/>
        <v>7.0854361860810701E-6</v>
      </c>
      <c r="H440" s="37">
        <f t="shared" si="35"/>
        <v>1.1739749983999757E-7</v>
      </c>
      <c r="I440" s="37">
        <f t="shared" si="36"/>
        <v>7.6175765986250685E-6</v>
      </c>
    </row>
    <row r="441" spans="1:9" x14ac:dyDescent="0.25">
      <c r="A441" s="19">
        <v>43727</v>
      </c>
      <c r="B441" s="21">
        <v>3006.790039</v>
      </c>
      <c r="C441" s="21">
        <v>207.87858600000001</v>
      </c>
      <c r="D441" s="21">
        <f t="shared" si="32"/>
        <v>1.997465704358366E-5</v>
      </c>
      <c r="E441" s="21">
        <f t="shared" si="32"/>
        <v>4.2766313287233434E-4</v>
      </c>
      <c r="F441" s="37">
        <f t="shared" si="33"/>
        <v>6.6249888693558621E-9</v>
      </c>
      <c r="G441" s="37">
        <f t="shared" si="34"/>
        <v>1.0858055522009534E-7</v>
      </c>
      <c r="H441" s="37">
        <f t="shared" si="35"/>
        <v>3.989869240087863E-10</v>
      </c>
      <c r="I441" s="37">
        <f t="shared" si="36"/>
        <v>1.8289575521817989E-7</v>
      </c>
    </row>
    <row r="442" spans="1:9" x14ac:dyDescent="0.25">
      <c r="A442" s="19">
        <v>43728</v>
      </c>
      <c r="B442" s="21">
        <v>2992.070068</v>
      </c>
      <c r="C442" s="21">
        <v>206.762756</v>
      </c>
      <c r="D442" s="21">
        <f t="shared" si="32"/>
        <v>-4.9075992042032345E-3</v>
      </c>
      <c r="E442" s="21">
        <f t="shared" si="32"/>
        <v>-5.3821584128379407E-3</v>
      </c>
      <c r="F442" s="37">
        <f t="shared" si="33"/>
        <v>2.5089759381678859E-5</v>
      </c>
      <c r="G442" s="37">
        <f t="shared" si="34"/>
        <v>3.0033752849841887E-5</v>
      </c>
      <c r="H442" s="37">
        <f t="shared" si="35"/>
        <v>2.4084529949096222E-5</v>
      </c>
      <c r="I442" s="37">
        <f t="shared" si="36"/>
        <v>2.8967629180882222E-5</v>
      </c>
    </row>
    <row r="443" spans="1:9" x14ac:dyDescent="0.25">
      <c r="A443" s="19">
        <v>43731</v>
      </c>
      <c r="B443" s="21">
        <v>2991.780029</v>
      </c>
      <c r="C443" s="21">
        <v>208.885773</v>
      </c>
      <c r="D443" s="21">
        <f t="shared" si="32"/>
        <v>-9.6940596948634042E-5</v>
      </c>
      <c r="E443" s="21">
        <f t="shared" si="32"/>
        <v>1.0215532184046939E-2</v>
      </c>
      <c r="F443" s="37">
        <f t="shared" si="33"/>
        <v>3.9326573944119564E-8</v>
      </c>
      <c r="G443" s="37">
        <f t="shared" si="34"/>
        <v>1.0236147293442286E-4</v>
      </c>
      <c r="H443" s="37">
        <f t="shared" si="35"/>
        <v>9.3974793367575162E-9</v>
      </c>
      <c r="I443" s="37">
        <f t="shared" si="36"/>
        <v>1.0435709780329882E-4</v>
      </c>
    </row>
    <row r="444" spans="1:9" x14ac:dyDescent="0.25">
      <c r="A444" s="19">
        <v>43732</v>
      </c>
      <c r="B444" s="21">
        <v>2966.6000979999999</v>
      </c>
      <c r="C444" s="21">
        <v>209.35977199999999</v>
      </c>
      <c r="D444" s="21">
        <f t="shared" si="32"/>
        <v>-8.4519887484478164E-3</v>
      </c>
      <c r="E444" s="21">
        <f t="shared" si="32"/>
        <v>2.2666073008913287E-3</v>
      </c>
      <c r="F444" s="37">
        <f t="shared" si="33"/>
        <v>7.3159923498060422E-5</v>
      </c>
      <c r="G444" s="37">
        <f t="shared" si="34"/>
        <v>4.7022179272503338E-6</v>
      </c>
      <c r="H444" s="37">
        <f t="shared" si="35"/>
        <v>7.1436113803888485E-5</v>
      </c>
      <c r="I444" s="37">
        <f t="shared" si="36"/>
        <v>5.1375086564538746E-6</v>
      </c>
    </row>
    <row r="445" spans="1:9" x14ac:dyDescent="0.25">
      <c r="A445" s="19">
        <v>43733</v>
      </c>
      <c r="B445" s="21">
        <v>2984.8701169999999</v>
      </c>
      <c r="C445" s="21">
        <v>209.96211199999999</v>
      </c>
      <c r="D445" s="21">
        <f t="shared" si="32"/>
        <v>6.139685063273532E-3</v>
      </c>
      <c r="E445" s="21">
        <f t="shared" si="32"/>
        <v>2.8729262043221951E-3</v>
      </c>
      <c r="F445" s="37">
        <f t="shared" si="33"/>
        <v>3.6461264603828251E-5</v>
      </c>
      <c r="G445" s="37">
        <f t="shared" si="34"/>
        <v>7.6993968824883491E-6</v>
      </c>
      <c r="H445" s="37">
        <f t="shared" si="35"/>
        <v>3.7695732676184118E-5</v>
      </c>
      <c r="I445" s="37">
        <f t="shared" si="36"/>
        <v>8.2537049754811344E-6</v>
      </c>
    </row>
    <row r="446" spans="1:9" x14ac:dyDescent="0.25">
      <c r="A446" s="19">
        <v>43734</v>
      </c>
      <c r="B446" s="21">
        <v>2977.6201169999999</v>
      </c>
      <c r="C446" s="21">
        <v>209.93249499999999</v>
      </c>
      <c r="D446" s="21">
        <f t="shared" si="32"/>
        <v>-2.4318710097662182E-3</v>
      </c>
      <c r="E446" s="21">
        <f t="shared" si="32"/>
        <v>-1.4106873275042617E-4</v>
      </c>
      <c r="F446" s="37">
        <f t="shared" si="33"/>
        <v>6.4173033848265178E-6</v>
      </c>
      <c r="G446" s="37">
        <f t="shared" si="34"/>
        <v>5.722440389669113E-8</v>
      </c>
      <c r="H446" s="37">
        <f t="shared" si="35"/>
        <v>5.9139966081413656E-6</v>
      </c>
      <c r="I446" s="37">
        <f t="shared" si="36"/>
        <v>1.9900387359811163E-8</v>
      </c>
    </row>
    <row r="447" spans="1:9" x14ac:dyDescent="0.25">
      <c r="A447" s="19">
        <v>43735</v>
      </c>
      <c r="B447" s="21">
        <v>2961.790039</v>
      </c>
      <c r="C447" s="21">
        <v>210.48545799999999</v>
      </c>
      <c r="D447" s="21">
        <f t="shared" si="32"/>
        <v>-5.3305345372608622E-3</v>
      </c>
      <c r="E447" s="21">
        <f t="shared" si="32"/>
        <v>2.6305409410696391E-3</v>
      </c>
      <c r="F447" s="37">
        <f t="shared" si="33"/>
        <v>2.9505572688241928E-5</v>
      </c>
      <c r="G447" s="37">
        <f t="shared" si="34"/>
        <v>6.4130165627582884E-6</v>
      </c>
      <c r="H447" s="37">
        <f t="shared" si="35"/>
        <v>2.8414598452930874E-5</v>
      </c>
      <c r="I447" s="37">
        <f t="shared" si="36"/>
        <v>6.9197456426435428E-6</v>
      </c>
    </row>
    <row r="448" spans="1:9" x14ac:dyDescent="0.25">
      <c r="A448" s="19">
        <v>43738</v>
      </c>
      <c r="B448" s="21">
        <v>2976.73999</v>
      </c>
      <c r="C448" s="21">
        <v>212.016006</v>
      </c>
      <c r="D448" s="21">
        <f t="shared" si="32"/>
        <v>5.0349101576151927E-3</v>
      </c>
      <c r="E448" s="21">
        <f t="shared" si="32"/>
        <v>7.2452042213363597E-3</v>
      </c>
      <c r="F448" s="37">
        <f t="shared" si="33"/>
        <v>2.4339831396407359E-5</v>
      </c>
      <c r="G448" s="37">
        <f t="shared" si="34"/>
        <v>5.1080419841177522E-5</v>
      </c>
      <c r="H448" s="37">
        <f t="shared" si="35"/>
        <v>2.5350320295256646E-5</v>
      </c>
      <c r="I448" s="37">
        <f t="shared" si="36"/>
        <v>5.2492984208870203E-5</v>
      </c>
    </row>
    <row r="449" spans="1:9" x14ac:dyDescent="0.25">
      <c r="A449" s="19">
        <v>43739</v>
      </c>
      <c r="B449" s="21">
        <v>2940.25</v>
      </c>
      <c r="C449" s="21">
        <v>206.397415</v>
      </c>
      <c r="D449" s="21">
        <f t="shared" si="32"/>
        <v>-1.2334126866677331E-2</v>
      </c>
      <c r="E449" s="21">
        <f t="shared" si="32"/>
        <v>-2.6858262517858288E-2</v>
      </c>
      <c r="F449" s="37">
        <f t="shared" si="33"/>
        <v>1.5464154978115516E-4</v>
      </c>
      <c r="G449" s="37">
        <f t="shared" si="34"/>
        <v>7.2664804081260242E-4</v>
      </c>
      <c r="H449" s="37">
        <f t="shared" si="35"/>
        <v>1.5213068556329157E-4</v>
      </c>
      <c r="I449" s="37">
        <f t="shared" si="36"/>
        <v>7.2136626547819149E-4</v>
      </c>
    </row>
    <row r="450" spans="1:9" x14ac:dyDescent="0.25">
      <c r="A450" s="19">
        <v>43740</v>
      </c>
      <c r="B450" s="21">
        <v>2887.610107</v>
      </c>
      <c r="C450" s="21">
        <v>203.68190000000001</v>
      </c>
      <c r="D450" s="21">
        <f t="shared" si="32"/>
        <v>-1.8065404333742128E-2</v>
      </c>
      <c r="E450" s="21">
        <f t="shared" si="32"/>
        <v>-1.3244046180376126E-2</v>
      </c>
      <c r="F450" s="37">
        <f t="shared" si="33"/>
        <v>3.3003164215608059E-4</v>
      </c>
      <c r="G450" s="37">
        <f t="shared" si="34"/>
        <v>1.780141320867268E-4</v>
      </c>
      <c r="H450" s="37">
        <f t="shared" si="35"/>
        <v>3.2635883374158885E-4</v>
      </c>
      <c r="I450" s="37">
        <f t="shared" si="36"/>
        <v>1.7540475922793545E-4</v>
      </c>
    </row>
    <row r="451" spans="1:9" x14ac:dyDescent="0.25">
      <c r="A451" s="19">
        <v>43741</v>
      </c>
      <c r="B451" s="21">
        <v>2910.6298830000001</v>
      </c>
      <c r="C451" s="21">
        <v>207.39473000000001</v>
      </c>
      <c r="D451" s="21">
        <f t="shared" si="32"/>
        <v>7.9403049843841545E-3</v>
      </c>
      <c r="E451" s="21">
        <f t="shared" si="32"/>
        <v>1.8064422512729585E-2</v>
      </c>
      <c r="F451" s="37">
        <f t="shared" si="33"/>
        <v>6.1448922201559581E-5</v>
      </c>
      <c r="G451" s="37">
        <f t="shared" si="34"/>
        <v>3.2278703799184903E-4</v>
      </c>
      <c r="H451" s="37">
        <f t="shared" si="35"/>
        <v>6.3048443245035846E-5</v>
      </c>
      <c r="I451" s="37">
        <f t="shared" si="36"/>
        <v>3.2632336071841147E-4</v>
      </c>
    </row>
    <row r="452" spans="1:9" x14ac:dyDescent="0.25">
      <c r="A452" s="19">
        <v>43742</v>
      </c>
      <c r="B452" s="21">
        <v>2952.01001</v>
      </c>
      <c r="C452" s="21">
        <v>209.03389000000001</v>
      </c>
      <c r="D452" s="21">
        <f t="shared" si="32"/>
        <v>1.4116785254235103E-2</v>
      </c>
      <c r="E452" s="21">
        <f t="shared" si="32"/>
        <v>7.8725062929383676E-3</v>
      </c>
      <c r="F452" s="37">
        <f t="shared" si="33"/>
        <v>1.9643190142281145E-4</v>
      </c>
      <c r="G452" s="37">
        <f t="shared" si="34"/>
        <v>6.04406547100616E-5</v>
      </c>
      <c r="H452" s="37">
        <f t="shared" si="35"/>
        <v>1.9928362591418964E-4</v>
      </c>
      <c r="I452" s="37">
        <f t="shared" si="36"/>
        <v>6.1976355332354202E-5</v>
      </c>
    </row>
    <row r="453" spans="1:9" x14ac:dyDescent="0.25">
      <c r="A453" s="19">
        <v>43745</v>
      </c>
      <c r="B453" s="21">
        <v>2938.790039</v>
      </c>
      <c r="C453" s="21">
        <v>209.26100199999999</v>
      </c>
      <c r="D453" s="21">
        <f t="shared" si="32"/>
        <v>-4.4883523743439327E-3</v>
      </c>
      <c r="E453" s="21">
        <f t="shared" si="32"/>
        <v>1.0858943136072962E-3</v>
      </c>
      <c r="F453" s="37">
        <f t="shared" si="33"/>
        <v>2.106553946361976E-5</v>
      </c>
      <c r="G453" s="37">
        <f t="shared" si="34"/>
        <v>9.75643776522815E-7</v>
      </c>
      <c r="H453" s="37">
        <f t="shared" si="35"/>
        <v>2.0145307036278818E-5</v>
      </c>
      <c r="I453" s="37">
        <f t="shared" si="36"/>
        <v>1.1791664603246609E-6</v>
      </c>
    </row>
    <row r="454" spans="1:9" x14ac:dyDescent="0.25">
      <c r="A454" s="19">
        <v>43746</v>
      </c>
      <c r="B454" s="21">
        <v>2893.0600589999999</v>
      </c>
      <c r="C454" s="21">
        <v>208.46118200000001</v>
      </c>
      <c r="D454" s="21">
        <f t="shared" si="32"/>
        <v>-1.5683159390420455E-2</v>
      </c>
      <c r="E454" s="21">
        <f t="shared" si="32"/>
        <v>-3.8294397954234086E-3</v>
      </c>
      <c r="F454" s="37">
        <f t="shared" si="33"/>
        <v>2.4915132677364083E-4</v>
      </c>
      <c r="G454" s="37">
        <f t="shared" si="34"/>
        <v>1.542594192845242E-5</v>
      </c>
      <c r="H454" s="37">
        <f t="shared" si="35"/>
        <v>2.4596148846533328E-4</v>
      </c>
      <c r="I454" s="37">
        <f t="shared" si="36"/>
        <v>1.4664609146772478E-5</v>
      </c>
    </row>
    <row r="455" spans="1:9" x14ac:dyDescent="0.25">
      <c r="A455" s="19">
        <v>43747</v>
      </c>
      <c r="B455" s="21">
        <v>2919.3999020000001</v>
      </c>
      <c r="C455" s="21">
        <v>210.15960699999999</v>
      </c>
      <c r="D455" s="21">
        <f t="shared" si="32"/>
        <v>9.0632962566768154E-3</v>
      </c>
      <c r="E455" s="21">
        <f t="shared" si="32"/>
        <v>8.1144289240810685E-3</v>
      </c>
      <c r="F455" s="37">
        <f t="shared" si="33"/>
        <v>8.0316145680804491E-5</v>
      </c>
      <c r="G455" s="37">
        <f t="shared" si="34"/>
        <v>6.4260767940929229E-5</v>
      </c>
      <c r="H455" s="37">
        <f t="shared" si="35"/>
        <v>8.2143339036291977E-5</v>
      </c>
      <c r="I455" s="37">
        <f t="shared" si="36"/>
        <v>6.5843956763963452E-5</v>
      </c>
    </row>
    <row r="456" spans="1:9" x14ac:dyDescent="0.25">
      <c r="A456" s="19">
        <v>43748</v>
      </c>
      <c r="B456" s="21">
        <v>2938.1298830000001</v>
      </c>
      <c r="C456" s="21">
        <v>209.10301200000001</v>
      </c>
      <c r="D456" s="21">
        <f t="shared" si="32"/>
        <v>6.3952025933453642E-3</v>
      </c>
      <c r="E456" s="21">
        <f t="shared" si="32"/>
        <v>-5.0402644497817483E-3</v>
      </c>
      <c r="F456" s="37">
        <f t="shared" si="33"/>
        <v>3.9612345182141855E-5</v>
      </c>
      <c r="G456" s="37">
        <f t="shared" si="34"/>
        <v>2.6403277320237525E-5</v>
      </c>
      <c r="H456" s="37">
        <f t="shared" si="35"/>
        <v>4.0898616209931274E-5</v>
      </c>
      <c r="I456" s="37">
        <f t="shared" si="36"/>
        <v>2.540426572373371E-5</v>
      </c>
    </row>
    <row r="457" spans="1:9" x14ac:dyDescent="0.25">
      <c r="A457" s="19">
        <v>43749</v>
      </c>
      <c r="B457" s="21">
        <v>2970.2700199999999</v>
      </c>
      <c r="C457" s="21">
        <v>206.397415</v>
      </c>
      <c r="D457" s="21">
        <f t="shared" si="32"/>
        <v>1.0879579767786803E-2</v>
      </c>
      <c r="E457" s="21">
        <f t="shared" si="32"/>
        <v>-1.3023501617774862E-2</v>
      </c>
      <c r="F457" s="37">
        <f t="shared" si="33"/>
        <v>1.1616983400177855E-4</v>
      </c>
      <c r="G457" s="37">
        <f t="shared" si="34"/>
        <v>1.7217767545400957E-4</v>
      </c>
      <c r="H457" s="37">
        <f t="shared" si="35"/>
        <v>1.1836525592363596E-4</v>
      </c>
      <c r="I457" s="37">
        <f t="shared" si="36"/>
        <v>1.6961159438818446E-4</v>
      </c>
    </row>
    <row r="458" spans="1:9" x14ac:dyDescent="0.25">
      <c r="A458" s="19">
        <v>43752</v>
      </c>
      <c r="B458" s="21">
        <v>2966.1499020000001</v>
      </c>
      <c r="C458" s="21">
        <v>205.76544200000001</v>
      </c>
      <c r="D458" s="21">
        <f t="shared" si="32"/>
        <v>-1.3880819469238928E-3</v>
      </c>
      <c r="E458" s="21">
        <f t="shared" si="32"/>
        <v>-3.0666203153988832E-3</v>
      </c>
      <c r="F458" s="37">
        <f t="shared" si="33"/>
        <v>2.218463204745347E-6</v>
      </c>
      <c r="G458" s="37">
        <f t="shared" si="34"/>
        <v>1.0015755297408819E-5</v>
      </c>
      <c r="H458" s="37">
        <f t="shared" si="35"/>
        <v>1.926771491376025E-6</v>
      </c>
      <c r="I458" s="37">
        <f t="shared" si="36"/>
        <v>9.4041601588171456E-6</v>
      </c>
    </row>
    <row r="459" spans="1:9" x14ac:dyDescent="0.25">
      <c r="A459" s="19">
        <v>43753</v>
      </c>
      <c r="B459" s="21">
        <v>2995.679932</v>
      </c>
      <c r="C459" s="21">
        <v>204.61999499999999</v>
      </c>
      <c r="D459" s="21">
        <f t="shared" si="32"/>
        <v>9.9064456123445291E-3</v>
      </c>
      <c r="E459" s="21">
        <f t="shared" si="32"/>
        <v>-5.5823129735193024E-3</v>
      </c>
      <c r="F459" s="37">
        <f t="shared" si="33"/>
        <v>9.613953342075514E-5</v>
      </c>
      <c r="G459" s="37">
        <f t="shared" si="34"/>
        <v>3.2267631141001211E-5</v>
      </c>
      <c r="H459" s="37">
        <f t="shared" si="35"/>
        <v>9.8137664670340169E-5</v>
      </c>
      <c r="I459" s="37">
        <f t="shared" si="36"/>
        <v>3.1162218134321916E-5</v>
      </c>
    </row>
    <row r="460" spans="1:9" x14ac:dyDescent="0.25">
      <c r="A460" s="19">
        <v>43754</v>
      </c>
      <c r="B460" s="21">
        <v>2989.6899410000001</v>
      </c>
      <c r="C460" s="21">
        <v>205.686432</v>
      </c>
      <c r="D460" s="21">
        <f t="shared" ref="D460:E523" si="37">LN(B460/B459)</f>
        <v>-2.0015448090417308E-3</v>
      </c>
      <c r="E460" s="21">
        <f t="shared" si="37"/>
        <v>5.1982583320709826E-3</v>
      </c>
      <c r="F460" s="37">
        <f t="shared" ref="F460:F523" si="38">(D460-$D$2)^2</f>
        <v>4.4222451913875556E-6</v>
      </c>
      <c r="G460" s="37">
        <f t="shared" ref="G460:G523" si="39">(E460-$E$2)^2</f>
        <v>2.6011130544491543E-5</v>
      </c>
      <c r="H460" s="37">
        <f t="shared" ref="H460:H523" si="40">D460^2</f>
        <v>4.0061816226018985E-6</v>
      </c>
      <c r="I460" s="37">
        <f t="shared" ref="I460:I523" si="41">E460^2</f>
        <v>2.7021889686945393E-5</v>
      </c>
    </row>
    <row r="461" spans="1:9" x14ac:dyDescent="0.25">
      <c r="A461" s="19">
        <v>43755</v>
      </c>
      <c r="B461" s="21">
        <v>2997.9499510000001</v>
      </c>
      <c r="C461" s="21">
        <v>204.254639</v>
      </c>
      <c r="D461" s="21">
        <f t="shared" si="37"/>
        <v>2.7590220483281382E-3</v>
      </c>
      <c r="E461" s="21">
        <f t="shared" si="37"/>
        <v>-6.9853885028338721E-3</v>
      </c>
      <c r="F461" s="37">
        <f t="shared" si="38"/>
        <v>7.0631213642676236E-6</v>
      </c>
      <c r="G461" s="37">
        <f t="shared" si="39"/>
        <v>5.017648224082689E-5</v>
      </c>
      <c r="H461" s="37">
        <f t="shared" si="40"/>
        <v>7.6122026631607954E-6</v>
      </c>
      <c r="I461" s="37">
        <f t="shared" si="41"/>
        <v>4.8795652535523645E-5</v>
      </c>
    </row>
    <row r="462" spans="1:9" x14ac:dyDescent="0.25">
      <c r="A462" s="19">
        <v>43756</v>
      </c>
      <c r="B462" s="21">
        <v>2986.1999510000001</v>
      </c>
      <c r="C462" s="21">
        <v>205.883926</v>
      </c>
      <c r="D462" s="21">
        <f t="shared" si="37"/>
        <v>-3.927045710025329E-3</v>
      </c>
      <c r="E462" s="21">
        <f t="shared" si="37"/>
        <v>7.9450981190369013E-3</v>
      </c>
      <c r="F462" s="37">
        <f t="shared" si="38"/>
        <v>1.6228122591617543E-5</v>
      </c>
      <c r="G462" s="37">
        <f t="shared" si="39"/>
        <v>6.1574634086968794E-5</v>
      </c>
      <c r="H462" s="37">
        <f t="shared" si="40"/>
        <v>1.5421688008628341E-5</v>
      </c>
      <c r="I462" s="37">
        <f t="shared" si="41"/>
        <v>6.3124584121123704E-5</v>
      </c>
    </row>
    <row r="463" spans="1:9" x14ac:dyDescent="0.25">
      <c r="A463" s="19">
        <v>43759</v>
      </c>
      <c r="B463" s="21">
        <v>3006.719971</v>
      </c>
      <c r="C463" s="21">
        <v>207.216995</v>
      </c>
      <c r="D463" s="21">
        <f t="shared" si="37"/>
        <v>6.8481142616272101E-3</v>
      </c>
      <c r="E463" s="21">
        <f t="shared" si="37"/>
        <v>6.4539852589347996E-3</v>
      </c>
      <c r="F463" s="37">
        <f t="shared" si="38"/>
        <v>4.5518575786019931E-5</v>
      </c>
      <c r="G463" s="37">
        <f t="shared" si="39"/>
        <v>4.0396673674085433E-5</v>
      </c>
      <c r="H463" s="37">
        <f t="shared" si="40"/>
        <v>4.6896668940301988E-5</v>
      </c>
      <c r="I463" s="37">
        <f t="shared" si="41"/>
        <v>4.1653925722547693E-5</v>
      </c>
    </row>
    <row r="464" spans="1:9" x14ac:dyDescent="0.25">
      <c r="A464" s="19">
        <v>43760</v>
      </c>
      <c r="B464" s="21">
        <v>2995.98999</v>
      </c>
      <c r="C464" s="21">
        <v>196.769745</v>
      </c>
      <c r="D464" s="21">
        <f t="shared" si="37"/>
        <v>-3.5750494353435419E-3</v>
      </c>
      <c r="E464" s="21">
        <f t="shared" si="37"/>
        <v>-5.173229117880683E-2</v>
      </c>
      <c r="F464" s="37">
        <f t="shared" si="38"/>
        <v>1.3516050244479718E-5</v>
      </c>
      <c r="G464" s="37">
        <f t="shared" si="39"/>
        <v>2.6863943731793862E-3</v>
      </c>
      <c r="H464" s="37">
        <f t="shared" si="40"/>
        <v>1.2780978465150177E-5</v>
      </c>
      <c r="I464" s="37">
        <f t="shared" si="41"/>
        <v>2.6762299506088551E-3</v>
      </c>
    </row>
    <row r="465" spans="1:9" x14ac:dyDescent="0.25">
      <c r="A465" s="19">
        <v>43761</v>
      </c>
      <c r="B465" s="21">
        <v>3004.5200199999999</v>
      </c>
      <c r="C465" s="21">
        <v>196.71049500000001</v>
      </c>
      <c r="D465" s="21">
        <f t="shared" si="37"/>
        <v>2.843103580075224E-3</v>
      </c>
      <c r="E465" s="21">
        <f t="shared" si="37"/>
        <v>-3.0115870849220207E-4</v>
      </c>
      <c r="F465" s="37">
        <f t="shared" si="38"/>
        <v>7.5171101984132838E-6</v>
      </c>
      <c r="G465" s="37">
        <f t="shared" si="39"/>
        <v>1.5944544461064546E-7</v>
      </c>
      <c r="H465" s="37">
        <f t="shared" si="40"/>
        <v>8.0832379670365555E-6</v>
      </c>
      <c r="I465" s="37">
        <f t="shared" si="41"/>
        <v>9.0696567700691143E-8</v>
      </c>
    </row>
    <row r="466" spans="1:9" x14ac:dyDescent="0.25">
      <c r="A466" s="19">
        <v>43762</v>
      </c>
      <c r="B466" s="21">
        <v>3010.290039</v>
      </c>
      <c r="C466" s="21">
        <v>193.56051600000001</v>
      </c>
      <c r="D466" s="21">
        <f t="shared" si="37"/>
        <v>1.9186044823943E-3</v>
      </c>
      <c r="E466" s="21">
        <f t="shared" si="37"/>
        <v>-1.6142871573550221E-2</v>
      </c>
      <c r="F466" s="37">
        <f t="shared" si="38"/>
        <v>3.302345919165514E-6</v>
      </c>
      <c r="G466" s="37">
        <f t="shared" si="39"/>
        <v>2.6377070040385533E-4</v>
      </c>
      <c r="H466" s="37">
        <f t="shared" si="40"/>
        <v>3.6810431598635001E-6</v>
      </c>
      <c r="I466" s="37">
        <f t="shared" si="41"/>
        <v>2.605923026401358E-4</v>
      </c>
    </row>
    <row r="467" spans="1:9" x14ac:dyDescent="0.25">
      <c r="A467" s="19">
        <v>43763</v>
      </c>
      <c r="B467" s="21">
        <v>3022.5500489999999</v>
      </c>
      <c r="C467" s="21">
        <v>192.16819799999999</v>
      </c>
      <c r="D467" s="21">
        <f t="shared" si="37"/>
        <v>4.0644295882822203E-3</v>
      </c>
      <c r="E467" s="21">
        <f t="shared" si="37"/>
        <v>-7.2191879752574106E-3</v>
      </c>
      <c r="F467" s="37">
        <f t="shared" si="38"/>
        <v>1.5705851670422909E-5</v>
      </c>
      <c r="G467" s="37">
        <f t="shared" si="39"/>
        <v>5.354339839277708E-5</v>
      </c>
      <c r="H467" s="37">
        <f t="shared" si="40"/>
        <v>1.6519587878103977E-5</v>
      </c>
      <c r="I467" s="37">
        <f t="shared" si="41"/>
        <v>5.211667502210119E-5</v>
      </c>
    </row>
    <row r="468" spans="1:9" x14ac:dyDescent="0.25">
      <c r="A468" s="19">
        <v>43766</v>
      </c>
      <c r="B468" s="21">
        <v>3039.419922</v>
      </c>
      <c r="C468" s="21">
        <v>189.37370300000001</v>
      </c>
      <c r="D468" s="21">
        <f t="shared" si="37"/>
        <v>5.5658199003797548E-3</v>
      </c>
      <c r="E468" s="21">
        <f t="shared" si="37"/>
        <v>-1.4648692391061013E-2</v>
      </c>
      <c r="F468" s="37">
        <f t="shared" si="38"/>
        <v>2.9860227012598463E-5</v>
      </c>
      <c r="G468" s="37">
        <f t="shared" si="39"/>
        <v>2.1746928664222981E-4</v>
      </c>
      <c r="H468" s="37">
        <f t="shared" si="40"/>
        <v>3.0978351163463306E-5</v>
      </c>
      <c r="I468" s="37">
        <f t="shared" si="41"/>
        <v>2.1458418876792881E-4</v>
      </c>
    </row>
    <row r="469" spans="1:9" x14ac:dyDescent="0.25">
      <c r="A469" s="19">
        <v>43767</v>
      </c>
      <c r="B469" s="21">
        <v>3036.889893</v>
      </c>
      <c r="C469" s="21">
        <v>190.203171</v>
      </c>
      <c r="D469" s="21">
        <f t="shared" si="37"/>
        <v>-8.3275185869019096E-4</v>
      </c>
      <c r="E469" s="21">
        <f t="shared" si="37"/>
        <v>4.3704945013095364E-3</v>
      </c>
      <c r="F469" s="37">
        <f t="shared" si="38"/>
        <v>8.7258120256608664E-7</v>
      </c>
      <c r="G469" s="37">
        <f t="shared" si="39"/>
        <v>1.8252948937365122E-5</v>
      </c>
      <c r="H469" s="37">
        <f t="shared" si="40"/>
        <v>6.9347565815196778E-7</v>
      </c>
      <c r="I469" s="37">
        <f t="shared" si="41"/>
        <v>1.9101222185976891E-5</v>
      </c>
    </row>
    <row r="470" spans="1:9" x14ac:dyDescent="0.25">
      <c r="A470" s="19">
        <v>43768</v>
      </c>
      <c r="B470" s="21">
        <v>3046.7700199999999</v>
      </c>
      <c r="C470" s="21">
        <v>194.419601</v>
      </c>
      <c r="D470" s="21">
        <f t="shared" si="37"/>
        <v>3.2480894157918484E-3</v>
      </c>
      <c r="E470" s="21">
        <f t="shared" si="37"/>
        <v>2.1925893236213783E-2</v>
      </c>
      <c r="F470" s="37">
        <f t="shared" si="38"/>
        <v>9.9018513157497763E-6</v>
      </c>
      <c r="G470" s="37">
        <f t="shared" si="39"/>
        <v>4.764504841177511E-4</v>
      </c>
      <c r="H470" s="37">
        <f t="shared" si="40"/>
        <v>1.0550084852979031E-5</v>
      </c>
      <c r="I470" s="37">
        <f t="shared" si="41"/>
        <v>4.8074479420584531E-4</v>
      </c>
    </row>
    <row r="471" spans="1:9" x14ac:dyDescent="0.25">
      <c r="A471" s="19">
        <v>43769</v>
      </c>
      <c r="B471" s="21">
        <v>3037.5600589999999</v>
      </c>
      <c r="C471" s="21">
        <v>194.231979</v>
      </c>
      <c r="D471" s="21">
        <f t="shared" si="37"/>
        <v>-3.0274386546482847E-3</v>
      </c>
      <c r="E471" s="21">
        <f t="shared" si="37"/>
        <v>-9.6550238944113128E-4</v>
      </c>
      <c r="F471" s="37">
        <f t="shared" si="38"/>
        <v>9.789435410244171E-6</v>
      </c>
      <c r="G471" s="37">
        <f t="shared" si="39"/>
        <v>1.1313510779057173E-6</v>
      </c>
      <c r="H471" s="37">
        <f t="shared" si="40"/>
        <v>9.1653848076586155E-6</v>
      </c>
      <c r="I471" s="37">
        <f t="shared" si="41"/>
        <v>9.3219486401653392E-7</v>
      </c>
    </row>
    <row r="472" spans="1:9" x14ac:dyDescent="0.25">
      <c r="A472" s="19">
        <v>43770</v>
      </c>
      <c r="B472" s="21">
        <v>3066.9099120000001</v>
      </c>
      <c r="C472" s="21">
        <v>191.50662199999999</v>
      </c>
      <c r="D472" s="21">
        <f t="shared" si="37"/>
        <v>9.6159303902425119E-3</v>
      </c>
      <c r="E472" s="21">
        <f t="shared" si="37"/>
        <v>-1.4130825086074194E-2</v>
      </c>
      <c r="F472" s="37">
        <f t="shared" si="38"/>
        <v>9.0526884316341705E-5</v>
      </c>
      <c r="G472" s="37">
        <f t="shared" si="39"/>
        <v>2.0246366072947019E-4</v>
      </c>
      <c r="H472" s="37">
        <f t="shared" si="40"/>
        <v>9.2466117269989501E-5</v>
      </c>
      <c r="I472" s="37">
        <f t="shared" si="41"/>
        <v>1.9968021761322376E-4</v>
      </c>
    </row>
    <row r="473" spans="1:9" x14ac:dyDescent="0.25">
      <c r="A473" s="19">
        <v>43773</v>
      </c>
      <c r="B473" s="21">
        <v>3078.2700199999999</v>
      </c>
      <c r="C473" s="21">
        <v>186.29286200000001</v>
      </c>
      <c r="D473" s="21">
        <f t="shared" si="37"/>
        <v>3.6972459932524981E-3</v>
      </c>
      <c r="E473" s="21">
        <f t="shared" si="37"/>
        <v>-2.7602425330212246E-2</v>
      </c>
      <c r="F473" s="37">
        <f t="shared" si="38"/>
        <v>1.2930333568186893E-5</v>
      </c>
      <c r="G473" s="37">
        <f t="shared" si="39"/>
        <v>7.6732173487702637E-4</v>
      </c>
      <c r="H473" s="37">
        <f t="shared" si="40"/>
        <v>1.366962793462165E-5</v>
      </c>
      <c r="I473" s="37">
        <f t="shared" si="41"/>
        <v>7.6189388410994262E-4</v>
      </c>
    </row>
    <row r="474" spans="1:9" x14ac:dyDescent="0.25">
      <c r="A474" s="19">
        <v>43774</v>
      </c>
      <c r="B474" s="21">
        <v>3074.6201169999999</v>
      </c>
      <c r="C474" s="21">
        <v>189.768677</v>
      </c>
      <c r="D474" s="21">
        <f t="shared" si="37"/>
        <v>-1.1864029250808047E-3</v>
      </c>
      <c r="E474" s="21">
        <f t="shared" si="37"/>
        <v>1.8485878617297793E-2</v>
      </c>
      <c r="F474" s="37">
        <f t="shared" si="38"/>
        <v>1.6583557368550239E-6</v>
      </c>
      <c r="G474" s="37">
        <f t="shared" si="39"/>
        <v>3.3810865580458473E-4</v>
      </c>
      <c r="H474" s="37">
        <f t="shared" si="40"/>
        <v>1.4075519006402897E-6</v>
      </c>
      <c r="I474" s="37">
        <f t="shared" si="41"/>
        <v>3.4172770825346776E-4</v>
      </c>
    </row>
    <row r="475" spans="1:9" x14ac:dyDescent="0.25">
      <c r="A475" s="19">
        <v>43775</v>
      </c>
      <c r="B475" s="21">
        <v>3076.780029</v>
      </c>
      <c r="C475" s="21">
        <v>191.74359100000001</v>
      </c>
      <c r="D475" s="21">
        <f t="shared" si="37"/>
        <v>7.02250556783877E-4</v>
      </c>
      <c r="E475" s="21">
        <f t="shared" si="37"/>
        <v>1.0353175015577615E-2</v>
      </c>
      <c r="F475" s="37">
        <f t="shared" si="38"/>
        <v>3.6105901584790831E-7</v>
      </c>
      <c r="G475" s="37">
        <f t="shared" si="39"/>
        <v>1.05165589435906E-4</v>
      </c>
      <c r="H475" s="37">
        <f t="shared" si="40"/>
        <v>4.9315584450326528E-7</v>
      </c>
      <c r="I475" s="37">
        <f t="shared" si="41"/>
        <v>1.0718823290318054E-4</v>
      </c>
    </row>
    <row r="476" spans="1:9" x14ac:dyDescent="0.25">
      <c r="A476" s="19">
        <v>43776</v>
      </c>
      <c r="B476" s="21">
        <v>3085.179932</v>
      </c>
      <c r="C476" s="21">
        <v>190.65741</v>
      </c>
      <c r="D476" s="21">
        <f t="shared" si="37"/>
        <v>2.7263754572537358E-3</v>
      </c>
      <c r="E476" s="21">
        <f t="shared" si="37"/>
        <v>-5.6808633778660262E-3</v>
      </c>
      <c r="F476" s="37">
        <f t="shared" si="38"/>
        <v>6.890660519470373E-6</v>
      </c>
      <c r="G476" s="37">
        <f t="shared" si="39"/>
        <v>3.3396966675408771E-5</v>
      </c>
      <c r="H476" s="37">
        <f t="shared" si="40"/>
        <v>7.4331231339155172E-6</v>
      </c>
      <c r="I476" s="37">
        <f t="shared" si="41"/>
        <v>3.2272208717979395E-5</v>
      </c>
    </row>
    <row r="477" spans="1:9" x14ac:dyDescent="0.25">
      <c r="A477" s="19">
        <v>43777</v>
      </c>
      <c r="B477" s="21">
        <v>3093.080078</v>
      </c>
      <c r="C477" s="21">
        <v>191.180756</v>
      </c>
      <c r="D477" s="21">
        <f t="shared" si="37"/>
        <v>2.5574029882187502E-3</v>
      </c>
      <c r="E477" s="21">
        <f t="shared" si="37"/>
        <v>2.7411944342314414E-3</v>
      </c>
      <c r="F477" s="37">
        <f t="shared" si="38"/>
        <v>6.0321044659266208E-6</v>
      </c>
      <c r="G477" s="37">
        <f t="shared" si="39"/>
        <v>6.9856971199141325E-6</v>
      </c>
      <c r="H477" s="37">
        <f t="shared" si="40"/>
        <v>6.5403100441501928E-6</v>
      </c>
      <c r="I477" s="37">
        <f t="shared" si="41"/>
        <v>7.5141469262614316E-6</v>
      </c>
    </row>
    <row r="478" spans="1:9" x14ac:dyDescent="0.25">
      <c r="A478" s="19">
        <v>43780</v>
      </c>
      <c r="B478" s="21">
        <v>3087.01001</v>
      </c>
      <c r="C478" s="21">
        <v>190.222916</v>
      </c>
      <c r="D478" s="21">
        <f t="shared" si="37"/>
        <v>-1.9643952970014303E-3</v>
      </c>
      <c r="E478" s="21">
        <f t="shared" si="37"/>
        <v>-5.0227204612536816E-3</v>
      </c>
      <c r="F478" s="37">
        <f t="shared" si="38"/>
        <v>4.2673808568051421E-6</v>
      </c>
      <c r="G478" s="37">
        <f t="shared" si="39"/>
        <v>2.6223288631327178E-5</v>
      </c>
      <c r="H478" s="37">
        <f t="shared" si="40"/>
        <v>3.8588488828813372E-6</v>
      </c>
      <c r="I478" s="37">
        <f t="shared" si="41"/>
        <v>2.5227720831896394E-5</v>
      </c>
    </row>
    <row r="479" spans="1:9" x14ac:dyDescent="0.25">
      <c r="A479" s="19">
        <v>43781</v>
      </c>
      <c r="B479" s="21">
        <v>3091.8400879999999</v>
      </c>
      <c r="C479" s="21">
        <v>190.85488900000001</v>
      </c>
      <c r="D479" s="21">
        <f t="shared" si="37"/>
        <v>1.5634232607154054E-3</v>
      </c>
      <c r="E479" s="21">
        <f t="shared" si="37"/>
        <v>3.3167692847342559E-3</v>
      </c>
      <c r="F479" s="37">
        <f t="shared" si="38"/>
        <v>2.1376035629278061E-6</v>
      </c>
      <c r="G479" s="37">
        <f t="shared" si="39"/>
        <v>1.0359526221617784E-5</v>
      </c>
      <c r="H479" s="37">
        <f t="shared" si="40"/>
        <v>2.4442922921459904E-6</v>
      </c>
      <c r="I479" s="37">
        <f t="shared" si="41"/>
        <v>1.1000958488156587E-5</v>
      </c>
    </row>
    <row r="480" spans="1:9" x14ac:dyDescent="0.25">
      <c r="A480" s="19">
        <v>43782</v>
      </c>
      <c r="B480" s="21">
        <v>3094.040039</v>
      </c>
      <c r="C480" s="21">
        <v>192.553314</v>
      </c>
      <c r="D480" s="21">
        <f t="shared" si="37"/>
        <v>7.1128151454077123E-4</v>
      </c>
      <c r="E480" s="21">
        <f t="shared" si="37"/>
        <v>8.8596753869917902E-3</v>
      </c>
      <c r="F480" s="37">
        <f t="shared" si="38"/>
        <v>3.71993651527748E-7</v>
      </c>
      <c r="G480" s="37">
        <f t="shared" si="39"/>
        <v>7.676437099198465E-5</v>
      </c>
      <c r="H480" s="37">
        <f t="shared" si="40"/>
        <v>5.059213929274134E-7</v>
      </c>
      <c r="I480" s="37">
        <f t="shared" si="41"/>
        <v>7.8493847962868131E-5</v>
      </c>
    </row>
    <row r="481" spans="1:9" x14ac:dyDescent="0.25">
      <c r="A481" s="19">
        <v>43783</v>
      </c>
      <c r="B481" s="21">
        <v>3096.6298830000001</v>
      </c>
      <c r="C481" s="21">
        <v>191.56585699999999</v>
      </c>
      <c r="D481" s="21">
        <f t="shared" si="37"/>
        <v>8.3669269520652125E-4</v>
      </c>
      <c r="E481" s="21">
        <f t="shared" si="37"/>
        <v>-5.1414209431346466E-3</v>
      </c>
      <c r="F481" s="37">
        <f t="shared" si="38"/>
        <v>5.407013902077878E-7</v>
      </c>
      <c r="G481" s="37">
        <f t="shared" si="39"/>
        <v>2.7453077423975881E-5</v>
      </c>
      <c r="H481" s="37">
        <f t="shared" si="40"/>
        <v>7.0005466621195269E-7</v>
      </c>
      <c r="I481" s="37">
        <f t="shared" si="41"/>
        <v>2.643420931450356E-5</v>
      </c>
    </row>
    <row r="482" spans="1:9" x14ac:dyDescent="0.25">
      <c r="A482" s="19">
        <v>43784</v>
      </c>
      <c r="B482" s="21">
        <v>3120.459961</v>
      </c>
      <c r="C482" s="21">
        <v>191.53623999999999</v>
      </c>
      <c r="D482" s="21">
        <f t="shared" si="37"/>
        <v>7.6660287374525583E-3</v>
      </c>
      <c r="E482" s="21">
        <f t="shared" si="37"/>
        <v>-1.5461674728974313E-4</v>
      </c>
      <c r="F482" s="37">
        <f t="shared" si="38"/>
        <v>5.7224081608575942E-5</v>
      </c>
      <c r="G482" s="37">
        <f t="shared" si="39"/>
        <v>6.3889762473574237E-8</v>
      </c>
      <c r="H482" s="37">
        <f t="shared" si="40"/>
        <v>5.8767996603448463E-5</v>
      </c>
      <c r="I482" s="37">
        <f t="shared" si="41"/>
        <v>2.3906338542460289E-8</v>
      </c>
    </row>
    <row r="483" spans="1:9" x14ac:dyDescent="0.25">
      <c r="A483" s="19">
        <v>43787</v>
      </c>
      <c r="B483" s="21">
        <v>3122.030029</v>
      </c>
      <c r="C483" s="21">
        <v>191.84234599999999</v>
      </c>
      <c r="D483" s="21">
        <f t="shared" si="37"/>
        <v>5.0302620769013609E-4</v>
      </c>
      <c r="E483" s="21">
        <f t="shared" si="37"/>
        <v>1.596886608834742E-3</v>
      </c>
      <c r="F483" s="37">
        <f t="shared" si="38"/>
        <v>1.6132876019229528E-7</v>
      </c>
      <c r="G483" s="37">
        <f t="shared" si="39"/>
        <v>2.246218929599256E-6</v>
      </c>
      <c r="H483" s="37">
        <f t="shared" si="40"/>
        <v>2.5303536562311991E-7</v>
      </c>
      <c r="I483" s="37">
        <f t="shared" si="41"/>
        <v>2.5500468414757222E-6</v>
      </c>
    </row>
    <row r="484" spans="1:9" x14ac:dyDescent="0.25">
      <c r="A484" s="19">
        <v>43788</v>
      </c>
      <c r="B484" s="21">
        <v>3120.179932</v>
      </c>
      <c r="C484" s="21">
        <v>191.01289399999999</v>
      </c>
      <c r="D484" s="21">
        <f t="shared" si="37"/>
        <v>-5.9276988942457527E-4</v>
      </c>
      <c r="E484" s="21">
        <f t="shared" si="37"/>
        <v>-4.3329865237348346E-3</v>
      </c>
      <c r="F484" s="37">
        <f t="shared" si="38"/>
        <v>4.8182836973490599E-7</v>
      </c>
      <c r="G484" s="37">
        <f t="shared" si="39"/>
        <v>1.963494869713029E-5</v>
      </c>
      <c r="H484" s="37">
        <f t="shared" si="40"/>
        <v>3.5137614180842317E-7</v>
      </c>
      <c r="I484" s="37">
        <f t="shared" si="41"/>
        <v>1.8774772214867687E-5</v>
      </c>
    </row>
    <row r="485" spans="1:9" x14ac:dyDescent="0.25">
      <c r="A485" s="19">
        <v>43789</v>
      </c>
      <c r="B485" s="21">
        <v>3108.459961</v>
      </c>
      <c r="C485" s="21">
        <v>191.694244</v>
      </c>
      <c r="D485" s="21">
        <f t="shared" si="37"/>
        <v>-3.763256516012298E-3</v>
      </c>
      <c r="E485" s="21">
        <f t="shared" si="37"/>
        <v>3.5606898969062022E-3</v>
      </c>
      <c r="F485" s="37">
        <f t="shared" si="38"/>
        <v>1.4935327995691519E-5</v>
      </c>
      <c r="G485" s="37">
        <f t="shared" si="39"/>
        <v>1.1989199880981006E-5</v>
      </c>
      <c r="H485" s="37">
        <f t="shared" si="40"/>
        <v>1.4162099605309019E-5</v>
      </c>
      <c r="I485" s="37">
        <f t="shared" si="41"/>
        <v>1.2678512541929901E-5</v>
      </c>
    </row>
    <row r="486" spans="1:9" x14ac:dyDescent="0.25">
      <c r="A486" s="19">
        <v>43790</v>
      </c>
      <c r="B486" s="21">
        <v>3103.540039</v>
      </c>
      <c r="C486" s="21">
        <v>189.93656899999999</v>
      </c>
      <c r="D486" s="21">
        <f t="shared" si="37"/>
        <v>-1.5840061264341748E-3</v>
      </c>
      <c r="E486" s="21">
        <f t="shared" si="37"/>
        <v>-9.211454465760183E-3</v>
      </c>
      <c r="F486" s="37">
        <f t="shared" si="38"/>
        <v>2.8404882774290632E-6</v>
      </c>
      <c r="G486" s="37">
        <f t="shared" si="39"/>
        <v>8.6668688678591182E-5</v>
      </c>
      <c r="H486" s="37">
        <f t="shared" si="40"/>
        <v>2.5090754085809989E-6</v>
      </c>
      <c r="I486" s="37">
        <f t="shared" si="41"/>
        <v>8.4850893374773223E-5</v>
      </c>
    </row>
    <row r="487" spans="1:9" x14ac:dyDescent="0.25">
      <c r="A487" s="19">
        <v>43791</v>
      </c>
      <c r="B487" s="21">
        <v>3110.290039</v>
      </c>
      <c r="C487" s="21">
        <v>190.71665999999999</v>
      </c>
      <c r="D487" s="21">
        <f t="shared" si="37"/>
        <v>2.1725739424198064E-3</v>
      </c>
      <c r="E487" s="21">
        <f t="shared" si="37"/>
        <v>4.0987020871189241E-3</v>
      </c>
      <c r="F487" s="37">
        <f t="shared" si="38"/>
        <v>4.2898911908203512E-6</v>
      </c>
      <c r="G487" s="37">
        <f t="shared" si="39"/>
        <v>1.6004437039882221E-5</v>
      </c>
      <c r="H487" s="37">
        <f t="shared" si="40"/>
        <v>4.7200775352815405E-6</v>
      </c>
      <c r="I487" s="37">
        <f t="shared" si="41"/>
        <v>1.6799358798953025E-5</v>
      </c>
    </row>
    <row r="488" spans="1:9" x14ac:dyDescent="0.25">
      <c r="A488" s="19">
        <v>43794</v>
      </c>
      <c r="B488" s="21">
        <v>3133.639893</v>
      </c>
      <c r="C488" s="21">
        <v>189.48232999999999</v>
      </c>
      <c r="D488" s="21">
        <f t="shared" si="37"/>
        <v>7.479252042189413E-3</v>
      </c>
      <c r="E488" s="21">
        <f t="shared" si="37"/>
        <v>-6.4930963474709299E-3</v>
      </c>
      <c r="F488" s="37">
        <f t="shared" si="38"/>
        <v>5.4433162734180696E-5</v>
      </c>
      <c r="G488" s="37">
        <f t="shared" si="39"/>
        <v>4.344449539855835E-5</v>
      </c>
      <c r="H488" s="37">
        <f t="shared" si="40"/>
        <v>5.5939211110594508E-5</v>
      </c>
      <c r="I488" s="37">
        <f t="shared" si="41"/>
        <v>4.2160300177540332E-5</v>
      </c>
    </row>
    <row r="489" spans="1:9" x14ac:dyDescent="0.25">
      <c r="A489" s="19">
        <v>43795</v>
      </c>
      <c r="B489" s="21">
        <v>3140.5200199999999</v>
      </c>
      <c r="C489" s="21">
        <v>191.575729</v>
      </c>
      <c r="D489" s="21">
        <f t="shared" si="37"/>
        <v>2.1931636595712636E-3</v>
      </c>
      <c r="E489" s="21">
        <f t="shared" si="37"/>
        <v>1.0987407355139582E-2</v>
      </c>
      <c r="F489" s="37">
        <f t="shared" si="38"/>
        <v>4.3756061878246939E-6</v>
      </c>
      <c r="G489" s="37">
        <f t="shared" si="39"/>
        <v>1.1857598028901299E-4</v>
      </c>
      <c r="H489" s="37">
        <f t="shared" si="40"/>
        <v>4.8099668376640175E-6</v>
      </c>
      <c r="I489" s="37">
        <f t="shared" si="41"/>
        <v>1.2072312038777538E-4</v>
      </c>
    </row>
    <row r="490" spans="1:9" x14ac:dyDescent="0.25">
      <c r="A490" s="19">
        <v>43796</v>
      </c>
      <c r="B490" s="21">
        <v>3153.6298830000001</v>
      </c>
      <c r="C490" s="21">
        <v>193.837006</v>
      </c>
      <c r="D490" s="21">
        <f t="shared" si="37"/>
        <v>4.1657355354963125E-3</v>
      </c>
      <c r="E490" s="21">
        <f t="shared" si="37"/>
        <v>1.1734448513134063E-2</v>
      </c>
      <c r="F490" s="37">
        <f t="shared" si="38"/>
        <v>1.6519077841364958E-5</v>
      </c>
      <c r="G490" s="37">
        <f t="shared" si="39"/>
        <v>1.3540350137112697E-4</v>
      </c>
      <c r="H490" s="37">
        <f t="shared" si="40"/>
        <v>1.7353352551696751E-5</v>
      </c>
      <c r="I490" s="37">
        <f t="shared" si="41"/>
        <v>1.376972819073942E-4</v>
      </c>
    </row>
    <row r="491" spans="1:9" x14ac:dyDescent="0.25">
      <c r="A491" s="19">
        <v>43798</v>
      </c>
      <c r="B491" s="21">
        <v>3140.9799800000001</v>
      </c>
      <c r="C491" s="21">
        <v>193.27053799999999</v>
      </c>
      <c r="D491" s="21">
        <f t="shared" si="37"/>
        <v>-4.0192864386812297E-3</v>
      </c>
      <c r="E491" s="21">
        <f t="shared" si="37"/>
        <v>-2.926671996533303E-3</v>
      </c>
      <c r="F491" s="37">
        <f t="shared" si="38"/>
        <v>1.6979798703117253E-5</v>
      </c>
      <c r="G491" s="37">
        <f t="shared" si="39"/>
        <v>9.1495329598692947E-6</v>
      </c>
      <c r="H491" s="37">
        <f t="shared" si="40"/>
        <v>1.6154663476166844E-5</v>
      </c>
      <c r="I491" s="37">
        <f t="shared" si="41"/>
        <v>8.5654089752922291E-6</v>
      </c>
    </row>
    <row r="492" spans="1:9" x14ac:dyDescent="0.25">
      <c r="A492" s="19">
        <v>43801</v>
      </c>
      <c r="B492" s="21">
        <v>3113.8701169999999</v>
      </c>
      <c r="C492" s="21">
        <v>193.96618699999999</v>
      </c>
      <c r="D492" s="21">
        <f t="shared" si="37"/>
        <v>-8.6684836049412909E-3</v>
      </c>
      <c r="E492" s="21">
        <f t="shared" si="37"/>
        <v>3.5928913939483656E-3</v>
      </c>
      <c r="F492" s="37">
        <f t="shared" si="38"/>
        <v>7.6910309304010878E-5</v>
      </c>
      <c r="G492" s="37">
        <f t="shared" si="39"/>
        <v>1.2213234915182098E-5</v>
      </c>
      <c r="H492" s="37">
        <f t="shared" si="40"/>
        <v>7.5142608009135965E-5</v>
      </c>
      <c r="I492" s="37">
        <f t="shared" si="41"/>
        <v>1.2908868568708229E-5</v>
      </c>
    </row>
    <row r="493" spans="1:9" x14ac:dyDescent="0.25">
      <c r="A493" s="19">
        <v>43802</v>
      </c>
      <c r="B493" s="21">
        <v>3093.1999510000001</v>
      </c>
      <c r="C493" s="21">
        <v>191.919006</v>
      </c>
      <c r="D493" s="21">
        <f t="shared" si="37"/>
        <v>-6.6602252533960928E-3</v>
      </c>
      <c r="E493" s="21">
        <f t="shared" si="37"/>
        <v>-1.0610410781286805E-2</v>
      </c>
      <c r="F493" s="37">
        <f t="shared" si="38"/>
        <v>4.5719152677671132E-5</v>
      </c>
      <c r="G493" s="37">
        <f t="shared" si="39"/>
        <v>1.1467322036905509E-4</v>
      </c>
      <c r="H493" s="37">
        <f t="shared" si="40"/>
        <v>4.435860042597505E-5</v>
      </c>
      <c r="I493" s="37">
        <f t="shared" si="41"/>
        <v>1.1258081694764726E-4</v>
      </c>
    </row>
    <row r="494" spans="1:9" x14ac:dyDescent="0.25">
      <c r="A494" s="19">
        <v>43803</v>
      </c>
      <c r="B494" s="21">
        <v>3112.76001</v>
      </c>
      <c r="C494" s="21">
        <v>193.101608</v>
      </c>
      <c r="D494" s="21">
        <f t="shared" si="37"/>
        <v>6.3036577396302605E-3</v>
      </c>
      <c r="E494" s="21">
        <f t="shared" si="37"/>
        <v>6.1430774146795306E-3</v>
      </c>
      <c r="F494" s="37">
        <f t="shared" si="38"/>
        <v>3.8468389434707672E-5</v>
      </c>
      <c r="G494" s="37">
        <f t="shared" si="39"/>
        <v>3.6541177726823223E-5</v>
      </c>
      <c r="H494" s="37">
        <f t="shared" si="40"/>
        <v>3.9736100898400488E-5</v>
      </c>
      <c r="I494" s="37">
        <f t="shared" si="41"/>
        <v>3.7737400122745742E-5</v>
      </c>
    </row>
    <row r="495" spans="1:9" x14ac:dyDescent="0.25">
      <c r="A495" s="19">
        <v>43804</v>
      </c>
      <c r="B495" s="21">
        <v>3117.429932</v>
      </c>
      <c r="C495" s="21">
        <v>193.002228</v>
      </c>
      <c r="D495" s="21">
        <f t="shared" si="37"/>
        <v>1.4991269666144746E-3</v>
      </c>
      <c r="E495" s="21">
        <f t="shared" si="37"/>
        <v>-5.1478381165141881E-4</v>
      </c>
      <c r="F495" s="37">
        <f t="shared" si="38"/>
        <v>1.9537281952343193E-6</v>
      </c>
      <c r="G495" s="37">
        <f t="shared" si="39"/>
        <v>3.7568478738456083E-7</v>
      </c>
      <c r="H495" s="37">
        <f t="shared" si="40"/>
        <v>2.247381662030716E-6</v>
      </c>
      <c r="I495" s="37">
        <f t="shared" si="41"/>
        <v>2.6500237273836342E-7</v>
      </c>
    </row>
    <row r="496" spans="1:9" x14ac:dyDescent="0.25">
      <c r="A496" s="19">
        <v>43805</v>
      </c>
      <c r="B496" s="21">
        <v>3145.9099120000001</v>
      </c>
      <c r="C496" s="21">
        <v>194.13514699999999</v>
      </c>
      <c r="D496" s="21">
        <f t="shared" si="37"/>
        <v>9.0942458803792529E-3</v>
      </c>
      <c r="E496" s="21">
        <f t="shared" si="37"/>
        <v>5.8528176673960453E-3</v>
      </c>
      <c r="F496" s="37">
        <f t="shared" si="38"/>
        <v>8.0871840131584044E-5</v>
      </c>
      <c r="G496" s="37">
        <f t="shared" si="39"/>
        <v>3.3116228786387946E-5</v>
      </c>
      <c r="H496" s="37">
        <f t="shared" si="40"/>
        <v>8.2705308132795011E-5</v>
      </c>
      <c r="I496" s="37">
        <f t="shared" si="41"/>
        <v>3.4255474647783286E-5</v>
      </c>
    </row>
    <row r="497" spans="1:9" x14ac:dyDescent="0.25">
      <c r="A497" s="19">
        <v>43808</v>
      </c>
      <c r="B497" s="21">
        <v>3135.959961</v>
      </c>
      <c r="C497" s="21">
        <v>193.46929900000001</v>
      </c>
      <c r="D497" s="21">
        <f t="shared" si="37"/>
        <v>-3.1678336297769859E-3</v>
      </c>
      <c r="E497" s="21">
        <f t="shared" si="37"/>
        <v>-3.4357121640388949E-3</v>
      </c>
      <c r="F497" s="37">
        <f t="shared" si="38"/>
        <v>1.0687683818417384E-5</v>
      </c>
      <c r="G497" s="37">
        <f t="shared" si="39"/>
        <v>1.2488164093882606E-5</v>
      </c>
      <c r="H497" s="37">
        <f t="shared" si="40"/>
        <v>1.0035169905946034E-5</v>
      </c>
      <c r="I497" s="37">
        <f t="shared" si="41"/>
        <v>1.1804118074124826E-5</v>
      </c>
    </row>
    <row r="498" spans="1:9" x14ac:dyDescent="0.25">
      <c r="A498" s="19">
        <v>43809</v>
      </c>
      <c r="B498" s="21">
        <v>3132.5200199999999</v>
      </c>
      <c r="C498" s="21">
        <v>193.73762500000001</v>
      </c>
      <c r="D498" s="21">
        <f t="shared" si="37"/>
        <v>-1.0975360392743783E-3</v>
      </c>
      <c r="E498" s="21">
        <f t="shared" si="37"/>
        <v>1.3859568428158417E-3</v>
      </c>
      <c r="F498" s="37">
        <f t="shared" si="38"/>
        <v>1.4373725538305781E-6</v>
      </c>
      <c r="G498" s="37">
        <f t="shared" si="39"/>
        <v>1.6584529148277002E-6</v>
      </c>
      <c r="H498" s="37">
        <f t="shared" si="40"/>
        <v>1.2045853575060897E-6</v>
      </c>
      <c r="I498" s="37">
        <f t="shared" si="41"/>
        <v>1.9208763701480556E-6</v>
      </c>
    </row>
    <row r="499" spans="1:9" x14ac:dyDescent="0.25">
      <c r="A499" s="19">
        <v>43810</v>
      </c>
      <c r="B499" s="21">
        <v>3141.6298830000001</v>
      </c>
      <c r="C499" s="21">
        <v>193.50904800000001</v>
      </c>
      <c r="D499" s="21">
        <f t="shared" si="37"/>
        <v>2.9039374393932159E-3</v>
      </c>
      <c r="E499" s="21">
        <f t="shared" si="37"/>
        <v>-1.1805241593185955E-3</v>
      </c>
      <c r="F499" s="37">
        <f t="shared" si="38"/>
        <v>7.8543915858323005E-6</v>
      </c>
      <c r="G499" s="37">
        <f t="shared" si="39"/>
        <v>1.6350012010414153E-6</v>
      </c>
      <c r="H499" s="37">
        <f t="shared" si="40"/>
        <v>8.4328526519096283E-6</v>
      </c>
      <c r="I499" s="37">
        <f t="shared" si="41"/>
        <v>1.3936372907348767E-6</v>
      </c>
    </row>
    <row r="500" spans="1:9" x14ac:dyDescent="0.25">
      <c r="A500" s="19">
        <v>43811</v>
      </c>
      <c r="B500" s="21">
        <v>3168.570068</v>
      </c>
      <c r="C500" s="21">
        <v>195.089157</v>
      </c>
      <c r="D500" s="21">
        <f t="shared" si="37"/>
        <v>8.5386672024539822E-3</v>
      </c>
      <c r="E500" s="21">
        <f t="shared" si="37"/>
        <v>8.1323983906981968E-3</v>
      </c>
      <c r="F500" s="37">
        <f t="shared" si="38"/>
        <v>7.118800616043113E-5</v>
      </c>
      <c r="G500" s="37">
        <f t="shared" si="39"/>
        <v>6.454918744570564E-5</v>
      </c>
      <c r="H500" s="37">
        <f t="shared" si="40"/>
        <v>7.2908837594263317E-5</v>
      </c>
      <c r="I500" s="37">
        <f t="shared" si="41"/>
        <v>6.6135903585030627E-5</v>
      </c>
    </row>
    <row r="501" spans="1:9" x14ac:dyDescent="0.25">
      <c r="A501" s="19">
        <v>43812</v>
      </c>
      <c r="B501" s="21">
        <v>3168.8000489999999</v>
      </c>
      <c r="C501" s="21">
        <v>195.89411899999999</v>
      </c>
      <c r="D501" s="21">
        <f t="shared" si="37"/>
        <v>7.2579317873283479E-5</v>
      </c>
      <c r="E501" s="21">
        <f t="shared" si="37"/>
        <v>4.1176346240352733E-3</v>
      </c>
      <c r="F501" s="37">
        <f t="shared" si="38"/>
        <v>8.2882804240079699E-10</v>
      </c>
      <c r="G501" s="37">
        <f t="shared" si="39"/>
        <v>1.6156276775816668E-5</v>
      </c>
      <c r="H501" s="37">
        <f t="shared" si="40"/>
        <v>5.2677573829511268E-9</v>
      </c>
      <c r="I501" s="37">
        <f t="shared" si="41"/>
        <v>1.6954914897054106E-5</v>
      </c>
    </row>
    <row r="502" spans="1:9" x14ac:dyDescent="0.25">
      <c r="A502" s="19">
        <v>43815</v>
      </c>
      <c r="B502" s="21">
        <v>3191.4499510000001</v>
      </c>
      <c r="C502" s="21">
        <v>196.64941400000001</v>
      </c>
      <c r="D502" s="21">
        <f t="shared" si="37"/>
        <v>7.122360834448286E-3</v>
      </c>
      <c r="E502" s="21">
        <f t="shared" si="37"/>
        <v>3.8482148785343906E-3</v>
      </c>
      <c r="F502" s="37">
        <f t="shared" si="38"/>
        <v>4.9294330669248608E-5</v>
      </c>
      <c r="G502" s="37">
        <f t="shared" si="39"/>
        <v>1.4063005376697508E-5</v>
      </c>
      <c r="H502" s="37">
        <f t="shared" si="40"/>
        <v>5.0728023856082887E-5</v>
      </c>
      <c r="I502" s="37">
        <f t="shared" si="41"/>
        <v>1.4808757751373454E-5</v>
      </c>
    </row>
    <row r="503" spans="1:9" x14ac:dyDescent="0.25">
      <c r="A503" s="19">
        <v>43816</v>
      </c>
      <c r="B503" s="21">
        <v>3192.5200199999999</v>
      </c>
      <c r="C503" s="21">
        <v>195.297867</v>
      </c>
      <c r="D503" s="21">
        <f t="shared" si="37"/>
        <v>3.3523622914350006E-4</v>
      </c>
      <c r="E503" s="21">
        <f t="shared" si="37"/>
        <v>-6.8966027958213584E-3</v>
      </c>
      <c r="F503" s="37">
        <f t="shared" si="38"/>
        <v>5.469402509371798E-8</v>
      </c>
      <c r="G503" s="37">
        <f t="shared" si="39"/>
        <v>4.8926531639061047E-5</v>
      </c>
      <c r="H503" s="37">
        <f t="shared" si="40"/>
        <v>1.1238332933035328E-7</v>
      </c>
      <c r="I503" s="37">
        <f t="shared" si="41"/>
        <v>4.7563130123330979E-5</v>
      </c>
    </row>
    <row r="504" spans="1:9" x14ac:dyDescent="0.25">
      <c r="A504" s="19">
        <v>43817</v>
      </c>
      <c r="B504" s="21">
        <v>3191.139893</v>
      </c>
      <c r="C504" s="21">
        <v>194.41340600000001</v>
      </c>
      <c r="D504" s="21">
        <f t="shared" si="37"/>
        <v>-4.3239365514825985E-4</v>
      </c>
      <c r="E504" s="21">
        <f t="shared" si="37"/>
        <v>-4.5390656100107391E-3</v>
      </c>
      <c r="F504" s="37">
        <f t="shared" si="38"/>
        <v>2.8490224285857181E-7</v>
      </c>
      <c r="G504" s="37">
        <f t="shared" si="39"/>
        <v>2.1503745386663607E-5</v>
      </c>
      <c r="H504" s="37">
        <f t="shared" si="40"/>
        <v>1.8696427301247226E-7</v>
      </c>
      <c r="I504" s="37">
        <f t="shared" si="41"/>
        <v>2.0603116611982161E-5</v>
      </c>
    </row>
    <row r="505" spans="1:9" x14ac:dyDescent="0.25">
      <c r="A505" s="19">
        <v>43818</v>
      </c>
      <c r="B505" s="21">
        <v>3205.3701169999999</v>
      </c>
      <c r="C505" s="21">
        <v>195.83450300000001</v>
      </c>
      <c r="D505" s="21">
        <f t="shared" si="37"/>
        <v>4.4493786311667416E-3</v>
      </c>
      <c r="E505" s="21">
        <f t="shared" si="37"/>
        <v>7.2830795443302489E-3</v>
      </c>
      <c r="F505" s="37">
        <f t="shared" si="38"/>
        <v>1.8905190434144642E-5</v>
      </c>
      <c r="G505" s="37">
        <f t="shared" si="39"/>
        <v>5.1623248545156749E-5</v>
      </c>
      <c r="H505" s="37">
        <f t="shared" si="40"/>
        <v>1.9796970203483228E-5</v>
      </c>
      <c r="I505" s="37">
        <f t="shared" si="41"/>
        <v>5.3043247649041709E-5</v>
      </c>
    </row>
    <row r="506" spans="1:9" x14ac:dyDescent="0.25">
      <c r="A506" s="19">
        <v>43819</v>
      </c>
      <c r="B506" s="21">
        <v>3221.219971</v>
      </c>
      <c r="C506" s="21">
        <v>195.91400100000001</v>
      </c>
      <c r="D506" s="21">
        <f t="shared" si="37"/>
        <v>4.9325959549920183E-3</v>
      </c>
      <c r="E506" s="21">
        <f t="shared" si="37"/>
        <v>4.058624361268974E-4</v>
      </c>
      <c r="F506" s="37">
        <f t="shared" si="38"/>
        <v>2.3340756870068389E-5</v>
      </c>
      <c r="G506" s="37">
        <f t="shared" si="39"/>
        <v>9.4688484635707851E-8</v>
      </c>
      <c r="H506" s="37">
        <f t="shared" si="40"/>
        <v>2.4330502855203623E-5</v>
      </c>
      <c r="I506" s="37">
        <f t="shared" si="41"/>
        <v>1.6472431705885987E-7</v>
      </c>
    </row>
    <row r="507" spans="1:9" x14ac:dyDescent="0.25">
      <c r="A507" s="19">
        <v>43822</v>
      </c>
      <c r="B507" s="21">
        <v>3224.01001</v>
      </c>
      <c r="C507" s="21">
        <v>194.97984299999999</v>
      </c>
      <c r="D507" s="21">
        <f t="shared" si="37"/>
        <v>8.6576869483295522E-4</v>
      </c>
      <c r="E507" s="21">
        <f t="shared" si="37"/>
        <v>-4.779608544441546E-3</v>
      </c>
      <c r="F507" s="37">
        <f t="shared" si="38"/>
        <v>5.8430736486755411E-7</v>
      </c>
      <c r="G507" s="37">
        <f t="shared" si="39"/>
        <v>2.3792503985967829E-5</v>
      </c>
      <c r="H507" s="37">
        <f t="shared" si="40"/>
        <v>7.4955543295275875E-7</v>
      </c>
      <c r="I507" s="37">
        <f t="shared" si="41"/>
        <v>2.2844657838098634E-5</v>
      </c>
    </row>
    <row r="508" spans="1:9" x14ac:dyDescent="0.25">
      <c r="A508" s="19">
        <v>43823</v>
      </c>
      <c r="B508" s="21">
        <v>3223.3798830000001</v>
      </c>
      <c r="C508" s="21">
        <v>195.44693000000001</v>
      </c>
      <c r="D508" s="21">
        <f t="shared" si="37"/>
        <v>-1.9546731699613876E-4</v>
      </c>
      <c r="E508" s="21">
        <f t="shared" si="37"/>
        <v>2.3927007835606359E-3</v>
      </c>
      <c r="F508" s="37">
        <f t="shared" si="38"/>
        <v>8.8111616028406612E-8</v>
      </c>
      <c r="G508" s="37">
        <f t="shared" si="39"/>
        <v>5.2649747913822051E-6</v>
      </c>
      <c r="H508" s="37">
        <f t="shared" si="40"/>
        <v>3.8207472013668998E-8</v>
      </c>
      <c r="I508" s="37">
        <f t="shared" si="41"/>
        <v>5.7250170396516808E-6</v>
      </c>
    </row>
    <row r="509" spans="1:9" x14ac:dyDescent="0.25">
      <c r="A509" s="19">
        <v>43825</v>
      </c>
      <c r="B509" s="21">
        <v>3239.9099120000001</v>
      </c>
      <c r="C509" s="21">
        <v>195.83450300000001</v>
      </c>
      <c r="D509" s="21">
        <f t="shared" si="37"/>
        <v>5.1150623181264333E-3</v>
      </c>
      <c r="E509" s="21">
        <f t="shared" si="37"/>
        <v>1.9810453247539107E-3</v>
      </c>
      <c r="F509" s="37">
        <f t="shared" si="38"/>
        <v>2.5137123780179937E-5</v>
      </c>
      <c r="G509" s="37">
        <f t="shared" si="39"/>
        <v>3.54530423510738E-6</v>
      </c>
      <c r="H509" s="37">
        <f t="shared" si="40"/>
        <v>2.6163862518316962E-5</v>
      </c>
      <c r="I509" s="37">
        <f t="shared" si="41"/>
        <v>3.9245405787293274E-6</v>
      </c>
    </row>
    <row r="510" spans="1:9" x14ac:dyDescent="0.25">
      <c r="A510" s="19">
        <v>43826</v>
      </c>
      <c r="B510" s="21">
        <v>3240.0200199999999</v>
      </c>
      <c r="C510" s="21">
        <v>196.937592</v>
      </c>
      <c r="D510" s="21">
        <f t="shared" si="37"/>
        <v>3.398431809157373E-5</v>
      </c>
      <c r="E510" s="21">
        <f t="shared" si="37"/>
        <v>5.616956572343971E-3</v>
      </c>
      <c r="F510" s="37">
        <f t="shared" si="38"/>
        <v>4.5406537997335159E-9</v>
      </c>
      <c r="G510" s="37">
        <f t="shared" si="39"/>
        <v>3.0457253625771088E-5</v>
      </c>
      <c r="H510" s="37">
        <f t="shared" si="40"/>
        <v>1.1549338761492656E-9</v>
      </c>
      <c r="I510" s="37">
        <f t="shared" si="41"/>
        <v>3.1550201135598134E-5</v>
      </c>
    </row>
    <row r="511" spans="1:9" x14ac:dyDescent="0.25">
      <c r="A511" s="19">
        <v>43829</v>
      </c>
      <c r="B511" s="21">
        <v>3221.290039</v>
      </c>
      <c r="C511" s="21">
        <v>195.68544</v>
      </c>
      <c r="D511" s="21">
        <f t="shared" si="37"/>
        <v>-5.797596243427139E-3</v>
      </c>
      <c r="E511" s="21">
        <f t="shared" si="37"/>
        <v>-6.3784146276362058E-3</v>
      </c>
      <c r="F511" s="37">
        <f t="shared" si="38"/>
        <v>3.4797787305258421E-5</v>
      </c>
      <c r="G511" s="37">
        <f t="shared" si="39"/>
        <v>4.1945856935880341E-5</v>
      </c>
      <c r="H511" s="37">
        <f t="shared" si="40"/>
        <v>3.3612122201800473E-5</v>
      </c>
      <c r="I511" s="37">
        <f t="shared" si="41"/>
        <v>4.068417316204352E-5</v>
      </c>
    </row>
    <row r="512" spans="1:9" x14ac:dyDescent="0.25">
      <c r="A512" s="19">
        <v>43830</v>
      </c>
      <c r="B512" s="21">
        <v>3230.780029</v>
      </c>
      <c r="C512" s="21">
        <v>196.38108800000001</v>
      </c>
      <c r="D512" s="21">
        <f t="shared" si="37"/>
        <v>2.9416905717033117E-3</v>
      </c>
      <c r="E512" s="21">
        <f t="shared" si="37"/>
        <v>3.548625961815135E-3</v>
      </c>
      <c r="F512" s="37">
        <f t="shared" si="38"/>
        <v>8.067428382314975E-6</v>
      </c>
      <c r="G512" s="37">
        <f t="shared" si="39"/>
        <v>1.1905801645951555E-5</v>
      </c>
      <c r="H512" s="37">
        <f t="shared" si="40"/>
        <v>8.6535434196481575E-6</v>
      </c>
      <c r="I512" s="37">
        <f t="shared" si="41"/>
        <v>1.2592746216868393E-5</v>
      </c>
    </row>
    <row r="513" spans="1:9" x14ac:dyDescent="0.25">
      <c r="A513" s="19">
        <v>43832</v>
      </c>
      <c r="B513" s="21">
        <v>3257.8500979999999</v>
      </c>
      <c r="C513" s="21">
        <v>199.54130599999999</v>
      </c>
      <c r="D513" s="21">
        <f t="shared" si="37"/>
        <v>8.3438955597205794E-3</v>
      </c>
      <c r="E513" s="21">
        <f t="shared" si="37"/>
        <v>1.596416451271801E-2</v>
      </c>
      <c r="F513" s="37">
        <f t="shared" si="38"/>
        <v>6.7939249170881059E-5</v>
      </c>
      <c r="G513" s="37">
        <f t="shared" si="39"/>
        <v>2.5173049598810918E-4</v>
      </c>
      <c r="H513" s="37">
        <f t="shared" si="40"/>
        <v>6.9620593111524806E-5</v>
      </c>
      <c r="I513" s="37">
        <f t="shared" si="41"/>
        <v>2.5485454858912508E-4</v>
      </c>
    </row>
    <row r="514" spans="1:9" x14ac:dyDescent="0.25">
      <c r="A514" s="19">
        <v>43833</v>
      </c>
      <c r="B514" s="21">
        <v>3234.8500979999999</v>
      </c>
      <c r="C514" s="21">
        <v>198.835724</v>
      </c>
      <c r="D514" s="21">
        <f t="shared" si="37"/>
        <v>-7.0849093642042964E-3</v>
      </c>
      <c r="E514" s="21">
        <f t="shared" si="37"/>
        <v>-3.5422862497427638E-3</v>
      </c>
      <c r="F514" s="37">
        <f t="shared" si="38"/>
        <v>5.1642592296039347E-5</v>
      </c>
      <c r="G514" s="37">
        <f t="shared" si="39"/>
        <v>1.3252757854085584E-5</v>
      </c>
      <c r="H514" s="37">
        <f t="shared" si="40"/>
        <v>5.0195940698989729E-5</v>
      </c>
      <c r="I514" s="37">
        <f t="shared" si="41"/>
        <v>1.2547791875116654E-5</v>
      </c>
    </row>
    <row r="515" spans="1:9" x14ac:dyDescent="0.25">
      <c r="A515" s="19">
        <v>43836</v>
      </c>
      <c r="B515" s="21">
        <v>3246.280029</v>
      </c>
      <c r="C515" s="21">
        <v>201.071732</v>
      </c>
      <c r="D515" s="21">
        <f t="shared" si="37"/>
        <v>3.5271449965572142E-3</v>
      </c>
      <c r="E515" s="21">
        <f t="shared" si="37"/>
        <v>1.1182743748185205E-2</v>
      </c>
      <c r="F515" s="37">
        <f t="shared" si="38"/>
        <v>1.1735943291270234E-5</v>
      </c>
      <c r="G515" s="37">
        <f t="shared" si="39"/>
        <v>1.2286827408326673E-4</v>
      </c>
      <c r="H515" s="37">
        <f t="shared" si="40"/>
        <v>1.2440751826738591E-5</v>
      </c>
      <c r="I515" s="37">
        <f t="shared" si="41"/>
        <v>1.2505375773757529E-4</v>
      </c>
    </row>
    <row r="516" spans="1:9" x14ac:dyDescent="0.25">
      <c r="A516" s="19">
        <v>43837</v>
      </c>
      <c r="B516" s="21">
        <v>3237.179932</v>
      </c>
      <c r="C516" s="21">
        <v>201.36987300000001</v>
      </c>
      <c r="D516" s="21">
        <f t="shared" si="37"/>
        <v>-2.8071748821291158E-3</v>
      </c>
      <c r="E516" s="21">
        <f t="shared" si="37"/>
        <v>1.4816611942640946E-3</v>
      </c>
      <c r="F516" s="37">
        <f t="shared" si="38"/>
        <v>8.4596257205662657E-6</v>
      </c>
      <c r="G516" s="37">
        <f t="shared" si="39"/>
        <v>1.9141101544462168E-6</v>
      </c>
      <c r="H516" s="37">
        <f t="shared" si="40"/>
        <v>7.8802308188566147E-6</v>
      </c>
      <c r="I516" s="37">
        <f t="shared" si="41"/>
        <v>2.1953198945881029E-6</v>
      </c>
    </row>
    <row r="517" spans="1:9" x14ac:dyDescent="0.25">
      <c r="A517" s="19">
        <v>43838</v>
      </c>
      <c r="B517" s="21">
        <v>3253.0500489999999</v>
      </c>
      <c r="C517" s="21">
        <v>204.629471</v>
      </c>
      <c r="D517" s="21">
        <f t="shared" si="37"/>
        <v>4.8904734274613417E-3</v>
      </c>
      <c r="E517" s="21">
        <f t="shared" si="37"/>
        <v>1.6057503967431965E-2</v>
      </c>
      <c r="F517" s="37">
        <f t="shared" si="38"/>
        <v>2.2935524170579723E-5</v>
      </c>
      <c r="G517" s="37">
        <f t="shared" si="39"/>
        <v>2.547010589956394E-4</v>
      </c>
      <c r="H517" s="37">
        <f t="shared" si="40"/>
        <v>2.3916730344705482E-5</v>
      </c>
      <c r="I517" s="37">
        <f t="shared" si="41"/>
        <v>2.578434336640933E-4</v>
      </c>
    </row>
    <row r="518" spans="1:9" x14ac:dyDescent="0.25">
      <c r="A518" s="19">
        <v>43839</v>
      </c>
      <c r="B518" s="21">
        <v>3274.6999510000001</v>
      </c>
      <c r="C518" s="21">
        <v>207.05429100000001</v>
      </c>
      <c r="D518" s="21">
        <f t="shared" si="37"/>
        <v>6.6332140115857923E-3</v>
      </c>
      <c r="E518" s="21">
        <f t="shared" si="37"/>
        <v>1.17801490618137E-2</v>
      </c>
      <c r="F518" s="37">
        <f t="shared" si="38"/>
        <v>4.266500328357953E-5</v>
      </c>
      <c r="G518" s="37">
        <f t="shared" si="39"/>
        <v>1.3646916059348386E-4</v>
      </c>
      <c r="H518" s="37">
        <f t="shared" si="40"/>
        <v>4.3999528123498082E-5</v>
      </c>
      <c r="I518" s="37">
        <f t="shared" si="41"/>
        <v>1.3877191191855021E-4</v>
      </c>
    </row>
    <row r="519" spans="1:9" x14ac:dyDescent="0.25">
      <c r="A519" s="19">
        <v>43840</v>
      </c>
      <c r="B519" s="21">
        <v>3265.3500979999999</v>
      </c>
      <c r="C519" s="21">
        <v>205.98101800000001</v>
      </c>
      <c r="D519" s="21">
        <f t="shared" si="37"/>
        <v>-2.8592623297471966E-3</v>
      </c>
      <c r="E519" s="21">
        <f t="shared" si="37"/>
        <v>-5.1970153266740629E-3</v>
      </c>
      <c r="F519" s="37">
        <f t="shared" si="38"/>
        <v>8.7653360448537834E-6</v>
      </c>
      <c r="G519" s="37">
        <f t="shared" si="39"/>
        <v>2.8038749314182867E-5</v>
      </c>
      <c r="H519" s="37">
        <f t="shared" si="40"/>
        <v>8.1753810703113658E-6</v>
      </c>
      <c r="I519" s="37">
        <f t="shared" si="41"/>
        <v>2.7008968305685118E-5</v>
      </c>
    </row>
    <row r="520" spans="1:9" x14ac:dyDescent="0.25">
      <c r="A520" s="19">
        <v>43843</v>
      </c>
      <c r="B520" s="21">
        <v>3288.1298830000001</v>
      </c>
      <c r="C520" s="21">
        <v>205.22572299999999</v>
      </c>
      <c r="D520" s="21">
        <f t="shared" si="37"/>
        <v>6.9519939976844915E-3</v>
      </c>
      <c r="E520" s="21">
        <f t="shared" si="37"/>
        <v>-3.6735577221175182E-3</v>
      </c>
      <c r="F520" s="37">
        <f t="shared" si="38"/>
        <v>4.6931067083693189E-5</v>
      </c>
      <c r="G520" s="37">
        <f t="shared" si="39"/>
        <v>1.4225760249207573E-5</v>
      </c>
      <c r="H520" s="37">
        <f t="shared" si="40"/>
        <v>4.8330220543841198E-5</v>
      </c>
      <c r="I520" s="37">
        <f t="shared" si="41"/>
        <v>1.3495026337729249E-5</v>
      </c>
    </row>
    <row r="521" spans="1:9" x14ac:dyDescent="0.25">
      <c r="A521" s="19">
        <v>43844</v>
      </c>
      <c r="B521" s="21">
        <v>3283.1499020000001</v>
      </c>
      <c r="C521" s="21">
        <v>206.03070099999999</v>
      </c>
      <c r="D521" s="21">
        <f t="shared" si="37"/>
        <v>-1.5156809986203762E-3</v>
      </c>
      <c r="E521" s="21">
        <f t="shared" si="37"/>
        <v>3.9147304749769301E-3</v>
      </c>
      <c r="F521" s="37">
        <f t="shared" si="38"/>
        <v>2.6148497008004472E-6</v>
      </c>
      <c r="G521" s="37">
        <f t="shared" si="39"/>
        <v>1.4566305638621448E-5</v>
      </c>
      <c r="H521" s="37">
        <f t="shared" si="40"/>
        <v>2.2972888895788609E-6</v>
      </c>
      <c r="I521" s="37">
        <f t="shared" si="41"/>
        <v>1.53251146917131E-5</v>
      </c>
    </row>
    <row r="522" spans="1:9" x14ac:dyDescent="0.25">
      <c r="A522" s="19">
        <v>43845</v>
      </c>
      <c r="B522" s="21">
        <v>3289.290039</v>
      </c>
      <c r="C522" s="21">
        <v>208.46546900000001</v>
      </c>
      <c r="D522" s="21">
        <f t="shared" si="37"/>
        <v>1.8684503293881162E-3</v>
      </c>
      <c r="E522" s="21">
        <f t="shared" si="37"/>
        <v>1.1748219550303586E-2</v>
      </c>
      <c r="F522" s="37">
        <f t="shared" si="38"/>
        <v>3.1225775144345803E-6</v>
      </c>
      <c r="G522" s="37">
        <f t="shared" si="39"/>
        <v>1.3572417888024868E-4</v>
      </c>
      <c r="H522" s="37">
        <f t="shared" si="40"/>
        <v>3.4911066333905598E-6</v>
      </c>
      <c r="I522" s="37">
        <f t="shared" si="41"/>
        <v>1.3802066260213541E-4</v>
      </c>
    </row>
    <row r="523" spans="1:9" x14ac:dyDescent="0.25">
      <c r="A523" s="19">
        <v>43846</v>
      </c>
      <c r="B523" s="21">
        <v>3316.8100589999999</v>
      </c>
      <c r="C523" s="21">
        <v>209.53874200000001</v>
      </c>
      <c r="D523" s="21">
        <f t="shared" si="37"/>
        <v>8.3317475637150612E-3</v>
      </c>
      <c r="E523" s="21">
        <f t="shared" si="37"/>
        <v>5.1352370637978871E-3</v>
      </c>
      <c r="F523" s="37">
        <f t="shared" si="38"/>
        <v>6.7739136377750587E-5</v>
      </c>
      <c r="G523" s="37">
        <f t="shared" si="39"/>
        <v>2.5372271318248268E-5</v>
      </c>
      <c r="H523" s="37">
        <f t="shared" si="40"/>
        <v>6.9418017465471864E-5</v>
      </c>
      <c r="I523" s="37">
        <f t="shared" si="41"/>
        <v>2.6370659701403544E-5</v>
      </c>
    </row>
    <row r="524" spans="1:9" x14ac:dyDescent="0.25">
      <c r="A524" s="19">
        <v>43847</v>
      </c>
      <c r="B524" s="21">
        <v>3329.6201169999999</v>
      </c>
      <c r="C524" s="21">
        <v>210.66171299999999</v>
      </c>
      <c r="D524" s="21">
        <f t="shared" ref="D524:E587" si="42">LN(B524/B523)</f>
        <v>3.8547230686901417E-3</v>
      </c>
      <c r="E524" s="21">
        <f t="shared" si="42"/>
        <v>5.3449426819726937E-3</v>
      </c>
      <c r="F524" s="37">
        <f t="shared" ref="F524:F587" si="43">(D524-$D$2)^2</f>
        <v>1.4087669079653521E-5</v>
      </c>
      <c r="G524" s="37">
        <f t="shared" ref="G524:G587" si="44">(E524-$E$2)^2</f>
        <v>2.75288597279523E-5</v>
      </c>
      <c r="H524" s="37">
        <f t="shared" ref="H524:H587" si="45">D524^2</f>
        <v>1.4858889936291944E-5</v>
      </c>
      <c r="I524" s="37">
        <f t="shared" ref="I524:I587" si="46">E524^2</f>
        <v>2.8568412273573453E-5</v>
      </c>
    </row>
    <row r="525" spans="1:9" x14ac:dyDescent="0.25">
      <c r="A525" s="19">
        <v>43851</v>
      </c>
      <c r="B525" s="21">
        <v>3320.790039</v>
      </c>
      <c r="C525" s="21">
        <v>209.84681699999999</v>
      </c>
      <c r="D525" s="21">
        <f t="shared" si="42"/>
        <v>-2.6555003320934225E-3</v>
      </c>
      <c r="E525" s="21">
        <f t="shared" si="42"/>
        <v>-3.8757692743388973E-3</v>
      </c>
      <c r="F525" s="37">
        <f t="shared" si="43"/>
        <v>7.6003268140707746E-6</v>
      </c>
      <c r="G525" s="37">
        <f t="shared" si="44"/>
        <v>1.5792014494243585E-5</v>
      </c>
      <c r="H525" s="37">
        <f t="shared" si="45"/>
        <v>7.051682013748277E-6</v>
      </c>
      <c r="I525" s="37">
        <f t="shared" si="46"/>
        <v>1.5021587467909463E-5</v>
      </c>
    </row>
    <row r="526" spans="1:9" x14ac:dyDescent="0.25">
      <c r="A526" s="19">
        <v>43852</v>
      </c>
      <c r="B526" s="21">
        <v>3321.75</v>
      </c>
      <c r="C526" s="21">
        <v>210.12507600000001</v>
      </c>
      <c r="D526" s="21">
        <f t="shared" si="42"/>
        <v>2.8903431550190799E-4</v>
      </c>
      <c r="E526" s="21">
        <f t="shared" si="42"/>
        <v>1.3251317307464757E-3</v>
      </c>
      <c r="F526" s="37">
        <f t="shared" si="43"/>
        <v>3.5218386376082359E-8</v>
      </c>
      <c r="G526" s="37">
        <f t="shared" si="44"/>
        <v>1.5054903133467712E-6</v>
      </c>
      <c r="H526" s="37">
        <f t="shared" si="45"/>
        <v>8.3540835537656483E-8</v>
      </c>
      <c r="I526" s="37">
        <f t="shared" si="46"/>
        <v>1.7559741038311502E-6</v>
      </c>
    </row>
    <row r="527" spans="1:9" x14ac:dyDescent="0.25">
      <c r="A527" s="19">
        <v>43853</v>
      </c>
      <c r="B527" s="21">
        <v>3325.540039</v>
      </c>
      <c r="C527" s="21">
        <v>212.092758</v>
      </c>
      <c r="D527" s="21">
        <f t="shared" si="42"/>
        <v>1.1403261745642909E-3</v>
      </c>
      <c r="E527" s="21">
        <f t="shared" si="42"/>
        <v>9.320763297952922E-3</v>
      </c>
      <c r="F527" s="37">
        <f t="shared" si="43"/>
        <v>1.079432651305573E-6</v>
      </c>
      <c r="G527" s="37">
        <f t="shared" si="44"/>
        <v>8.5056642238176547E-5</v>
      </c>
      <c r="H527" s="37">
        <f t="shared" si="45"/>
        <v>1.3003437843964295E-6</v>
      </c>
      <c r="I527" s="37">
        <f t="shared" si="46"/>
        <v>8.6876628456466229E-5</v>
      </c>
    </row>
    <row r="528" spans="1:9" x14ac:dyDescent="0.25">
      <c r="A528" s="19">
        <v>43854</v>
      </c>
      <c r="B528" s="21">
        <v>3295.469971</v>
      </c>
      <c r="C528" s="21">
        <v>209.92631499999999</v>
      </c>
      <c r="D528" s="21">
        <f t="shared" si="42"/>
        <v>-9.0832893173140306E-3</v>
      </c>
      <c r="E528" s="21">
        <f t="shared" si="42"/>
        <v>-1.0267128524175212E-2</v>
      </c>
      <c r="F528" s="37">
        <f t="shared" si="43"/>
        <v>8.435794274160965E-5</v>
      </c>
      <c r="G528" s="37">
        <f t="shared" si="44"/>
        <v>1.0743894696571491E-4</v>
      </c>
      <c r="H528" s="37">
        <f t="shared" si="45"/>
        <v>8.2506144822031184E-5</v>
      </c>
      <c r="I528" s="37">
        <f t="shared" si="46"/>
        <v>1.0541392813193227E-4</v>
      </c>
    </row>
    <row r="529" spans="1:9" x14ac:dyDescent="0.25">
      <c r="A529" s="19">
        <v>43857</v>
      </c>
      <c r="B529" s="21">
        <v>3243.6298830000001</v>
      </c>
      <c r="C529" s="21">
        <v>208.03813199999999</v>
      </c>
      <c r="D529" s="21">
        <f t="shared" si="42"/>
        <v>-1.5855752389124188E-2</v>
      </c>
      <c r="E529" s="21">
        <f t="shared" si="42"/>
        <v>-9.0351983698946352E-3</v>
      </c>
      <c r="F529" s="37">
        <f t="shared" si="43"/>
        <v>2.5462971318645773E-4</v>
      </c>
      <c r="G529" s="37">
        <f t="shared" si="44"/>
        <v>8.3418006698384773E-5</v>
      </c>
      <c r="H529" s="37">
        <f t="shared" si="45"/>
        <v>2.5140488382521743E-4</v>
      </c>
      <c r="I529" s="37">
        <f t="shared" si="46"/>
        <v>8.1634809583346676E-5</v>
      </c>
    </row>
    <row r="530" spans="1:9" x14ac:dyDescent="0.25">
      <c r="A530" s="19">
        <v>43858</v>
      </c>
      <c r="B530" s="21">
        <v>3276.23999</v>
      </c>
      <c r="C530" s="21">
        <v>209.081604</v>
      </c>
      <c r="D530" s="21">
        <f t="shared" si="42"/>
        <v>1.0003383371009162E-2</v>
      </c>
      <c r="E530" s="21">
        <f t="shared" si="42"/>
        <v>5.0032356978363703E-3</v>
      </c>
      <c r="F530" s="37">
        <f t="shared" si="43"/>
        <v>9.8049894710263149E-5</v>
      </c>
      <c r="G530" s="37">
        <f t="shared" si="44"/>
        <v>2.4059890271913469E-5</v>
      </c>
      <c r="H530" s="37">
        <f t="shared" si="45"/>
        <v>1.0006767886738263E-4</v>
      </c>
      <c r="I530" s="37">
        <f t="shared" si="46"/>
        <v>2.5032367448104191E-5</v>
      </c>
    </row>
    <row r="531" spans="1:9" x14ac:dyDescent="0.25">
      <c r="A531" s="19">
        <v>43859</v>
      </c>
      <c r="B531" s="21">
        <v>3273.3999020000001</v>
      </c>
      <c r="C531" s="21">
        <v>213.106415</v>
      </c>
      <c r="D531" s="21">
        <f t="shared" si="42"/>
        <v>-8.6725017705989612E-4</v>
      </c>
      <c r="E531" s="21">
        <f t="shared" si="42"/>
        <v>1.9067016369490125E-2</v>
      </c>
      <c r="F531" s="37">
        <f t="shared" si="43"/>
        <v>9.382225128189988E-7</v>
      </c>
      <c r="G531" s="37">
        <f t="shared" si="44"/>
        <v>3.5981798635559189E-4</v>
      </c>
      <c r="H531" s="37">
        <f t="shared" si="45"/>
        <v>7.5212286961042119E-7</v>
      </c>
      <c r="I531" s="37">
        <f t="shared" si="46"/>
        <v>3.6355111323440437E-4</v>
      </c>
    </row>
    <row r="532" spans="1:9" x14ac:dyDescent="0.25">
      <c r="A532" s="19">
        <v>43860</v>
      </c>
      <c r="B532" s="21">
        <v>3283.6599120000001</v>
      </c>
      <c r="C532" s="21">
        <v>214.835587</v>
      </c>
      <c r="D532" s="21">
        <f t="shared" si="42"/>
        <v>3.1294570019154417E-3</v>
      </c>
      <c r="E532" s="21">
        <f t="shared" si="42"/>
        <v>8.0813820692751809E-3</v>
      </c>
      <c r="F532" s="37">
        <f t="shared" si="43"/>
        <v>9.1693188147719709E-6</v>
      </c>
      <c r="G532" s="37">
        <f t="shared" si="44"/>
        <v>6.3732034258640188E-5</v>
      </c>
      <c r="H532" s="37">
        <f t="shared" si="45"/>
        <v>9.7935011268375847E-6</v>
      </c>
      <c r="I532" s="37">
        <f t="shared" si="46"/>
        <v>6.5308736149602409E-5</v>
      </c>
    </row>
    <row r="533" spans="1:9" x14ac:dyDescent="0.25">
      <c r="A533" s="19">
        <v>43861</v>
      </c>
      <c r="B533" s="21">
        <v>3225.5200199999999</v>
      </c>
      <c r="C533" s="21">
        <v>212.639343</v>
      </c>
      <c r="D533" s="21">
        <f t="shared" si="42"/>
        <v>-1.7864443392728784E-2</v>
      </c>
      <c r="E533" s="21">
        <f t="shared" si="42"/>
        <v>-1.0275518727627346E-2</v>
      </c>
      <c r="F533" s="37">
        <f t="shared" si="43"/>
        <v>3.2277040385117668E-4</v>
      </c>
      <c r="G533" s="37">
        <f t="shared" si="44"/>
        <v>1.0761295091051542E-4</v>
      </c>
      <c r="H533" s="37">
        <f t="shared" si="45"/>
        <v>3.1913833773201109E-4</v>
      </c>
      <c r="I533" s="37">
        <f t="shared" si="46"/>
        <v>1.0558628512182032E-4</v>
      </c>
    </row>
    <row r="534" spans="1:9" x14ac:dyDescent="0.25">
      <c r="A534" s="19">
        <v>43864</v>
      </c>
      <c r="B534" s="21">
        <v>3248.919922</v>
      </c>
      <c r="C534" s="21">
        <v>213.841812</v>
      </c>
      <c r="D534" s="21">
        <f t="shared" si="42"/>
        <v>7.2284256543816159E-3</v>
      </c>
      <c r="E534" s="21">
        <f t="shared" si="42"/>
        <v>5.6390401888606438E-3</v>
      </c>
      <c r="F534" s="37">
        <f t="shared" si="43"/>
        <v>5.0794940950034749E-5</v>
      </c>
      <c r="G534" s="37">
        <f t="shared" si="44"/>
        <v>3.0701491838449515E-5</v>
      </c>
      <c r="H534" s="37">
        <f t="shared" si="45"/>
        <v>5.2250137440922294E-5</v>
      </c>
      <c r="I534" s="37">
        <f t="shared" si="46"/>
        <v>3.1798774251585482E-5</v>
      </c>
    </row>
    <row r="535" spans="1:9" x14ac:dyDescent="0.25">
      <c r="A535" s="19">
        <v>43865</v>
      </c>
      <c r="B535" s="21">
        <v>3297.5900879999999</v>
      </c>
      <c r="C535" s="21">
        <v>213.28529399999999</v>
      </c>
      <c r="D535" s="21">
        <f t="shared" si="42"/>
        <v>1.486931591219986E-2</v>
      </c>
      <c r="E535" s="21">
        <f t="shared" si="42"/>
        <v>-2.6058674671033525E-3</v>
      </c>
      <c r="F535" s="37">
        <f t="shared" si="43"/>
        <v>2.180922651089744E-4</v>
      </c>
      <c r="G535" s="37">
        <f t="shared" si="44"/>
        <v>7.3116969184160904E-6</v>
      </c>
      <c r="H535" s="37">
        <f t="shared" si="45"/>
        <v>2.2109655569679996E-4</v>
      </c>
      <c r="I535" s="37">
        <f t="shared" si="46"/>
        <v>6.7905452561076421E-6</v>
      </c>
    </row>
    <row r="536" spans="1:9" x14ac:dyDescent="0.25">
      <c r="A536" s="19">
        <v>43866</v>
      </c>
      <c r="B536" s="21">
        <v>3334.6899410000001</v>
      </c>
      <c r="C536" s="21">
        <v>213.03684999999999</v>
      </c>
      <c r="D536" s="21">
        <f t="shared" si="42"/>
        <v>1.1187778503979414E-2</v>
      </c>
      <c r="E536" s="21">
        <f t="shared" si="42"/>
        <v>-1.1655225121252183E-3</v>
      </c>
      <c r="F536" s="37">
        <f t="shared" si="43"/>
        <v>1.2290848252693499E-4</v>
      </c>
      <c r="G536" s="37">
        <f t="shared" si="44"/>
        <v>1.5968618883740052E-6</v>
      </c>
      <c r="H536" s="37">
        <f t="shared" si="45"/>
        <v>1.2516638785410386E-4</v>
      </c>
      <c r="I536" s="37">
        <f t="shared" si="46"/>
        <v>1.3584427262706797E-6</v>
      </c>
    </row>
    <row r="537" spans="1:9" x14ac:dyDescent="0.25">
      <c r="A537" s="19">
        <v>43867</v>
      </c>
      <c r="B537" s="21">
        <v>3345.780029</v>
      </c>
      <c r="C537" s="21">
        <v>211.54617300000001</v>
      </c>
      <c r="D537" s="21">
        <f t="shared" si="42"/>
        <v>3.3201550900961913E-3</v>
      </c>
      <c r="E537" s="21">
        <f t="shared" si="42"/>
        <v>-7.0218687242133617E-3</v>
      </c>
      <c r="F537" s="37">
        <f t="shared" si="43"/>
        <v>1.0360585878828317E-5</v>
      </c>
      <c r="G537" s="37">
        <f t="shared" si="44"/>
        <v>5.069463097012224E-5</v>
      </c>
      <c r="H537" s="37">
        <f t="shared" si="45"/>
        <v>1.1023429822291648E-5</v>
      </c>
      <c r="I537" s="37">
        <f t="shared" si="46"/>
        <v>4.9306640380085783E-5</v>
      </c>
    </row>
    <row r="538" spans="1:9" x14ac:dyDescent="0.25">
      <c r="A538" s="19">
        <v>43868</v>
      </c>
      <c r="B538" s="21">
        <v>3327.709961</v>
      </c>
      <c r="C538" s="21">
        <v>210.29402200000001</v>
      </c>
      <c r="D538" s="21">
        <f t="shared" si="42"/>
        <v>-5.41549090194545E-3</v>
      </c>
      <c r="E538" s="21">
        <f t="shared" si="42"/>
        <v>-5.9366304698471326E-3</v>
      </c>
      <c r="F538" s="37">
        <f t="shared" si="43"/>
        <v>3.0435739775435669E-5</v>
      </c>
      <c r="G538" s="37">
        <f t="shared" si="44"/>
        <v>3.6418545092006271E-5</v>
      </c>
      <c r="H538" s="37">
        <f t="shared" si="45"/>
        <v>2.9327541709053942E-5</v>
      </c>
      <c r="I538" s="37">
        <f t="shared" si="46"/>
        <v>3.5243581335517384E-5</v>
      </c>
    </row>
    <row r="539" spans="1:9" x14ac:dyDescent="0.25">
      <c r="A539" s="19">
        <v>43871</v>
      </c>
      <c r="B539" s="21">
        <v>3352.0900879999999</v>
      </c>
      <c r="C539" s="21">
        <v>211.88407900000001</v>
      </c>
      <c r="D539" s="21">
        <f t="shared" si="42"/>
        <v>7.2996901344203769E-3</v>
      </c>
      <c r="E539" s="21">
        <f t="shared" si="42"/>
        <v>7.5326717074974577E-3</v>
      </c>
      <c r="F539" s="37">
        <f t="shared" si="43"/>
        <v>5.1815831593461482E-5</v>
      </c>
      <c r="G539" s="37">
        <f t="shared" si="44"/>
        <v>5.5272150257585131E-5</v>
      </c>
      <c r="H539" s="37">
        <f t="shared" si="45"/>
        <v>5.3285476058554179E-5</v>
      </c>
      <c r="I539" s="37">
        <f t="shared" si="46"/>
        <v>5.6741143052932663E-5</v>
      </c>
    </row>
    <row r="540" spans="1:9" x14ac:dyDescent="0.25">
      <c r="A540" s="19">
        <v>43872</v>
      </c>
      <c r="B540" s="21">
        <v>3357.75</v>
      </c>
      <c r="C540" s="21">
        <v>214.388397</v>
      </c>
      <c r="D540" s="21">
        <f t="shared" si="42"/>
        <v>1.687048653373355E-3</v>
      </c>
      <c r="E540" s="21">
        <f t="shared" si="42"/>
        <v>1.1749981307929128E-2</v>
      </c>
      <c r="F540" s="37">
        <f t="shared" si="43"/>
        <v>2.5143809410139932E-6</v>
      </c>
      <c r="G540" s="37">
        <f t="shared" si="44"/>
        <v>1.3576523119059966E-4</v>
      </c>
      <c r="H540" s="37">
        <f t="shared" si="45"/>
        <v>2.8461331588488506E-6</v>
      </c>
      <c r="I540" s="37">
        <f t="shared" si="46"/>
        <v>1.3806206073668391E-4</v>
      </c>
    </row>
    <row r="541" spans="1:9" x14ac:dyDescent="0.25">
      <c r="A541" s="19">
        <v>43873</v>
      </c>
      <c r="B541" s="21">
        <v>3379.4499510000001</v>
      </c>
      <c r="C541" s="21">
        <v>216.10763499999999</v>
      </c>
      <c r="D541" s="21">
        <f t="shared" si="42"/>
        <v>6.4418530543442504E-3</v>
      </c>
      <c r="E541" s="21">
        <f t="shared" si="42"/>
        <v>7.9872844920195491E-3</v>
      </c>
      <c r="F541" s="37">
        <f t="shared" si="43"/>
        <v>4.0201741953582364E-5</v>
      </c>
      <c r="G541" s="37">
        <f t="shared" si="44"/>
        <v>6.2238482548589367E-5</v>
      </c>
      <c r="H541" s="37">
        <f t="shared" si="45"/>
        <v>4.1497470773764352E-5</v>
      </c>
      <c r="I541" s="37">
        <f t="shared" si="46"/>
        <v>6.3796713556455985E-5</v>
      </c>
    </row>
    <row r="542" spans="1:9" x14ac:dyDescent="0.25">
      <c r="A542" s="19">
        <v>43874</v>
      </c>
      <c r="B542" s="21">
        <v>3373.9399410000001</v>
      </c>
      <c r="C542" s="21">
        <v>216.06788599999999</v>
      </c>
      <c r="D542" s="21">
        <f t="shared" si="42"/>
        <v>-1.631776429537957E-3</v>
      </c>
      <c r="E542" s="21">
        <f t="shared" si="42"/>
        <v>-1.8394841068328631E-4</v>
      </c>
      <c r="F542" s="37">
        <f t="shared" si="43"/>
        <v>3.003792011094325E-6</v>
      </c>
      <c r="G542" s="37">
        <f t="shared" si="44"/>
        <v>7.95781003305715E-8</v>
      </c>
      <c r="H542" s="37">
        <f t="shared" si="45"/>
        <v>2.6626943159956434E-6</v>
      </c>
      <c r="I542" s="37">
        <f t="shared" si="46"/>
        <v>3.3837017792906962E-8</v>
      </c>
    </row>
    <row r="543" spans="1:9" x14ac:dyDescent="0.25">
      <c r="A543" s="19">
        <v>43875</v>
      </c>
      <c r="B543" s="21">
        <v>3380.1599120000001</v>
      </c>
      <c r="C543" s="21">
        <v>215.73992899999999</v>
      </c>
      <c r="D543" s="21">
        <f t="shared" si="42"/>
        <v>1.8418361865356393E-3</v>
      </c>
      <c r="E543" s="21">
        <f t="shared" si="42"/>
        <v>-1.5189954959903393E-3</v>
      </c>
      <c r="F543" s="37">
        <f t="shared" si="43"/>
        <v>3.0292271007567996E-6</v>
      </c>
      <c r="G543" s="37">
        <f t="shared" si="44"/>
        <v>2.6151514551854487E-6</v>
      </c>
      <c r="H543" s="37">
        <f t="shared" si="45"/>
        <v>3.3923605380321463E-6</v>
      </c>
      <c r="I543" s="37">
        <f t="shared" si="46"/>
        <v>2.3073473168389366E-6</v>
      </c>
    </row>
    <row r="544" spans="1:9" x14ac:dyDescent="0.25">
      <c r="A544" s="19">
        <v>43879</v>
      </c>
      <c r="B544" s="21">
        <v>3370.290039</v>
      </c>
      <c r="C544" s="21">
        <v>214.80577099999999</v>
      </c>
      <c r="D544" s="21">
        <f t="shared" si="42"/>
        <v>-2.9242139723342853E-3</v>
      </c>
      <c r="E544" s="21">
        <f t="shared" si="42"/>
        <v>-4.3394207206977984E-3</v>
      </c>
      <c r="F544" s="37">
        <f t="shared" si="43"/>
        <v>9.1541504565964978E-6</v>
      </c>
      <c r="G544" s="37">
        <f t="shared" si="44"/>
        <v>1.9692011674119974E-5</v>
      </c>
      <c r="H544" s="37">
        <f t="shared" si="45"/>
        <v>8.5510273559950598E-6</v>
      </c>
      <c r="I544" s="37">
        <f t="shared" si="46"/>
        <v>1.88305721912214E-5</v>
      </c>
    </row>
    <row r="545" spans="1:9" x14ac:dyDescent="0.25">
      <c r="A545" s="19">
        <v>43880</v>
      </c>
      <c r="B545" s="21">
        <v>3386.1499020000001</v>
      </c>
      <c r="C545" s="21">
        <v>214.289017</v>
      </c>
      <c r="D545" s="21">
        <f t="shared" si="42"/>
        <v>4.6947482013129449E-3</v>
      </c>
      <c r="E545" s="21">
        <f t="shared" si="42"/>
        <v>-2.4085785438076419E-3</v>
      </c>
      <c r="F545" s="37">
        <f t="shared" si="43"/>
        <v>2.1099135319800127E-5</v>
      </c>
      <c r="G545" s="37">
        <f t="shared" si="44"/>
        <v>6.2836754365446455E-6</v>
      </c>
      <c r="H545" s="37">
        <f t="shared" si="45"/>
        <v>2.2040660673731132E-5</v>
      </c>
      <c r="I545" s="37">
        <f t="shared" si="46"/>
        <v>5.8012506016905408E-6</v>
      </c>
    </row>
    <row r="546" spans="1:9" x14ac:dyDescent="0.25">
      <c r="A546" s="19">
        <v>43881</v>
      </c>
      <c r="B546" s="21">
        <v>3373.2299800000001</v>
      </c>
      <c r="C546" s="21">
        <v>213.74243200000001</v>
      </c>
      <c r="D546" s="21">
        <f t="shared" si="42"/>
        <v>-3.8228174654427851E-3</v>
      </c>
      <c r="E546" s="21">
        <f t="shared" si="42"/>
        <v>-2.5539492407662479E-3</v>
      </c>
      <c r="F546" s="37">
        <f t="shared" si="43"/>
        <v>1.5399236995511184E-5</v>
      </c>
      <c r="G546" s="37">
        <f t="shared" si="44"/>
        <v>7.0336170989390451E-6</v>
      </c>
      <c r="H546" s="37">
        <f t="shared" si="45"/>
        <v>1.4613933374094399E-5</v>
      </c>
      <c r="I546" s="37">
        <f t="shared" si="46"/>
        <v>6.5226567244104937E-6</v>
      </c>
    </row>
    <row r="547" spans="1:9" x14ac:dyDescent="0.25">
      <c r="A547" s="19">
        <v>43882</v>
      </c>
      <c r="B547" s="21">
        <v>3337.75</v>
      </c>
      <c r="C547" s="21">
        <v>214.527512</v>
      </c>
      <c r="D547" s="21">
        <f t="shared" si="42"/>
        <v>-1.0573809093858041E-2</v>
      </c>
      <c r="E547" s="21">
        <f t="shared" si="42"/>
        <v>3.6662898734700308E-3</v>
      </c>
      <c r="F547" s="37">
        <f t="shared" si="43"/>
        <v>1.1395942075218408E-4</v>
      </c>
      <c r="G547" s="37">
        <f t="shared" si="44"/>
        <v>1.2731640028893881E-5</v>
      </c>
      <c r="H547" s="37">
        <f t="shared" si="45"/>
        <v>1.1180543875335501E-4</v>
      </c>
      <c r="I547" s="37">
        <f t="shared" si="46"/>
        <v>1.3441681436308894E-5</v>
      </c>
    </row>
    <row r="548" spans="1:9" x14ac:dyDescent="0.25">
      <c r="A548" s="19">
        <v>43885</v>
      </c>
      <c r="B548" s="21">
        <v>3225.889893</v>
      </c>
      <c r="C548" s="21">
        <v>212.192139</v>
      </c>
      <c r="D548" s="21">
        <f t="shared" si="42"/>
        <v>-3.4088079289662898E-2</v>
      </c>
      <c r="E548" s="21">
        <f t="shared" si="42"/>
        <v>-1.0945810962233101E-2</v>
      </c>
      <c r="F548" s="37">
        <f t="shared" si="43"/>
        <v>1.1689183532668356E-3</v>
      </c>
      <c r="G548" s="37">
        <f t="shared" si="44"/>
        <v>1.2196901841790413E-4</v>
      </c>
      <c r="H548" s="37">
        <f t="shared" si="45"/>
        <v>1.1619971496583446E-3</v>
      </c>
      <c r="I548" s="37">
        <f t="shared" si="46"/>
        <v>1.1981077762094232E-4</v>
      </c>
    </row>
    <row r="549" spans="1:9" x14ac:dyDescent="0.25">
      <c r="A549" s="19">
        <v>43886</v>
      </c>
      <c r="B549" s="21">
        <v>3128.209961</v>
      </c>
      <c r="C549" s="21">
        <v>210.78097500000001</v>
      </c>
      <c r="D549" s="21">
        <f t="shared" si="42"/>
        <v>-3.0747904486151584E-2</v>
      </c>
      <c r="E549" s="21">
        <f t="shared" si="42"/>
        <v>-6.6726190821988669E-3</v>
      </c>
      <c r="F549" s="37">
        <f t="shared" si="43"/>
        <v>9.5167765559856974E-4</v>
      </c>
      <c r="G549" s="37">
        <f t="shared" si="44"/>
        <v>4.5843280050768953E-5</v>
      </c>
      <c r="H549" s="37">
        <f t="shared" si="45"/>
        <v>9.4543363028950069E-4</v>
      </c>
      <c r="I549" s="37">
        <f t="shared" si="46"/>
        <v>4.452384541612445E-5</v>
      </c>
    </row>
    <row r="550" spans="1:9" x14ac:dyDescent="0.25">
      <c r="A550" s="19">
        <v>43887</v>
      </c>
      <c r="B550" s="21">
        <v>3116.389893</v>
      </c>
      <c r="C550" s="21">
        <v>208.79341099999999</v>
      </c>
      <c r="D550" s="21">
        <f t="shared" si="42"/>
        <v>-3.785697208136523E-3</v>
      </c>
      <c r="E550" s="21">
        <f t="shared" si="42"/>
        <v>-9.4742621739962278E-3</v>
      </c>
      <c r="F550" s="37">
        <f t="shared" si="43"/>
        <v>1.5109281309275828E-5</v>
      </c>
      <c r="G550" s="37">
        <f t="shared" si="44"/>
        <v>9.1631026882198728E-5</v>
      </c>
      <c r="H550" s="37">
        <f t="shared" si="45"/>
        <v>1.4331503351692665E-5</v>
      </c>
      <c r="I550" s="37">
        <f t="shared" si="46"/>
        <v>8.9761643741615728E-5</v>
      </c>
    </row>
    <row r="551" spans="1:9" x14ac:dyDescent="0.25">
      <c r="A551" s="19">
        <v>43888</v>
      </c>
      <c r="B551" s="21">
        <v>2978.76001</v>
      </c>
      <c r="C551" s="21">
        <v>199.75</v>
      </c>
      <c r="D551" s="21">
        <f t="shared" si="42"/>
        <v>-4.5168136408952134E-2</v>
      </c>
      <c r="E551" s="21">
        <f t="shared" si="42"/>
        <v>-4.4278714350772366E-2</v>
      </c>
      <c r="F551" s="37">
        <f t="shared" si="43"/>
        <v>2.0493280920533563E-3</v>
      </c>
      <c r="G551" s="37">
        <f t="shared" si="44"/>
        <v>1.9693058673302547E-3</v>
      </c>
      <c r="H551" s="37">
        <f t="shared" si="45"/>
        <v>2.0401605466577074E-3</v>
      </c>
      <c r="I551" s="37">
        <f t="shared" si="46"/>
        <v>1.9606045445572946E-3</v>
      </c>
    </row>
    <row r="552" spans="1:9" x14ac:dyDescent="0.25">
      <c r="A552" s="19">
        <v>43889</v>
      </c>
      <c r="B552" s="21">
        <v>2954.219971</v>
      </c>
      <c r="C552" s="21">
        <v>194.16999799999999</v>
      </c>
      <c r="D552" s="21">
        <f t="shared" si="42"/>
        <v>-8.2724630878432594E-3</v>
      </c>
      <c r="E552" s="21">
        <f t="shared" si="42"/>
        <v>-2.8332530940274082E-2</v>
      </c>
      <c r="F552" s="37">
        <f t="shared" si="43"/>
        <v>7.0121058671235339E-5</v>
      </c>
      <c r="G552" s="37">
        <f t="shared" si="44"/>
        <v>8.0830347632294508E-4</v>
      </c>
      <c r="H552" s="37">
        <f t="shared" si="45"/>
        <v>6.8433645539729229E-5</v>
      </c>
      <c r="I552" s="37">
        <f t="shared" si="46"/>
        <v>8.0273230948158815E-4</v>
      </c>
    </row>
    <row r="553" spans="1:9" x14ac:dyDescent="0.25">
      <c r="A553" s="19">
        <v>43892</v>
      </c>
      <c r="B553" s="21">
        <v>3090.2299800000001</v>
      </c>
      <c r="C553" s="21">
        <v>202.550003</v>
      </c>
      <c r="D553" s="21">
        <f t="shared" si="42"/>
        <v>4.5010868517233696E-2</v>
      </c>
      <c r="E553" s="21">
        <f t="shared" si="42"/>
        <v>4.2252730753747338E-2</v>
      </c>
      <c r="F553" s="37">
        <f t="shared" si="43"/>
        <v>2.0168631745841876E-3</v>
      </c>
      <c r="G553" s="37">
        <f t="shared" si="44"/>
        <v>1.777008889669752E-3</v>
      </c>
      <c r="H553" s="37">
        <f t="shared" si="45"/>
        <v>2.0259782846756996E-3</v>
      </c>
      <c r="I553" s="37">
        <f t="shared" si="46"/>
        <v>1.7852932561486662E-3</v>
      </c>
    </row>
    <row r="554" spans="1:9" x14ac:dyDescent="0.25">
      <c r="A554" s="19">
        <v>43893</v>
      </c>
      <c r="B554" s="21">
        <v>3003.3701169999999</v>
      </c>
      <c r="C554" s="21">
        <v>199.509995</v>
      </c>
      <c r="D554" s="21">
        <f t="shared" si="42"/>
        <v>-2.8510484833656792E-2</v>
      </c>
      <c r="E554" s="21">
        <f t="shared" si="42"/>
        <v>-1.5122449134288091E-2</v>
      </c>
      <c r="F554" s="37">
        <f t="shared" si="43"/>
        <v>8.1863816215355643E-4</v>
      </c>
      <c r="G554" s="37">
        <f t="shared" si="44"/>
        <v>2.3166656176915547E-4</v>
      </c>
      <c r="H554" s="37">
        <f t="shared" si="45"/>
        <v>8.1284774545017393E-4</v>
      </c>
      <c r="I554" s="37">
        <f t="shared" si="46"/>
        <v>2.2868846781913063E-4</v>
      </c>
    </row>
    <row r="555" spans="1:9" x14ac:dyDescent="0.25">
      <c r="A555" s="19">
        <v>43894</v>
      </c>
      <c r="B555" s="21">
        <v>3130.1201169999999</v>
      </c>
      <c r="C555" s="21">
        <v>207.020004</v>
      </c>
      <c r="D555" s="21">
        <f t="shared" si="42"/>
        <v>4.1336349363161225E-2</v>
      </c>
      <c r="E555" s="21">
        <f t="shared" si="42"/>
        <v>3.6951090951839488E-2</v>
      </c>
      <c r="F555" s="37">
        <f t="shared" si="43"/>
        <v>1.7003236309799828E-3</v>
      </c>
      <c r="G555" s="37">
        <f t="shared" si="44"/>
        <v>1.3581394413902503E-3</v>
      </c>
      <c r="H555" s="37">
        <f t="shared" si="45"/>
        <v>1.7086937786733195E-3</v>
      </c>
      <c r="I555" s="37">
        <f t="shared" si="46"/>
        <v>1.3653831225311141E-3</v>
      </c>
    </row>
    <row r="556" spans="1:9" x14ac:dyDescent="0.25">
      <c r="A556" s="19">
        <v>43895</v>
      </c>
      <c r="B556" s="21">
        <v>3023.9399410000001</v>
      </c>
      <c r="C556" s="21">
        <v>198.320007</v>
      </c>
      <c r="D556" s="21">
        <f t="shared" si="42"/>
        <v>-3.4510782514423737E-2</v>
      </c>
      <c r="E556" s="21">
        <f t="shared" si="42"/>
        <v>-4.2933503253983603E-2</v>
      </c>
      <c r="F556" s="37">
        <f t="shared" si="43"/>
        <v>1.1980010111120457E-3</v>
      </c>
      <c r="G556" s="37">
        <f t="shared" si="44"/>
        <v>1.8517229662324279E-3</v>
      </c>
      <c r="H556" s="37">
        <f t="shared" si="45"/>
        <v>1.1909941097578551E-3</v>
      </c>
      <c r="I556" s="37">
        <f t="shared" si="46"/>
        <v>1.8432857016598206E-3</v>
      </c>
    </row>
    <row r="557" spans="1:9" x14ac:dyDescent="0.25">
      <c r="A557" s="19">
        <v>43896</v>
      </c>
      <c r="B557" s="21">
        <v>2972.3701169999999</v>
      </c>
      <c r="C557" s="21">
        <v>198.86000100000001</v>
      </c>
      <c r="D557" s="21">
        <f t="shared" si="42"/>
        <v>-1.7200943581122549E-2</v>
      </c>
      <c r="E557" s="21">
        <f t="shared" si="42"/>
        <v>2.7191415571659909E-3</v>
      </c>
      <c r="F557" s="37">
        <f t="shared" si="43"/>
        <v>2.9937000998450273E-4</v>
      </c>
      <c r="G557" s="37">
        <f t="shared" si="44"/>
        <v>6.8696098708684102E-6</v>
      </c>
      <c r="H557" s="37">
        <f t="shared" si="45"/>
        <v>2.9587246008096104E-4</v>
      </c>
      <c r="I557" s="37">
        <f t="shared" si="46"/>
        <v>7.3937308079070898E-6</v>
      </c>
    </row>
    <row r="558" spans="1:9" x14ac:dyDescent="0.25">
      <c r="A558" s="19">
        <v>43899</v>
      </c>
      <c r="B558" s="21">
        <v>2746.5600589999999</v>
      </c>
      <c r="C558" s="21">
        <v>186.86000100000001</v>
      </c>
      <c r="D558" s="21">
        <f t="shared" si="42"/>
        <v>-7.901041272937824E-2</v>
      </c>
      <c r="E558" s="21">
        <f t="shared" si="42"/>
        <v>-6.2241385864181223E-2</v>
      </c>
      <c r="F558" s="37">
        <f t="shared" si="43"/>
        <v>6.2586739596083981E-3</v>
      </c>
      <c r="G558" s="37">
        <f t="shared" si="44"/>
        <v>3.8862174195127973E-3</v>
      </c>
      <c r="H558" s="37">
        <f t="shared" si="45"/>
        <v>6.2426453196666948E-3</v>
      </c>
      <c r="I558" s="37">
        <f t="shared" si="46"/>
        <v>3.873990114293898E-3</v>
      </c>
    </row>
    <row r="559" spans="1:9" x14ac:dyDescent="0.25">
      <c r="A559" s="19">
        <v>43900</v>
      </c>
      <c r="B559" s="21">
        <v>2882.2299800000001</v>
      </c>
      <c r="C559" s="21">
        <v>199.86000100000001</v>
      </c>
      <c r="D559" s="21">
        <f t="shared" si="42"/>
        <v>4.8215052115312323E-2</v>
      </c>
      <c r="E559" s="21">
        <f t="shared" si="42"/>
        <v>6.7257447720736038E-2</v>
      </c>
      <c r="F559" s="37">
        <f t="shared" si="43"/>
        <v>2.3149265325924902E-3</v>
      </c>
      <c r="G559" s="37">
        <f t="shared" si="44"/>
        <v>4.5103716067326285E-3</v>
      </c>
      <c r="H559" s="37">
        <f t="shared" si="45"/>
        <v>2.3246912504822832E-3</v>
      </c>
      <c r="I559" s="37">
        <f t="shared" si="46"/>
        <v>4.5235642739075415E-3</v>
      </c>
    </row>
    <row r="560" spans="1:9" x14ac:dyDescent="0.25">
      <c r="A560" s="19">
        <v>43901</v>
      </c>
      <c r="B560" s="21">
        <v>2741.3798830000001</v>
      </c>
      <c r="C560" s="21">
        <v>188.25</v>
      </c>
      <c r="D560" s="21">
        <f t="shared" si="42"/>
        <v>-5.0102892577574741E-2</v>
      </c>
      <c r="E560" s="21">
        <f t="shared" si="42"/>
        <v>-5.984625975714284E-2</v>
      </c>
      <c r="F560" s="37">
        <f t="shared" si="43"/>
        <v>2.520467849588484E-3</v>
      </c>
      <c r="G560" s="37">
        <f t="shared" si="44"/>
        <v>3.593331960880305E-3</v>
      </c>
      <c r="H560" s="37">
        <f t="shared" si="45"/>
        <v>2.5102998446399939E-3</v>
      </c>
      <c r="I560" s="37">
        <f t="shared" si="46"/>
        <v>3.5815748069194147E-3</v>
      </c>
    </row>
    <row r="561" spans="1:9" x14ac:dyDescent="0.25">
      <c r="A561" s="19">
        <v>43902</v>
      </c>
      <c r="B561" s="21">
        <v>2480.639893</v>
      </c>
      <c r="C561" s="21">
        <v>170.13000500000001</v>
      </c>
      <c r="D561" s="21">
        <f t="shared" si="42"/>
        <v>-9.9944852300802703E-2</v>
      </c>
      <c r="E561" s="21">
        <f t="shared" si="42"/>
        <v>-0.10120798659666649</v>
      </c>
      <c r="F561" s="37">
        <f t="shared" si="43"/>
        <v>1.0009246334870494E-2</v>
      </c>
      <c r="G561" s="37">
        <f t="shared" si="44"/>
        <v>1.0262932804716249E-2</v>
      </c>
      <c r="H561" s="37">
        <f t="shared" si="45"/>
        <v>9.9889735014292678E-3</v>
      </c>
      <c r="I561" s="37">
        <f t="shared" si="46"/>
        <v>1.0243056550951025E-2</v>
      </c>
    </row>
    <row r="562" spans="1:9" x14ac:dyDescent="0.25">
      <c r="A562" s="19">
        <v>43903</v>
      </c>
      <c r="B562" s="21">
        <v>2711.0200199999999</v>
      </c>
      <c r="C562" s="21">
        <v>177.13000500000001</v>
      </c>
      <c r="D562" s="21">
        <f t="shared" si="42"/>
        <v>8.8808406952074301E-2</v>
      </c>
      <c r="E562" s="21">
        <f t="shared" si="42"/>
        <v>4.0321074409023772E-2</v>
      </c>
      <c r="F562" s="37">
        <f t="shared" si="43"/>
        <v>7.8689386369365493E-3</v>
      </c>
      <c r="G562" s="37">
        <f t="shared" si="44"/>
        <v>1.6178838494842298E-3</v>
      </c>
      <c r="H562" s="37">
        <f t="shared" si="45"/>
        <v>7.8869331453652394E-3</v>
      </c>
      <c r="I562" s="37">
        <f t="shared" si="46"/>
        <v>1.6257890414980317E-3</v>
      </c>
    </row>
    <row r="563" spans="1:9" x14ac:dyDescent="0.25">
      <c r="A563" s="19">
        <v>43906</v>
      </c>
      <c r="B563" s="21">
        <v>2386.1298830000001</v>
      </c>
      <c r="C563" s="21">
        <v>149.009995</v>
      </c>
      <c r="D563" s="21">
        <f t="shared" si="42"/>
        <v>-0.12765219756714355</v>
      </c>
      <c r="E563" s="21">
        <f t="shared" si="42"/>
        <v>-0.17287057025978703</v>
      </c>
      <c r="F563" s="37">
        <f t="shared" si="43"/>
        <v>1.6320973691839713E-2</v>
      </c>
      <c r="G563" s="37">
        <f t="shared" si="44"/>
        <v>2.9918177321935864E-2</v>
      </c>
      <c r="H563" s="37">
        <f t="shared" si="45"/>
        <v>1.6295083543721049E-2</v>
      </c>
      <c r="I563" s="37">
        <f t="shared" si="46"/>
        <v>2.9884234061943963E-2</v>
      </c>
    </row>
    <row r="564" spans="1:9" x14ac:dyDescent="0.25">
      <c r="A564" s="19">
        <v>43907</v>
      </c>
      <c r="B564" s="21">
        <v>2529.1899410000001</v>
      </c>
      <c r="C564" s="21">
        <v>147.61999499999999</v>
      </c>
      <c r="D564" s="21">
        <f t="shared" si="42"/>
        <v>5.8226312396488164E-2</v>
      </c>
      <c r="E564" s="21">
        <f t="shared" si="42"/>
        <v>-9.3720137614169384E-3</v>
      </c>
      <c r="F564" s="37">
        <f t="shared" si="43"/>
        <v>3.3785090806907163E-3</v>
      </c>
      <c r="G564" s="37">
        <f t="shared" si="44"/>
        <v>8.9683954233528079E-5</v>
      </c>
      <c r="H564" s="37">
        <f t="shared" si="45"/>
        <v>3.3903034552934313E-3</v>
      </c>
      <c r="I564" s="37">
        <f t="shared" si="46"/>
        <v>8.7834641944188466E-5</v>
      </c>
    </row>
    <row r="565" spans="1:9" x14ac:dyDescent="0.25">
      <c r="A565" s="19">
        <v>43908</v>
      </c>
      <c r="B565" s="21">
        <v>2398.1000979999999</v>
      </c>
      <c r="C565" s="21">
        <v>137.300003</v>
      </c>
      <c r="D565" s="21">
        <f t="shared" si="42"/>
        <v>-5.3222272028113173E-2</v>
      </c>
      <c r="E565" s="21">
        <f t="shared" si="42"/>
        <v>-7.247303584726765E-2</v>
      </c>
      <c r="F565" s="37">
        <f t="shared" si="43"/>
        <v>2.8434106596102837E-3</v>
      </c>
      <c r="G565" s="37">
        <f t="shared" si="44"/>
        <v>5.2665766517812247E-3</v>
      </c>
      <c r="H565" s="37">
        <f t="shared" si="45"/>
        <v>2.832610239834478E-3</v>
      </c>
      <c r="I565" s="37">
        <f t="shared" si="46"/>
        <v>5.2523409249193419E-3</v>
      </c>
    </row>
    <row r="566" spans="1:9" x14ac:dyDescent="0.25">
      <c r="A566" s="19">
        <v>43909</v>
      </c>
      <c r="B566" s="21">
        <v>2409.389893</v>
      </c>
      <c r="C566" s="21">
        <v>149.5</v>
      </c>
      <c r="D566" s="21">
        <f t="shared" si="42"/>
        <v>4.6967610021547094E-3</v>
      </c>
      <c r="E566" s="21">
        <f t="shared" si="42"/>
        <v>8.5128058206852347E-2</v>
      </c>
      <c r="F566" s="37">
        <f t="shared" si="43"/>
        <v>2.1117630487454543E-5</v>
      </c>
      <c r="G566" s="37">
        <f t="shared" si="44"/>
        <v>7.2300857155669293E-3</v>
      </c>
      <c r="H566" s="37">
        <f t="shared" si="45"/>
        <v>2.2059563911361308E-5</v>
      </c>
      <c r="I566" s="37">
        <f t="shared" si="46"/>
        <v>7.246786294069241E-3</v>
      </c>
    </row>
    <row r="567" spans="1:9" x14ac:dyDescent="0.25">
      <c r="A567" s="19">
        <v>43910</v>
      </c>
      <c r="B567" s="21">
        <v>2304.919922</v>
      </c>
      <c r="C567" s="21">
        <v>148.490005</v>
      </c>
      <c r="D567" s="21">
        <f t="shared" si="42"/>
        <v>-4.432762417423116E-2</v>
      </c>
      <c r="E567" s="21">
        <f t="shared" si="42"/>
        <v>-6.7787432504703964E-3</v>
      </c>
      <c r="F567" s="37">
        <f t="shared" si="43"/>
        <v>1.9739354070764346E-3</v>
      </c>
      <c r="G567" s="37">
        <f t="shared" si="44"/>
        <v>4.7291626333115206E-5</v>
      </c>
      <c r="H567" s="37">
        <f t="shared" si="45"/>
        <v>1.9649382649318827E-3</v>
      </c>
      <c r="I567" s="37">
        <f t="shared" si="46"/>
        <v>4.5951360055797956E-5</v>
      </c>
    </row>
    <row r="568" spans="1:9" x14ac:dyDescent="0.25">
      <c r="A568" s="19">
        <v>43913</v>
      </c>
      <c r="B568" s="21">
        <v>2237.3999020000001</v>
      </c>
      <c r="C568" s="21">
        <v>137.10000600000001</v>
      </c>
      <c r="D568" s="21">
        <f t="shared" si="42"/>
        <v>-2.9731501217446697E-2</v>
      </c>
      <c r="E568" s="21">
        <f t="shared" si="42"/>
        <v>-7.9807019248326699E-2</v>
      </c>
      <c r="F568" s="37">
        <f t="shared" si="43"/>
        <v>8.9000012701303058E-4</v>
      </c>
      <c r="G568" s="37">
        <f t="shared" si="44"/>
        <v>6.384835672371551E-3</v>
      </c>
      <c r="H568" s="37">
        <f t="shared" si="45"/>
        <v>8.8396216464303441E-4</v>
      </c>
      <c r="I568" s="37">
        <f t="shared" si="46"/>
        <v>6.3691603213027886E-3</v>
      </c>
    </row>
    <row r="569" spans="1:9" x14ac:dyDescent="0.25">
      <c r="A569" s="19">
        <v>43914</v>
      </c>
      <c r="B569" s="21">
        <v>2447.330078</v>
      </c>
      <c r="C569" s="21">
        <v>161.949997</v>
      </c>
      <c r="D569" s="21">
        <f t="shared" si="42"/>
        <v>8.9683232620525244E-2</v>
      </c>
      <c r="E569" s="21">
        <f t="shared" si="42"/>
        <v>0.16657699676115828</v>
      </c>
      <c r="F569" s="37">
        <f t="shared" si="43"/>
        <v>8.0249103449716898E-3</v>
      </c>
      <c r="G569" s="37">
        <f t="shared" si="44"/>
        <v>2.7715207252791092E-2</v>
      </c>
      <c r="H569" s="37">
        <f t="shared" si="45"/>
        <v>8.0430822132672424E-3</v>
      </c>
      <c r="I569" s="37">
        <f t="shared" si="46"/>
        <v>2.7747895849966935E-2</v>
      </c>
    </row>
    <row r="570" spans="1:9" x14ac:dyDescent="0.25">
      <c r="A570" s="19">
        <v>43915</v>
      </c>
      <c r="B570" s="21">
        <v>2475.5600589999999</v>
      </c>
      <c r="C570" s="21">
        <v>162.979996</v>
      </c>
      <c r="D570" s="21">
        <f t="shared" si="42"/>
        <v>1.1468990636002671E-2</v>
      </c>
      <c r="E570" s="21">
        <f t="shared" si="42"/>
        <v>6.339842256082532E-3</v>
      </c>
      <c r="F570" s="37">
        <f t="shared" si="43"/>
        <v>1.2922282866975E-4</v>
      </c>
      <c r="G570" s="37">
        <f t="shared" si="44"/>
        <v>3.8958753483283283E-5</v>
      </c>
      <c r="H570" s="37">
        <f t="shared" si="45"/>
        <v>1.3153774620871695E-4</v>
      </c>
      <c r="I570" s="37">
        <f t="shared" si="46"/>
        <v>4.0193599832009651E-5</v>
      </c>
    </row>
    <row r="571" spans="1:9" x14ac:dyDescent="0.25">
      <c r="A571" s="19">
        <v>43916</v>
      </c>
      <c r="B571" s="21">
        <v>2630.070068</v>
      </c>
      <c r="C571" s="21">
        <v>167.35000600000001</v>
      </c>
      <c r="D571" s="21">
        <f t="shared" si="42"/>
        <v>6.0543830773501353E-2</v>
      </c>
      <c r="E571" s="21">
        <f t="shared" si="42"/>
        <v>2.6459994161153001E-2</v>
      </c>
      <c r="F571" s="37">
        <f t="shared" si="43"/>
        <v>3.6532912225161539E-3</v>
      </c>
      <c r="G571" s="37">
        <f t="shared" si="44"/>
        <v>6.9494695961917611E-4</v>
      </c>
      <c r="H571" s="37">
        <f t="shared" si="45"/>
        <v>3.6655554447303693E-3</v>
      </c>
      <c r="I571" s="37">
        <f t="shared" si="46"/>
        <v>7.0013129100825091E-4</v>
      </c>
    </row>
    <row r="572" spans="1:9" x14ac:dyDescent="0.25">
      <c r="A572" s="19">
        <v>43917</v>
      </c>
      <c r="B572" s="21">
        <v>2541.469971</v>
      </c>
      <c r="C572" s="21">
        <v>164.009995</v>
      </c>
      <c r="D572" s="21">
        <f t="shared" si="42"/>
        <v>-3.426784528817315E-2</v>
      </c>
      <c r="E572" s="21">
        <f t="shared" si="42"/>
        <v>-2.0160092421266488E-2</v>
      </c>
      <c r="F572" s="37">
        <f t="shared" si="43"/>
        <v>1.1812428695908057E-3</v>
      </c>
      <c r="G572" s="37">
        <f t="shared" si="44"/>
        <v>4.1039628452851722E-4</v>
      </c>
      <c r="H572" s="37">
        <f t="shared" si="45"/>
        <v>1.1742852206941708E-3</v>
      </c>
      <c r="I572" s="37">
        <f t="shared" si="46"/>
        <v>4.0642932643400649E-4</v>
      </c>
    </row>
    <row r="573" spans="1:9" x14ac:dyDescent="0.25">
      <c r="A573" s="19">
        <v>43920</v>
      </c>
      <c r="B573" s="21">
        <v>2626.6499020000001</v>
      </c>
      <c r="C573" s="21">
        <v>168.13000500000001</v>
      </c>
      <c r="D573" s="21">
        <f t="shared" si="42"/>
        <v>3.296659032229244E-2</v>
      </c>
      <c r="E573" s="21">
        <f t="shared" si="42"/>
        <v>2.4810148340657909E-2</v>
      </c>
      <c r="F573" s="37">
        <f t="shared" si="43"/>
        <v>1.0801227928313104E-3</v>
      </c>
      <c r="G573" s="37">
        <f t="shared" si="44"/>
        <v>6.1068298576712546E-4</v>
      </c>
      <c r="H573" s="37">
        <f t="shared" si="45"/>
        <v>1.0867960774778656E-3</v>
      </c>
      <c r="I573" s="37">
        <f t="shared" si="46"/>
        <v>6.1554346068545037E-4</v>
      </c>
    </row>
    <row r="574" spans="1:9" x14ac:dyDescent="0.25">
      <c r="A574" s="19">
        <v>43921</v>
      </c>
      <c r="B574" s="21">
        <v>2584.5900879999999</v>
      </c>
      <c r="C574" s="21">
        <v>165.35000600000001</v>
      </c>
      <c r="D574" s="21">
        <f t="shared" si="42"/>
        <v>-1.6142310615227612E-2</v>
      </c>
      <c r="E574" s="21">
        <f t="shared" si="42"/>
        <v>-1.6673043715263139E-2</v>
      </c>
      <c r="F574" s="37">
        <f t="shared" si="43"/>
        <v>2.6385711742465311E-4</v>
      </c>
      <c r="G574" s="37">
        <f t="shared" si="44"/>
        <v>2.8127285463066615E-4</v>
      </c>
      <c r="H574" s="37">
        <f t="shared" si="45"/>
        <v>2.6057419199849004E-4</v>
      </c>
      <c r="I574" s="37">
        <f t="shared" si="46"/>
        <v>2.7799038673107564E-4</v>
      </c>
    </row>
    <row r="575" spans="1:9" x14ac:dyDescent="0.25">
      <c r="A575" s="19">
        <v>43922</v>
      </c>
      <c r="B575" s="21">
        <v>2470.5</v>
      </c>
      <c r="C575" s="21">
        <v>158.16999799999999</v>
      </c>
      <c r="D575" s="21">
        <f t="shared" si="42"/>
        <v>-4.5146362775105017E-2</v>
      </c>
      <c r="E575" s="21">
        <f t="shared" si="42"/>
        <v>-4.4394084383691433E-2</v>
      </c>
      <c r="F575" s="37">
        <f t="shared" si="43"/>
        <v>2.047357202887486E-3</v>
      </c>
      <c r="G575" s="37">
        <f t="shared" si="44"/>
        <v>1.9795586975988677E-3</v>
      </c>
      <c r="H575" s="37">
        <f t="shared" si="45"/>
        <v>2.0381940718213879E-3</v>
      </c>
      <c r="I575" s="37">
        <f t="shared" si="46"/>
        <v>1.9708347282663156E-3</v>
      </c>
    </row>
    <row r="576" spans="1:9" x14ac:dyDescent="0.25">
      <c r="A576" s="19">
        <v>43923</v>
      </c>
      <c r="B576" s="21">
        <v>2526.8999020000001</v>
      </c>
      <c r="C576" s="21">
        <v>161.5</v>
      </c>
      <c r="D576" s="21">
        <f t="shared" si="42"/>
        <v>2.2572656920924174E-2</v>
      </c>
      <c r="E576" s="21">
        <f t="shared" si="42"/>
        <v>2.0834751331936734E-2</v>
      </c>
      <c r="F576" s="37">
        <f t="shared" si="43"/>
        <v>5.049587946831587E-4</v>
      </c>
      <c r="G576" s="37">
        <f t="shared" si="44"/>
        <v>4.3000673866599987E-4</v>
      </c>
      <c r="H576" s="37">
        <f t="shared" si="45"/>
        <v>5.0952484046974601E-4</v>
      </c>
      <c r="I576" s="37">
        <f t="shared" si="46"/>
        <v>4.3408686306363952E-4</v>
      </c>
    </row>
    <row r="577" spans="1:9" x14ac:dyDescent="0.25">
      <c r="A577" s="19">
        <v>43924</v>
      </c>
      <c r="B577" s="21">
        <v>2488.6499020000001</v>
      </c>
      <c r="C577" s="21">
        <v>160.33000200000001</v>
      </c>
      <c r="D577" s="21">
        <f t="shared" si="42"/>
        <v>-1.5252860828035191E-2</v>
      </c>
      <c r="E577" s="21">
        <f t="shared" si="42"/>
        <v>-7.2709389876934238E-3</v>
      </c>
      <c r="F577" s="37">
        <f t="shared" si="43"/>
        <v>2.3575236414314296E-4</v>
      </c>
      <c r="G577" s="37">
        <f t="shared" si="44"/>
        <v>5.4303435597964822E-5</v>
      </c>
      <c r="H577" s="37">
        <f t="shared" si="45"/>
        <v>2.3264976343941038E-4</v>
      </c>
      <c r="I577" s="37">
        <f t="shared" si="46"/>
        <v>5.2866553762760268E-5</v>
      </c>
    </row>
    <row r="578" spans="1:9" x14ac:dyDescent="0.25">
      <c r="A578" s="19">
        <v>43927</v>
      </c>
      <c r="B578" s="21">
        <v>2663.679932</v>
      </c>
      <c r="C578" s="21">
        <v>177.03999300000001</v>
      </c>
      <c r="D578" s="21">
        <f t="shared" si="42"/>
        <v>6.7968244417874163E-2</v>
      </c>
      <c r="E578" s="21">
        <f t="shared" si="42"/>
        <v>9.9141452528688431E-2</v>
      </c>
      <c r="F578" s="37">
        <f t="shared" si="43"/>
        <v>4.605912820838884E-3</v>
      </c>
      <c r="G578" s="37">
        <f t="shared" si="44"/>
        <v>9.809576271881339E-3</v>
      </c>
      <c r="H578" s="37">
        <f t="shared" si="45"/>
        <v>4.6196822492478827E-3</v>
      </c>
      <c r="I578" s="37">
        <f t="shared" si="46"/>
        <v>9.8290276094981817E-3</v>
      </c>
    </row>
    <row r="579" spans="1:9" x14ac:dyDescent="0.25">
      <c r="A579" s="19">
        <v>43928</v>
      </c>
      <c r="B579" s="21">
        <v>2659.4099120000001</v>
      </c>
      <c r="C579" s="21">
        <v>175.58999600000001</v>
      </c>
      <c r="D579" s="21">
        <f t="shared" si="42"/>
        <v>-1.6043392244067388E-3</v>
      </c>
      <c r="E579" s="21">
        <f t="shared" si="42"/>
        <v>-8.2239470128078525E-3</v>
      </c>
      <c r="F579" s="37">
        <f t="shared" si="43"/>
        <v>2.909439494895382E-6</v>
      </c>
      <c r="G579" s="37">
        <f t="shared" si="44"/>
        <v>6.925725700654123E-5</v>
      </c>
      <c r="H579" s="37">
        <f t="shared" si="45"/>
        <v>2.5739043469700161E-6</v>
      </c>
      <c r="I579" s="37">
        <f t="shared" si="46"/>
        <v>6.7633304469471195E-5</v>
      </c>
    </row>
    <row r="580" spans="1:9" x14ac:dyDescent="0.25">
      <c r="A580" s="19">
        <v>43929</v>
      </c>
      <c r="B580" s="21">
        <v>2749.9799800000001</v>
      </c>
      <c r="C580" s="21">
        <v>177.490005</v>
      </c>
      <c r="D580" s="21">
        <f t="shared" si="42"/>
        <v>3.3489371061956562E-2</v>
      </c>
      <c r="E580" s="21">
        <f t="shared" si="42"/>
        <v>1.0762588279957346E-2</v>
      </c>
      <c r="F580" s="37">
        <f t="shared" si="43"/>
        <v>1.1147587022796602E-3</v>
      </c>
      <c r="G580" s="37">
        <f t="shared" si="44"/>
        <v>1.1373029724348836E-4</v>
      </c>
      <c r="H580" s="37">
        <f t="shared" si="45"/>
        <v>1.1215379741254135E-3</v>
      </c>
      <c r="I580" s="37">
        <f t="shared" si="46"/>
        <v>1.1583330648387521E-4</v>
      </c>
    </row>
    <row r="581" spans="1:9" x14ac:dyDescent="0.25">
      <c r="A581" s="19">
        <v>43930</v>
      </c>
      <c r="B581" s="21">
        <v>2789.820068</v>
      </c>
      <c r="C581" s="21">
        <v>183.699997</v>
      </c>
      <c r="D581" s="21">
        <f t="shared" si="42"/>
        <v>1.4383470345338526E-2</v>
      </c>
      <c r="E581" s="21">
        <f t="shared" si="42"/>
        <v>3.438967841924942E-2</v>
      </c>
      <c r="F581" s="37">
        <f t="shared" si="43"/>
        <v>2.0397842764631967E-4</v>
      </c>
      <c r="G581" s="37">
        <f t="shared" si="44"/>
        <v>1.1759090930889679E-3</v>
      </c>
      <c r="H581" s="37">
        <f t="shared" si="45"/>
        <v>2.0688421917523277E-4</v>
      </c>
      <c r="I581" s="37">
        <f t="shared" si="46"/>
        <v>1.1826499817793894E-3</v>
      </c>
    </row>
    <row r="582" spans="1:9" x14ac:dyDescent="0.25">
      <c r="A582" s="19">
        <v>43934</v>
      </c>
      <c r="B582" s="21">
        <v>2761.6298830000001</v>
      </c>
      <c r="C582" s="21">
        <v>180.11999499999999</v>
      </c>
      <c r="D582" s="21">
        <f t="shared" si="42"/>
        <v>-1.0156059247965839E-2</v>
      </c>
      <c r="E582" s="21">
        <f t="shared" si="42"/>
        <v>-1.9680708216006502E-2</v>
      </c>
      <c r="F582" s="37">
        <f t="shared" si="43"/>
        <v>1.0521482793639215E-4</v>
      </c>
      <c r="G582" s="37">
        <f t="shared" si="44"/>
        <v>3.9120313325976272E-4</v>
      </c>
      <c r="H582" s="37">
        <f t="shared" si="45"/>
        <v>1.0314553944819244E-4</v>
      </c>
      <c r="I582" s="37">
        <f t="shared" si="46"/>
        <v>3.8733027588358585E-4</v>
      </c>
    </row>
    <row r="583" spans="1:9" x14ac:dyDescent="0.25">
      <c r="A583" s="19">
        <v>43935</v>
      </c>
      <c r="B583" s="21">
        <v>2846.0600589999999</v>
      </c>
      <c r="C583" s="21">
        <v>183.990005</v>
      </c>
      <c r="D583" s="21">
        <f t="shared" si="42"/>
        <v>3.0114559647154059E-2</v>
      </c>
      <c r="E583" s="21">
        <f t="shared" si="42"/>
        <v>2.1258167807292679E-2</v>
      </c>
      <c r="F583" s="37">
        <f t="shared" si="43"/>
        <v>9.0079163133160751E-4</v>
      </c>
      <c r="G583" s="37">
        <f t="shared" si="44"/>
        <v>4.4774645959208813E-4</v>
      </c>
      <c r="H583" s="37">
        <f t="shared" si="45"/>
        <v>9.0688670274199955E-4</v>
      </c>
      <c r="I583" s="37">
        <f t="shared" si="46"/>
        <v>4.5190969852301483E-4</v>
      </c>
    </row>
    <row r="584" spans="1:9" x14ac:dyDescent="0.25">
      <c r="A584" s="19">
        <v>43936</v>
      </c>
      <c r="B584" s="21">
        <v>2783.360107</v>
      </c>
      <c r="C584" s="21">
        <v>177.83999600000001</v>
      </c>
      <c r="D584" s="21">
        <f t="shared" si="42"/>
        <v>-2.2276732966680823E-2</v>
      </c>
      <c r="E584" s="21">
        <f t="shared" si="42"/>
        <v>-3.3997188317578468E-2</v>
      </c>
      <c r="F584" s="37">
        <f t="shared" si="43"/>
        <v>5.0077943383054627E-4</v>
      </c>
      <c r="G584" s="37">
        <f t="shared" si="44"/>
        <v>1.1624919242120544E-3</v>
      </c>
      <c r="H584" s="37">
        <f t="shared" si="45"/>
        <v>4.9625283166880411E-4</v>
      </c>
      <c r="I584" s="37">
        <f t="shared" si="46"/>
        <v>1.155808813500894E-3</v>
      </c>
    </row>
    <row r="585" spans="1:9" x14ac:dyDescent="0.25">
      <c r="A585" s="19">
        <v>43937</v>
      </c>
      <c r="B585" s="21">
        <v>2799.5500489999999</v>
      </c>
      <c r="C585" s="21">
        <v>179.5</v>
      </c>
      <c r="D585" s="21">
        <f t="shared" si="42"/>
        <v>5.7998380525054192E-3</v>
      </c>
      <c r="E585" s="21">
        <f t="shared" si="42"/>
        <v>9.2909607645203524E-3</v>
      </c>
      <c r="F585" s="37">
        <f t="shared" si="43"/>
        <v>3.2472553056618802E-5</v>
      </c>
      <c r="G585" s="37">
        <f t="shared" si="44"/>
        <v>8.4507815797603633E-5</v>
      </c>
      <c r="H585" s="37">
        <f t="shared" si="45"/>
        <v>3.3638121435289855E-5</v>
      </c>
      <c r="I585" s="37">
        <f t="shared" si="46"/>
        <v>8.6321951927856611E-5</v>
      </c>
    </row>
    <row r="586" spans="1:9" x14ac:dyDescent="0.25">
      <c r="A586" s="19">
        <v>43938</v>
      </c>
      <c r="B586" s="21">
        <v>2874.5600589999999</v>
      </c>
      <c r="C586" s="21">
        <v>186.10000600000001</v>
      </c>
      <c r="D586" s="21">
        <f t="shared" si="42"/>
        <v>2.6440932101252809E-2</v>
      </c>
      <c r="E586" s="21">
        <f t="shared" si="42"/>
        <v>3.6108987960601781E-2</v>
      </c>
      <c r="F586" s="37">
        <f t="shared" si="43"/>
        <v>6.9377260060853713E-4</v>
      </c>
      <c r="G586" s="37">
        <f t="shared" si="44"/>
        <v>1.2967806309972416E-3</v>
      </c>
      <c r="H586" s="37">
        <f t="shared" si="45"/>
        <v>6.9912289038306127E-4</v>
      </c>
      <c r="I586" s="37">
        <f t="shared" si="46"/>
        <v>1.3038590115388843E-3</v>
      </c>
    </row>
    <row r="587" spans="1:9" x14ac:dyDescent="0.25">
      <c r="A587" s="19">
        <v>43941</v>
      </c>
      <c r="B587" s="21">
        <v>2823.1599120000001</v>
      </c>
      <c r="C587" s="21">
        <v>181.64999399999999</v>
      </c>
      <c r="D587" s="21">
        <f t="shared" si="42"/>
        <v>-1.8042845795415784E-2</v>
      </c>
      <c r="E587" s="21">
        <f t="shared" si="42"/>
        <v>-2.4202470252278306E-2</v>
      </c>
      <c r="F587" s="37">
        <f t="shared" si="43"/>
        <v>3.2921251935261344E-4</v>
      </c>
      <c r="G587" s="37">
        <f t="shared" si="44"/>
        <v>5.9052002292753181E-4</v>
      </c>
      <c r="H587" s="37">
        <f t="shared" si="45"/>
        <v>3.25544284397153E-4</v>
      </c>
      <c r="I587" s="37">
        <f t="shared" si="46"/>
        <v>5.8575956631241638E-4</v>
      </c>
    </row>
    <row r="588" spans="1:9" x14ac:dyDescent="0.25">
      <c r="A588" s="19">
        <v>43942</v>
      </c>
      <c r="B588" s="21">
        <v>2736.5600589999999</v>
      </c>
      <c r="C588" s="21">
        <v>177.58000200000001</v>
      </c>
      <c r="D588" s="21">
        <f t="shared" ref="D588:E606" si="47">LN(B588/B587)</f>
        <v>-3.1155115049135873E-2</v>
      </c>
      <c r="E588" s="21">
        <f t="shared" si="47"/>
        <v>-2.2660502769946765E-2</v>
      </c>
      <c r="F588" s="37">
        <f t="shared" ref="F588:F606" si="48">(D588-$D$2)^2</f>
        <v>9.7696777583795207E-4</v>
      </c>
      <c r="G588" s="37">
        <f t="shared" ref="G588:G606" si="49">(E588-$E$2)^2</f>
        <v>5.1795616190856693E-4</v>
      </c>
      <c r="H588" s="37">
        <f t="shared" ref="H588:H606" si="50">D588^2</f>
        <v>9.7064119372489252E-4</v>
      </c>
      <c r="I588" s="37">
        <f t="shared" ref="I588:I606" si="51">E588^2</f>
        <v>5.1349838578676498E-4</v>
      </c>
    </row>
    <row r="589" spans="1:9" x14ac:dyDescent="0.25">
      <c r="A589" s="19">
        <v>43943</v>
      </c>
      <c r="B589" s="21">
        <v>2799.3100589999999</v>
      </c>
      <c r="C589" s="21">
        <v>186.479996</v>
      </c>
      <c r="D589" s="21">
        <f t="shared" si="47"/>
        <v>2.267130057880911E-2</v>
      </c>
      <c r="E589" s="21">
        <f t="shared" si="47"/>
        <v>4.8902750410769649E-2</v>
      </c>
      <c r="F589" s="37">
        <f t="shared" si="48"/>
        <v>5.094018253910444E-4</v>
      </c>
      <c r="G589" s="37">
        <f t="shared" si="49"/>
        <v>2.3818892657093264E-3</v>
      </c>
      <c r="H589" s="37">
        <f t="shared" si="50"/>
        <v>5.1398786993471024E-4</v>
      </c>
      <c r="I589" s="37">
        <f t="shared" si="51"/>
        <v>2.3914789977380309E-3</v>
      </c>
    </row>
    <row r="590" spans="1:9" x14ac:dyDescent="0.25">
      <c r="A590" s="19">
        <v>43944</v>
      </c>
      <c r="B590" s="21">
        <v>2797.8000489999999</v>
      </c>
      <c r="C590" s="21">
        <v>182.03999300000001</v>
      </c>
      <c r="D590" s="21">
        <f t="shared" si="47"/>
        <v>-5.3956774388849748E-4</v>
      </c>
      <c r="E590" s="21">
        <f t="shared" si="47"/>
        <v>-2.4097568582126701E-2</v>
      </c>
      <c r="F590" s="37">
        <f t="shared" si="48"/>
        <v>4.1079951439957687E-7</v>
      </c>
      <c r="G590" s="37">
        <f t="shared" si="49"/>
        <v>5.8543267651300023E-4</v>
      </c>
      <c r="H590" s="37">
        <f t="shared" si="50"/>
        <v>2.9113335024492319E-7</v>
      </c>
      <c r="I590" s="37">
        <f t="shared" si="51"/>
        <v>5.8069281157029984E-4</v>
      </c>
    </row>
    <row r="591" spans="1:9" x14ac:dyDescent="0.25">
      <c r="A591" s="19">
        <v>43945</v>
      </c>
      <c r="B591" s="21">
        <v>2836.73999</v>
      </c>
      <c r="C591" s="21">
        <v>184.020004</v>
      </c>
      <c r="D591" s="21">
        <f t="shared" si="47"/>
        <v>1.3822090422785883E-2</v>
      </c>
      <c r="E591" s="21">
        <f t="shared" si="47"/>
        <v>1.0818064395629339E-2</v>
      </c>
      <c r="F591" s="37">
        <f t="shared" si="48"/>
        <v>1.8825820482329053E-4</v>
      </c>
      <c r="G591" s="37">
        <f t="shared" si="49"/>
        <v>1.1491661834396088E-4</v>
      </c>
      <c r="H591" s="37">
        <f t="shared" si="50"/>
        <v>1.9105018365566924E-4</v>
      </c>
      <c r="I591" s="37">
        <f t="shared" si="51"/>
        <v>1.1703051726798318E-4</v>
      </c>
    </row>
    <row r="592" spans="1:9" x14ac:dyDescent="0.25">
      <c r="A592" s="19">
        <v>43948</v>
      </c>
      <c r="B592" s="21">
        <v>2878.4799800000001</v>
      </c>
      <c r="C592" s="21">
        <v>185.88999899999999</v>
      </c>
      <c r="D592" s="21">
        <f t="shared" si="47"/>
        <v>1.4606868101510885E-2</v>
      </c>
      <c r="E592" s="21">
        <f t="shared" si="47"/>
        <v>1.0110626448544375E-2</v>
      </c>
      <c r="F592" s="37">
        <f t="shared" si="48"/>
        <v>2.1040951312950205E-4</v>
      </c>
      <c r="G592" s="37">
        <f t="shared" si="49"/>
        <v>1.0024973478355221E-4</v>
      </c>
      <c r="H592" s="37">
        <f t="shared" si="50"/>
        <v>2.1336059573493621E-4</v>
      </c>
      <c r="I592" s="37">
        <f t="shared" si="51"/>
        <v>1.0222476718200503E-4</v>
      </c>
    </row>
    <row r="593" spans="1:9" x14ac:dyDescent="0.25">
      <c r="A593" s="19">
        <v>43949</v>
      </c>
      <c r="B593" s="21">
        <v>2863.389893</v>
      </c>
      <c r="C593" s="21">
        <v>185.929993</v>
      </c>
      <c r="D593" s="21">
        <f t="shared" si="47"/>
        <v>-5.2561698803032658E-3</v>
      </c>
      <c r="E593" s="21">
        <f t="shared" si="47"/>
        <v>2.1512560386603149E-4</v>
      </c>
      <c r="F593" s="37">
        <f t="shared" si="48"/>
        <v>2.8703219549956858E-5</v>
      </c>
      <c r="G593" s="37">
        <f t="shared" si="49"/>
        <v>1.368387781815086E-8</v>
      </c>
      <c r="H593" s="37">
        <f t="shared" si="50"/>
        <v>2.7627321810607247E-5</v>
      </c>
      <c r="I593" s="37">
        <f t="shared" si="51"/>
        <v>4.6279025438724704E-8</v>
      </c>
    </row>
    <row r="594" spans="1:9" x14ac:dyDescent="0.25">
      <c r="A594" s="19">
        <v>43950</v>
      </c>
      <c r="B594" s="21">
        <v>2939.51001</v>
      </c>
      <c r="C594" s="21">
        <v>187.820007</v>
      </c>
      <c r="D594" s="21">
        <f t="shared" si="47"/>
        <v>2.6236703977471479E-2</v>
      </c>
      <c r="E594" s="21">
        <f t="shared" si="47"/>
        <v>1.0113873502799971E-2</v>
      </c>
      <c r="F594" s="37">
        <f t="shared" si="48"/>
        <v>6.8305575050235483E-4</v>
      </c>
      <c r="G594" s="37">
        <f t="shared" si="49"/>
        <v>1.0031476745170012E-4</v>
      </c>
      <c r="H594" s="37">
        <f t="shared" si="50"/>
        <v>6.8836463560146774E-4</v>
      </c>
      <c r="I594" s="37">
        <f t="shared" si="51"/>
        <v>1.0229043723063935E-4</v>
      </c>
    </row>
    <row r="595" spans="1:9" x14ac:dyDescent="0.25">
      <c r="A595" s="19">
        <v>43951</v>
      </c>
      <c r="B595" s="21">
        <v>2912.429932</v>
      </c>
      <c r="C595" s="21">
        <v>187.55999800000001</v>
      </c>
      <c r="D595" s="21">
        <f t="shared" si="47"/>
        <v>-9.2551432753939979E-3</v>
      </c>
      <c r="E595" s="21">
        <f t="shared" si="47"/>
        <v>-1.385311088062073E-3</v>
      </c>
      <c r="F595" s="37">
        <f t="shared" si="48"/>
        <v>8.7544316189419767E-5</v>
      </c>
      <c r="G595" s="37">
        <f t="shared" si="49"/>
        <v>2.2006493693816959E-6</v>
      </c>
      <c r="H595" s="37">
        <f t="shared" si="50"/>
        <v>8.5657677048070734E-5</v>
      </c>
      <c r="I595" s="37">
        <f t="shared" si="51"/>
        <v>1.9190868107077246E-6</v>
      </c>
    </row>
    <row r="596" spans="1:9" x14ac:dyDescent="0.25">
      <c r="A596" s="19">
        <v>43952</v>
      </c>
      <c r="B596" s="21">
        <v>2830.709961</v>
      </c>
      <c r="C596" s="21">
        <v>182.66000399999999</v>
      </c>
      <c r="D596" s="21">
        <f t="shared" si="47"/>
        <v>-2.8460211116090185E-2</v>
      </c>
      <c r="E596" s="21">
        <f t="shared" si="47"/>
        <v>-2.6472260395989124E-2</v>
      </c>
      <c r="F596" s="37">
        <f t="shared" si="48"/>
        <v>8.1576384111385766E-4</v>
      </c>
      <c r="G596" s="37">
        <f t="shared" si="49"/>
        <v>7.0598657552436506E-4</v>
      </c>
      <c r="H596" s="37">
        <f t="shared" si="50"/>
        <v>8.099836167724233E-4</v>
      </c>
      <c r="I596" s="37">
        <f t="shared" si="51"/>
        <v>7.0078057047305423E-4</v>
      </c>
    </row>
    <row r="597" spans="1:9" x14ac:dyDescent="0.25">
      <c r="A597" s="19">
        <v>43955</v>
      </c>
      <c r="B597" s="21">
        <v>2842.73999</v>
      </c>
      <c r="C597" s="21">
        <v>181.86999499999999</v>
      </c>
      <c r="D597" s="21">
        <f t="shared" si="47"/>
        <v>4.2408224743233644E-3</v>
      </c>
      <c r="E597" s="21">
        <f t="shared" si="47"/>
        <v>-4.3344045153806835E-3</v>
      </c>
      <c r="F597" s="37">
        <f t="shared" si="48"/>
        <v>1.7135077618896693E-5</v>
      </c>
      <c r="G597" s="37">
        <f t="shared" si="49"/>
        <v>1.9647517329872649E-5</v>
      </c>
      <c r="H597" s="37">
        <f t="shared" si="50"/>
        <v>1.7984575258726141E-5</v>
      </c>
      <c r="I597" s="37">
        <f t="shared" si="51"/>
        <v>1.8787062502952458E-5</v>
      </c>
    </row>
    <row r="598" spans="1:9" x14ac:dyDescent="0.25">
      <c r="A598" s="19">
        <v>43956</v>
      </c>
      <c r="B598" s="21">
        <v>2868.4399410000001</v>
      </c>
      <c r="C598" s="21">
        <v>179.240005</v>
      </c>
      <c r="D598" s="21">
        <f t="shared" si="47"/>
        <v>8.9999351385992611E-3</v>
      </c>
      <c r="E598" s="21">
        <f t="shared" si="47"/>
        <v>-1.4566400833260438E-2</v>
      </c>
      <c r="F598" s="37">
        <f t="shared" si="48"/>
        <v>7.9184484810788106E-5</v>
      </c>
      <c r="G598" s="37">
        <f t="shared" si="49"/>
        <v>2.1504897768890037E-4</v>
      </c>
      <c r="H598" s="37">
        <f t="shared" si="50"/>
        <v>8.0998832498993705E-5</v>
      </c>
      <c r="I598" s="37">
        <f t="shared" si="51"/>
        <v>2.1218003323521039E-4</v>
      </c>
    </row>
    <row r="599" spans="1:9" x14ac:dyDescent="0.25">
      <c r="A599" s="19">
        <v>43957</v>
      </c>
      <c r="B599" s="21">
        <v>2848.419922</v>
      </c>
      <c r="C599" s="21">
        <v>176.970001</v>
      </c>
      <c r="D599" s="21">
        <f t="shared" si="47"/>
        <v>-7.0038802135311854E-3</v>
      </c>
      <c r="E599" s="21">
        <f t="shared" si="47"/>
        <v>-1.2745485479732054E-2</v>
      </c>
      <c r="F599" s="37">
        <f t="shared" si="48"/>
        <v>5.0484562004564929E-5</v>
      </c>
      <c r="G599" s="37">
        <f t="shared" si="49"/>
        <v>1.6495890800452618E-4</v>
      </c>
      <c r="H599" s="37">
        <f t="shared" si="50"/>
        <v>4.9054338045493644E-5</v>
      </c>
      <c r="I599" s="37">
        <f t="shared" si="51"/>
        <v>1.6244740011406062E-4</v>
      </c>
    </row>
    <row r="600" spans="1:9" x14ac:dyDescent="0.25">
      <c r="A600" s="19">
        <v>43958</v>
      </c>
      <c r="B600" s="21">
        <v>2881.1899410000001</v>
      </c>
      <c r="C600" s="21">
        <v>181.11999499999999</v>
      </c>
      <c r="D600" s="21">
        <f t="shared" si="47"/>
        <v>1.1438955570006097E-2</v>
      </c>
      <c r="E600" s="21">
        <f t="shared" si="47"/>
        <v>2.317953507504179E-2</v>
      </c>
      <c r="F600" s="37">
        <f t="shared" si="48"/>
        <v>1.285408762242939E-4</v>
      </c>
      <c r="G600" s="37">
        <f t="shared" si="49"/>
        <v>5.3275045259332753E-4</v>
      </c>
      <c r="H600" s="37">
        <f t="shared" si="50"/>
        <v>1.308497045325735E-4</v>
      </c>
      <c r="I600" s="37">
        <f t="shared" si="51"/>
        <v>5.3729084629509254E-4</v>
      </c>
    </row>
    <row r="601" spans="1:9" x14ac:dyDescent="0.25">
      <c r="A601" s="19">
        <v>43959</v>
      </c>
      <c r="B601" s="21">
        <v>2929.8000489999999</v>
      </c>
      <c r="C601" s="21">
        <v>181.229996</v>
      </c>
      <c r="D601" s="21">
        <f t="shared" si="47"/>
        <v>1.6730795264891397E-2</v>
      </c>
      <c r="E601" s="21">
        <f t="shared" si="47"/>
        <v>6.0715333854763451E-4</v>
      </c>
      <c r="F601" s="37">
        <f t="shared" si="48"/>
        <v>2.7653782815485864E-4</v>
      </c>
      <c r="G601" s="37">
        <f t="shared" si="49"/>
        <v>2.5908694817507188E-7</v>
      </c>
      <c r="H601" s="37">
        <f t="shared" si="50"/>
        <v>2.7991951019571239E-4</v>
      </c>
      <c r="I601" s="37">
        <f t="shared" si="51"/>
        <v>3.6863517650953851E-7</v>
      </c>
    </row>
    <row r="602" spans="1:9" x14ac:dyDescent="0.25">
      <c r="A602" s="19">
        <v>43962</v>
      </c>
      <c r="B602" s="21">
        <v>2930.1899410000001</v>
      </c>
      <c r="C602" s="21">
        <v>180.88000500000001</v>
      </c>
      <c r="D602" s="21">
        <f t="shared" si="47"/>
        <v>1.3306916948353881E-4</v>
      </c>
      <c r="E602" s="21">
        <f t="shared" si="47"/>
        <v>-1.9330651350082939E-3</v>
      </c>
      <c r="F602" s="37">
        <f t="shared" si="48"/>
        <v>1.0049202949349121E-9</v>
      </c>
      <c r="G602" s="37">
        <f t="shared" si="49"/>
        <v>4.1258247506618967E-6</v>
      </c>
      <c r="H602" s="37">
        <f t="shared" si="50"/>
        <v>1.7707403867038777E-8</v>
      </c>
      <c r="I602" s="37">
        <f t="shared" si="51"/>
        <v>3.7367408161846337E-6</v>
      </c>
    </row>
    <row r="603" spans="1:9" x14ac:dyDescent="0.25">
      <c r="A603" s="19">
        <v>43963</v>
      </c>
      <c r="B603" s="21">
        <v>2870.1201169999999</v>
      </c>
      <c r="C603" s="21">
        <v>176.53999300000001</v>
      </c>
      <c r="D603" s="21">
        <f t="shared" si="47"/>
        <v>-2.0713365698733076E-2</v>
      </c>
      <c r="E603" s="21">
        <f t="shared" si="47"/>
        <v>-2.4286415671334556E-2</v>
      </c>
      <c r="F603" s="37">
        <f t="shared" si="48"/>
        <v>4.3325316774215641E-4</v>
      </c>
      <c r="G603" s="37">
        <f t="shared" si="49"/>
        <v>5.9460692084125179E-4</v>
      </c>
      <c r="H603" s="37">
        <f t="shared" si="50"/>
        <v>4.2904351856945197E-4</v>
      </c>
      <c r="I603" s="37">
        <f t="shared" si="51"/>
        <v>5.8982998616084476E-4</v>
      </c>
    </row>
    <row r="604" spans="1:9" x14ac:dyDescent="0.25">
      <c r="A604" s="19">
        <v>43964</v>
      </c>
      <c r="B604" s="21">
        <v>2820</v>
      </c>
      <c r="C604" s="21">
        <v>172.820007</v>
      </c>
      <c r="D604" s="21">
        <f t="shared" si="47"/>
        <v>-1.761699655895169E-2</v>
      </c>
      <c r="E604" s="21">
        <f t="shared" si="47"/>
        <v>-2.1296809023191872E-2</v>
      </c>
      <c r="F604" s="37">
        <f t="shared" si="48"/>
        <v>3.1394046715369585E-4</v>
      </c>
      <c r="G604" s="37">
        <f t="shared" si="49"/>
        <v>4.5774416444014406E-4</v>
      </c>
      <c r="H604" s="37">
        <f t="shared" si="50"/>
        <v>3.1035856775811569E-4</v>
      </c>
      <c r="I604" s="37">
        <f t="shared" si="51"/>
        <v>4.5355407457030675E-4</v>
      </c>
    </row>
    <row r="605" spans="1:9" x14ac:dyDescent="0.25">
      <c r="A605" s="19">
        <v>43965</v>
      </c>
      <c r="B605" s="21">
        <v>2852.5</v>
      </c>
      <c r="C605" s="21">
        <v>175.41000399999999</v>
      </c>
      <c r="D605" s="21">
        <f t="shared" si="47"/>
        <v>1.1458917804071491E-2</v>
      </c>
      <c r="E605" s="21">
        <f t="shared" si="47"/>
        <v>1.487548274158192E-2</v>
      </c>
      <c r="F605" s="37">
        <f t="shared" si="48"/>
        <v>1.2899392184108777E-4</v>
      </c>
      <c r="G605" s="37">
        <f t="shared" si="49"/>
        <v>2.1836963697272711E-4</v>
      </c>
      <c r="H605" s="37">
        <f t="shared" si="50"/>
        <v>1.313067972404666E-4</v>
      </c>
      <c r="I605" s="37">
        <f t="shared" si="51"/>
        <v>2.2127998679510156E-4</v>
      </c>
    </row>
    <row r="606" spans="1:9" ht="15.75" thickBot="1" x14ac:dyDescent="0.3">
      <c r="A606" s="20">
        <v>43966</v>
      </c>
      <c r="B606" s="22">
        <v>2863.6999510000001</v>
      </c>
      <c r="C606" s="22">
        <v>173.80999800000001</v>
      </c>
      <c r="D606" s="22">
        <f t="shared" si="47"/>
        <v>3.9186751437044372E-3</v>
      </c>
      <c r="E606" s="22">
        <f t="shared" si="47"/>
        <v>-9.1633765908347362E-3</v>
      </c>
      <c r="F606" s="38">
        <f t="shared" si="48"/>
        <v>1.4571828548903686E-5</v>
      </c>
      <c r="G606" s="38">
        <f t="shared" si="49"/>
        <v>8.5775828403242513E-5</v>
      </c>
      <c r="H606" s="38">
        <f t="shared" si="50"/>
        <v>1.5356014881886993E-5</v>
      </c>
      <c r="I606" s="38">
        <f t="shared" si="51"/>
        <v>8.396747054545803E-5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4306-A0DE-4575-912F-1B9810C3B7B6}">
  <dimension ref="A1:O607"/>
  <sheetViews>
    <sheetView workbookViewId="0">
      <selection activeCell="O10" sqref="O8:O10"/>
    </sheetView>
  </sheetViews>
  <sheetFormatPr baseColWidth="10" defaultRowHeight="15" x14ac:dyDescent="0.25"/>
  <cols>
    <col min="2" max="2" width="24.5703125" bestFit="1" customWidth="1"/>
    <col min="3" max="3" width="25.140625" bestFit="1" customWidth="1"/>
    <col min="4" max="4" width="17.42578125" bestFit="1" customWidth="1"/>
    <col min="5" max="5" width="12" bestFit="1" customWidth="1"/>
    <col min="7" max="7" width="14" bestFit="1" customWidth="1"/>
    <col min="8" max="9" width="12" bestFit="1" customWidth="1"/>
    <col min="12" max="12" width="12" bestFit="1" customWidth="1"/>
  </cols>
  <sheetData>
    <row r="1" spans="1:15" ht="15.75" thickBot="1" x14ac:dyDescent="0.3"/>
    <row r="2" spans="1:15" ht="15.75" thickBot="1" x14ac:dyDescent="0.3">
      <c r="F2" s="18" t="s">
        <v>34</v>
      </c>
      <c r="G2" s="18" t="s">
        <v>21</v>
      </c>
      <c r="J2" s="18" t="s">
        <v>21</v>
      </c>
    </row>
    <row r="3" spans="1:15" ht="15.75" thickBot="1" x14ac:dyDescent="0.3">
      <c r="F3" s="26">
        <v>0.98265494166120659</v>
      </c>
      <c r="G3" s="26">
        <f>SUM(H12:H607)</f>
        <v>4.9047001949330926E-2</v>
      </c>
      <c r="J3" s="26">
        <f>SUM(L12:L607)</f>
        <v>6.0107273044782963E-4</v>
      </c>
    </row>
    <row r="4" spans="1:15" ht="15.75" thickBot="1" x14ac:dyDescent="0.3">
      <c r="F4" s="2"/>
      <c r="G4" s="18" t="s">
        <v>8</v>
      </c>
      <c r="J4" s="18" t="s">
        <v>35</v>
      </c>
    </row>
    <row r="5" spans="1:15" ht="15.75" thickBot="1" x14ac:dyDescent="0.3">
      <c r="G5" s="26">
        <f>(1-F3)*G3</f>
        <v>8.507231101540589E-4</v>
      </c>
      <c r="J5" s="26">
        <f>SQRT((1/COUNT(L12:L607))*J3)</f>
        <v>1.0042466294181429E-3</v>
      </c>
    </row>
    <row r="6" spans="1:15" ht="15.75" thickBot="1" x14ac:dyDescent="0.3">
      <c r="G6" s="18" t="s">
        <v>7</v>
      </c>
    </row>
    <row r="7" spans="1:15" ht="15.75" thickBot="1" x14ac:dyDescent="0.3">
      <c r="G7" s="26">
        <f>SQRT(G5)</f>
        <v>2.9167158074691796E-2</v>
      </c>
    </row>
    <row r="8" spans="1:15" ht="15.75" thickBot="1" x14ac:dyDescent="0.3"/>
    <row r="9" spans="1:15" ht="16.5" thickBot="1" x14ac:dyDescent="0.3">
      <c r="A9" s="15"/>
      <c r="B9" s="15"/>
      <c r="C9" s="15"/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  <c r="O9" s="78"/>
    </row>
    <row r="10" spans="1:15" ht="15.75" thickBot="1" x14ac:dyDescent="0.3">
      <c r="A10" s="18" t="s">
        <v>0</v>
      </c>
      <c r="B10" s="18" t="s">
        <v>2</v>
      </c>
      <c r="C10" s="18" t="s">
        <v>1</v>
      </c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1:15" ht="15.75" thickBot="1" x14ac:dyDescent="0.3">
      <c r="A11" s="19">
        <v>43102</v>
      </c>
      <c r="B11" s="21">
        <v>2695.8100589999999</v>
      </c>
      <c r="C11" s="21">
        <v>163.93447900000001</v>
      </c>
      <c r="D11" s="21"/>
      <c r="E11" s="21"/>
      <c r="F11" s="21"/>
      <c r="G11" s="21"/>
      <c r="H11" s="21"/>
      <c r="I11" s="21"/>
      <c r="J11" s="21"/>
      <c r="K11" s="21"/>
      <c r="L11" s="21"/>
    </row>
    <row r="12" spans="1:15" x14ac:dyDescent="0.25">
      <c r="A12" s="19">
        <v>43103</v>
      </c>
      <c r="B12" s="21">
        <v>2713.0600589999999</v>
      </c>
      <c r="C12" s="21">
        <v>163.243607</v>
      </c>
      <c r="D12" s="21">
        <f>LN(B12/B11)</f>
        <v>6.3784332429780467E-3</v>
      </c>
      <c r="E12" s="21">
        <f>D12^2</f>
        <v>4.0684410635127442E-5</v>
      </c>
      <c r="F12" s="40">
        <v>596</v>
      </c>
      <c r="G12" s="21">
        <f>$F$3^(F12-1)</f>
        <v>3.010372889324754E-5</v>
      </c>
      <c r="H12" s="21">
        <f>E12*G12</f>
        <v>1.2247524679414334E-9</v>
      </c>
      <c r="I12" s="21">
        <f>(1-F3)*H12</f>
        <v>2.1243403007025364E-11</v>
      </c>
      <c r="J12" s="21">
        <f>SQRT(I12)</f>
        <v>4.609056628750114E-6</v>
      </c>
      <c r="K12" s="21">
        <f>I12*$F$3</f>
        <v>2.087493494255401E-11</v>
      </c>
      <c r="L12" s="21">
        <f>(E12-K12)^2</f>
        <v>1.655219570159256E-9</v>
      </c>
    </row>
    <row r="13" spans="1:15" x14ac:dyDescent="0.25">
      <c r="A13" s="19">
        <v>43104</v>
      </c>
      <c r="B13" s="21">
        <v>2723.98999</v>
      </c>
      <c r="C13" s="21">
        <v>164.38871800000001</v>
      </c>
      <c r="D13" s="21">
        <f t="shared" ref="D13:D76" si="0">LN(B13/B12)</f>
        <v>4.0205426195473347E-3</v>
      </c>
      <c r="E13" s="21">
        <f t="shared" ref="E13:E76" si="1">D13^2</f>
        <v>1.6164762955596544E-5</v>
      </c>
      <c r="F13" s="21">
        <f>F12-1</f>
        <v>595</v>
      </c>
      <c r="G13" s="21">
        <f t="shared" ref="G13:G76" si="2">$F$3^(F13-1)</f>
        <v>3.063509642800586E-5</v>
      </c>
      <c r="H13" s="21">
        <f t="shared" ref="H13:H76" si="3">E13*G13</f>
        <v>4.9520907188055716E-10</v>
      </c>
      <c r="I13" s="21">
        <f>(1-$F$3)*SUM($H$12:H13)</f>
        <v>2.9832833248693366E-11</v>
      </c>
      <c r="J13" s="21">
        <f t="shared" ref="J13:J76" si="4">SQRT(I13)</f>
        <v>5.4619440905865532E-6</v>
      </c>
      <c r="K13" s="21">
        <f t="shared" ref="K13:K76" si="5">I13*$F$3</f>
        <v>2.9315381015583286E-11</v>
      </c>
      <c r="L13" s="21">
        <f t="shared" ref="L13:L76" si="6">(E13-K13)^2</f>
        <v>2.6129861365911562E-10</v>
      </c>
    </row>
    <row r="14" spans="1:15" x14ac:dyDescent="0.25">
      <c r="A14" s="19">
        <v>43105</v>
      </c>
      <c r="B14" s="21">
        <v>2743.1499020000001</v>
      </c>
      <c r="C14" s="21">
        <v>164.720001</v>
      </c>
      <c r="D14" s="21">
        <f t="shared" si="0"/>
        <v>7.0091458493143173E-3</v>
      </c>
      <c r="E14" s="21">
        <f t="shared" si="1"/>
        <v>4.9128125536960121E-5</v>
      </c>
      <c r="F14" s="21">
        <f t="shared" ref="F14:F77" si="7">F13-1</f>
        <v>594</v>
      </c>
      <c r="G14" s="21">
        <f t="shared" si="2"/>
        <v>3.1175843247901795E-5</v>
      </c>
      <c r="H14" s="21">
        <f t="shared" si="3"/>
        <v>1.5316107408035098E-9</v>
      </c>
      <c r="I14" s="21">
        <f>(1-$F$3)*SUM($H$12:H14)</f>
        <v>5.6398710900252829E-11</v>
      </c>
      <c r="J14" s="21">
        <f t="shared" si="4"/>
        <v>7.5099075160918476E-6</v>
      </c>
      <c r="K14" s="21">
        <f t="shared" si="5"/>
        <v>5.5420471969455201E-11</v>
      </c>
      <c r="L14" s="21">
        <f t="shared" si="6"/>
        <v>2.4135672733705761E-9</v>
      </c>
    </row>
    <row r="15" spans="1:15" x14ac:dyDescent="0.25">
      <c r="A15" s="19">
        <v>43108</v>
      </c>
      <c r="B15" s="21">
        <v>2747.709961</v>
      </c>
      <c r="C15" s="21">
        <v>164.60640000000001</v>
      </c>
      <c r="D15" s="21">
        <f t="shared" si="0"/>
        <v>1.660963915355335E-3</v>
      </c>
      <c r="E15" s="21">
        <f t="shared" si="1"/>
        <v>2.7588011281125245E-6</v>
      </c>
      <c r="F15" s="21">
        <f t="shared" si="7"/>
        <v>593</v>
      </c>
      <c r="G15" s="21">
        <f t="shared" si="2"/>
        <v>3.1726134908758644E-5</v>
      </c>
      <c r="H15" s="21">
        <f t="shared" si="3"/>
        <v>8.752609677693349E-11</v>
      </c>
      <c r="I15" s="21">
        <f>(1-$F$3)*SUM($H$12:H15)</f>
        <v>5.7916856155015618E-11</v>
      </c>
      <c r="J15" s="21">
        <f t="shared" si="4"/>
        <v>7.610312487343448E-6</v>
      </c>
      <c r="K15" s="21">
        <f t="shared" si="5"/>
        <v>5.6912284906207368E-11</v>
      </c>
      <c r="L15" s="21">
        <f t="shared" si="6"/>
        <v>7.6106696483623412E-12</v>
      </c>
    </row>
    <row r="16" spans="1:15" x14ac:dyDescent="0.25">
      <c r="A16" s="19">
        <v>43109</v>
      </c>
      <c r="B16" s="21">
        <v>2751.290039</v>
      </c>
      <c r="C16" s="21">
        <v>164.23730499999999</v>
      </c>
      <c r="D16" s="21">
        <f t="shared" si="0"/>
        <v>1.3020834718354051E-3</v>
      </c>
      <c r="E16" s="21">
        <f t="shared" si="1"/>
        <v>1.695421367626942E-6</v>
      </c>
      <c r="F16" s="21">
        <f t="shared" si="7"/>
        <v>592</v>
      </c>
      <c r="G16" s="21">
        <f t="shared" si="2"/>
        <v>3.2286139888661942E-5</v>
      </c>
      <c r="H16" s="21">
        <f t="shared" si="3"/>
        <v>5.4738611445429996E-11</v>
      </c>
      <c r="I16" s="21">
        <f>(1-$F$3)*SUM($H$12:H16)</f>
        <v>5.8866300563921138E-11</v>
      </c>
      <c r="J16" s="21">
        <f t="shared" si="4"/>
        <v>7.672437719781186E-6</v>
      </c>
      <c r="K16" s="21">
        <f t="shared" si="5"/>
        <v>5.784526114645098E-11</v>
      </c>
      <c r="L16" s="21">
        <f t="shared" si="6"/>
        <v>2.8742574729685572E-12</v>
      </c>
    </row>
    <row r="17" spans="1:12" x14ac:dyDescent="0.25">
      <c r="A17" s="19">
        <v>43110</v>
      </c>
      <c r="B17" s="21">
        <v>2748.2299800000001</v>
      </c>
      <c r="C17" s="21">
        <v>164.208923</v>
      </c>
      <c r="D17" s="21">
        <f t="shared" si="0"/>
        <v>-1.1128459593683269E-3</v>
      </c>
      <c r="E17" s="21">
        <f t="shared" si="1"/>
        <v>1.2384261292824119E-6</v>
      </c>
      <c r="F17" s="21">
        <f t="shared" si="7"/>
        <v>591</v>
      </c>
      <c r="G17" s="21">
        <f t="shared" si="2"/>
        <v>3.2856029639540901E-5</v>
      </c>
      <c r="H17" s="21">
        <f t="shared" si="3"/>
        <v>4.0689765610084835E-11</v>
      </c>
      <c r="I17" s="21">
        <f>(1-$F$3)*SUM($H$12:H17)</f>
        <v>5.9572066922219889E-11</v>
      </c>
      <c r="J17" s="21">
        <f t="shared" si="4"/>
        <v>7.7182943013479279E-6</v>
      </c>
      <c r="K17" s="21">
        <f t="shared" si="5"/>
        <v>5.8538785946091485E-11</v>
      </c>
      <c r="L17" s="21">
        <f t="shared" si="6"/>
        <v>1.5335542891920223E-12</v>
      </c>
    </row>
    <row r="18" spans="1:12" x14ac:dyDescent="0.25">
      <c r="A18" s="19">
        <v>43111</v>
      </c>
      <c r="B18" s="21">
        <v>2767.5600589999999</v>
      </c>
      <c r="C18" s="21">
        <v>164.095383</v>
      </c>
      <c r="D18" s="21">
        <f t="shared" si="0"/>
        <v>7.0090260862362194E-3</v>
      </c>
      <c r="E18" s="21">
        <f t="shared" si="1"/>
        <v>4.9126446677539815E-5</v>
      </c>
      <c r="F18" s="21">
        <f t="shared" si="7"/>
        <v>590</v>
      </c>
      <c r="G18" s="21">
        <f t="shared" si="2"/>
        <v>3.3435978639660453E-5</v>
      </c>
      <c r="H18" s="21">
        <f t="shared" si="3"/>
        <v>1.6425908217526395E-9</v>
      </c>
      <c r="I18" s="21">
        <f>(1-$F$3)*SUM($H$12:H18)</f>
        <v>8.8062900552286017E-11</v>
      </c>
      <c r="J18" s="21">
        <f t="shared" si="4"/>
        <v>9.3841835314685756E-6</v>
      </c>
      <c r="K18" s="21">
        <f t="shared" si="5"/>
        <v>8.6535444404723253E-11</v>
      </c>
      <c r="L18" s="21">
        <f t="shared" si="6"/>
        <v>2.4133992608108607E-9</v>
      </c>
    </row>
    <row r="19" spans="1:12" x14ac:dyDescent="0.25">
      <c r="A19" s="19">
        <v>43112</v>
      </c>
      <c r="B19" s="21">
        <v>2786.23999</v>
      </c>
      <c r="C19" s="21">
        <v>164.26573200000001</v>
      </c>
      <c r="D19" s="21">
        <f t="shared" si="0"/>
        <v>6.7269261681854198E-3</v>
      </c>
      <c r="E19" s="21">
        <f t="shared" si="1"/>
        <v>4.5251535672217776E-5</v>
      </c>
      <c r="F19" s="21">
        <f t="shared" si="7"/>
        <v>589</v>
      </c>
      <c r="G19" s="21">
        <f t="shared" si="2"/>
        <v>3.4026164447039735E-5</v>
      </c>
      <c r="H19" s="21">
        <f t="shared" si="3"/>
        <v>1.5397361942639668E-9</v>
      </c>
      <c r="I19" s="21">
        <f>(1-$F$3)*SUM($H$12:H19)</f>
        <v>1.1476971466814626E-10</v>
      </c>
      <c r="J19" s="21">
        <f t="shared" si="4"/>
        <v>1.0713062805199373E-5</v>
      </c>
      <c r="K19" s="21">
        <f t="shared" si="5"/>
        <v>1.1277902727170059E-10</v>
      </c>
      <c r="L19" s="21">
        <f t="shared" si="6"/>
        <v>2.0476912738583654E-9</v>
      </c>
    </row>
    <row r="20" spans="1:12" x14ac:dyDescent="0.25">
      <c r="A20" s="19">
        <v>43116</v>
      </c>
      <c r="B20" s="21">
        <v>2776.419922</v>
      </c>
      <c r="C20" s="21">
        <v>164.369812</v>
      </c>
      <c r="D20" s="21">
        <f t="shared" si="0"/>
        <v>-3.5307131324618969E-3</v>
      </c>
      <c r="E20" s="21">
        <f t="shared" si="1"/>
        <v>1.2465935223738901E-5</v>
      </c>
      <c r="F20" s="21">
        <f t="shared" si="7"/>
        <v>588</v>
      </c>
      <c r="G20" s="21">
        <f t="shared" si="2"/>
        <v>3.4626767753813477E-5</v>
      </c>
      <c r="H20" s="21">
        <f t="shared" si="3"/>
        <v>4.3165504382648976E-10</v>
      </c>
      <c r="I20" s="21">
        <f>(1-$F$3)*SUM($H$12:H20)</f>
        <v>1.2225679658555116E-10</v>
      </c>
      <c r="J20" s="21">
        <f t="shared" si="4"/>
        <v>1.1056979541699042E-5</v>
      </c>
      <c r="K20" s="21">
        <f t="shared" si="5"/>
        <v>1.2013624531646078E-10</v>
      </c>
      <c r="L20" s="21">
        <f t="shared" si="6"/>
        <v>1.5539654579558267E-10</v>
      </c>
    </row>
    <row r="21" spans="1:12" x14ac:dyDescent="0.25">
      <c r="A21" s="19">
        <v>43117</v>
      </c>
      <c r="B21" s="21">
        <v>2802.5600589999999</v>
      </c>
      <c r="C21" s="21">
        <v>165.600143</v>
      </c>
      <c r="D21" s="21">
        <f t="shared" si="0"/>
        <v>9.3710063064367261E-3</v>
      </c>
      <c r="E21" s="21">
        <f t="shared" si="1"/>
        <v>8.7815759195276888E-5</v>
      </c>
      <c r="F21" s="21">
        <f t="shared" si="7"/>
        <v>587</v>
      </c>
      <c r="G21" s="21">
        <f t="shared" si="2"/>
        <v>3.5237972441553011E-5</v>
      </c>
      <c r="H21" s="21">
        <f t="shared" si="3"/>
        <v>3.0944493024572223E-9</v>
      </c>
      <c r="I21" s="21">
        <f>(1-$F$3)*SUM($H$12:H21)</f>
        <v>1.7593020026311025E-10</v>
      </c>
      <c r="J21" s="21">
        <f t="shared" si="4"/>
        <v>1.3263868223980147E-5</v>
      </c>
      <c r="K21" s="21">
        <f t="shared" si="5"/>
        <v>1.7287868067599099E-10</v>
      </c>
      <c r="L21" s="21">
        <f t="shared" si="6"/>
        <v>7.7115772001275602E-9</v>
      </c>
    </row>
    <row r="22" spans="1:12" x14ac:dyDescent="0.25">
      <c r="A22" s="19">
        <v>43118</v>
      </c>
      <c r="B22" s="21">
        <v>2798.030029</v>
      </c>
      <c r="C22" s="21">
        <v>165.21212800000001</v>
      </c>
      <c r="D22" s="21">
        <f t="shared" si="0"/>
        <v>-1.6176977485318196E-3</v>
      </c>
      <c r="E22" s="21">
        <f t="shared" si="1"/>
        <v>2.6169460056049181E-6</v>
      </c>
      <c r="F22" s="21">
        <f t="shared" si="7"/>
        <v>586</v>
      </c>
      <c r="G22" s="21">
        <f t="shared" si="2"/>
        <v>3.5859965637563681E-5</v>
      </c>
      <c r="H22" s="21">
        <f t="shared" si="3"/>
        <v>9.3843593836351896E-11</v>
      </c>
      <c r="I22" s="21">
        <f>(1-$F$3)*SUM($H$12:H22)</f>
        <v>1.7755792287292381E-10</v>
      </c>
      <c r="J22" s="21">
        <f t="shared" si="4"/>
        <v>1.3325086223845752E-5</v>
      </c>
      <c r="K22" s="21">
        <f t="shared" si="5"/>
        <v>1.7447817034217796E-10</v>
      </c>
      <c r="L22" s="21">
        <f t="shared" si="6"/>
        <v>6.8474932267922837E-12</v>
      </c>
    </row>
    <row r="23" spans="1:12" x14ac:dyDescent="0.25">
      <c r="A23" s="19">
        <v>43119</v>
      </c>
      <c r="B23" s="21">
        <v>2810.3000489999999</v>
      </c>
      <c r="C23" s="21">
        <v>166.67903100000001</v>
      </c>
      <c r="D23" s="21">
        <f t="shared" si="0"/>
        <v>4.3756481542505214E-3</v>
      </c>
      <c r="E23" s="21">
        <f t="shared" si="1"/>
        <v>1.9146296769795996E-5</v>
      </c>
      <c r="F23" s="21">
        <f t="shared" si="7"/>
        <v>585</v>
      </c>
      <c r="G23" s="21">
        <f t="shared" si="2"/>
        <v>3.649293777217603E-5</v>
      </c>
      <c r="H23" s="21">
        <f t="shared" si="3"/>
        <v>6.9870461658778017E-10</v>
      </c>
      <c r="I23" s="21">
        <f>(1-$F$3)*SUM($H$12:H23)</f>
        <v>1.8967699520922315E-10</v>
      </c>
      <c r="J23" s="21">
        <f t="shared" si="4"/>
        <v>1.3772327152998624E-5</v>
      </c>
      <c r="K23" s="21">
        <f t="shared" si="5"/>
        <v>1.8638703666179214E-10</v>
      </c>
      <c r="L23" s="21">
        <f t="shared" si="6"/>
        <v>3.6657354278880481E-10</v>
      </c>
    </row>
    <row r="24" spans="1:12" x14ac:dyDescent="0.25">
      <c r="A24" s="19">
        <v>43122</v>
      </c>
      <c r="B24" s="21">
        <v>2832.969971</v>
      </c>
      <c r="C24" s="21">
        <v>166.764206</v>
      </c>
      <c r="D24" s="21">
        <f t="shared" si="0"/>
        <v>8.0343644258471826E-3</v>
      </c>
      <c r="E24" s="21">
        <f t="shared" si="1"/>
        <v>6.4551011727318727E-5</v>
      </c>
      <c r="F24" s="21">
        <f t="shared" si="7"/>
        <v>584</v>
      </c>
      <c r="G24" s="21">
        <f t="shared" si="2"/>
        <v>3.7137082637048226E-5</v>
      </c>
      <c r="H24" s="21">
        <f t="shared" si="3"/>
        <v>2.3972362568225046E-9</v>
      </c>
      <c r="I24" s="21">
        <f>(1-$F$3)*SUM($H$12:H24)</f>
        <v>2.3125719793568023E-10</v>
      </c>
      <c r="J24" s="21">
        <f t="shared" si="4"/>
        <v>1.5207142990571247E-5</v>
      </c>
      <c r="K24" s="21">
        <f t="shared" si="5"/>
        <v>2.2724602834621996E-10</v>
      </c>
      <c r="L24" s="21">
        <f t="shared" si="6"/>
        <v>4.1668037771499988E-9</v>
      </c>
    </row>
    <row r="25" spans="1:12" x14ac:dyDescent="0.25">
      <c r="A25" s="19">
        <v>43123</v>
      </c>
      <c r="B25" s="21">
        <v>2839.1298830000001</v>
      </c>
      <c r="C25" s="21">
        <v>167.33206200000001</v>
      </c>
      <c r="D25" s="21">
        <f t="shared" si="0"/>
        <v>2.172004929470756E-3</v>
      </c>
      <c r="E25" s="21">
        <f t="shared" si="1"/>
        <v>4.7176054136452633E-6</v>
      </c>
      <c r="F25" s="21">
        <f t="shared" si="7"/>
        <v>583</v>
      </c>
      <c r="G25" s="21">
        <f t="shared" si="2"/>
        <v>3.7792597444497561E-5</v>
      </c>
      <c r="H25" s="21">
        <f t="shared" si="3"/>
        <v>1.7829056229987783E-10</v>
      </c>
      <c r="I25" s="21">
        <f>(1-$F$3)*SUM($H$12:H25)</f>
        <v>2.3434965814002784E-10</v>
      </c>
      <c r="J25" s="21">
        <f t="shared" si="4"/>
        <v>1.5308483208340003E-5</v>
      </c>
      <c r="K25" s="21">
        <f t="shared" si="5"/>
        <v>2.3028484964791277E-10</v>
      </c>
      <c r="L25" s="21">
        <f t="shared" si="6"/>
        <v>2.2253628105779454E-11</v>
      </c>
    </row>
    <row r="26" spans="1:12" x14ac:dyDescent="0.25">
      <c r="A26" s="19">
        <v>43124</v>
      </c>
      <c r="B26" s="21">
        <v>2837.540039</v>
      </c>
      <c r="C26" s="21">
        <v>166.67903100000001</v>
      </c>
      <c r="D26" s="21">
        <f t="shared" si="0"/>
        <v>-5.601326352995111E-4</v>
      </c>
      <c r="E26" s="21">
        <f t="shared" si="1"/>
        <v>3.1374856912757508E-7</v>
      </c>
      <c r="F26" s="21">
        <f t="shared" si="7"/>
        <v>582</v>
      </c>
      <c r="G26" s="21">
        <f t="shared" si="2"/>
        <v>3.8459682887879327E-5</v>
      </c>
      <c r="H26" s="21">
        <f t="shared" si="3"/>
        <v>1.2066670475172423E-11</v>
      </c>
      <c r="I26" s="21">
        <f>(1-$F$3)*SUM($H$12:H26)</f>
        <v>2.3455895524337475E-10</v>
      </c>
      <c r="J26" s="21">
        <f t="shared" si="4"/>
        <v>1.5315317667073536E-5</v>
      </c>
      <c r="K26" s="21">
        <f t="shared" si="5"/>
        <v>2.3049051648079197E-10</v>
      </c>
      <c r="L26" s="21">
        <f t="shared" si="6"/>
        <v>9.8293585615992295E-14</v>
      </c>
    </row>
    <row r="27" spans="1:12" x14ac:dyDescent="0.25">
      <c r="A27" s="19">
        <v>43125</v>
      </c>
      <c r="B27" s="21">
        <v>2839.25</v>
      </c>
      <c r="C27" s="21">
        <v>166.243683</v>
      </c>
      <c r="D27" s="21">
        <f t="shared" si="0"/>
        <v>6.0243942085909743E-4</v>
      </c>
      <c r="E27" s="21">
        <f t="shared" si="1"/>
        <v>3.6293325580504471E-7</v>
      </c>
      <c r="F27" s="21">
        <f t="shared" si="7"/>
        <v>581</v>
      </c>
      <c r="G27" s="21">
        <f t="shared" si="2"/>
        <v>3.9138543203031293E-5</v>
      </c>
      <c r="H27" s="21">
        <f t="shared" si="3"/>
        <v>1.4204678912142551E-11</v>
      </c>
      <c r="I27" s="21">
        <f>(1-$F$3)*SUM($H$12:H27)</f>
        <v>2.3480533622778965E-10</v>
      </c>
      <c r="J27" s="21">
        <f t="shared" si="4"/>
        <v>1.532335916918316E-5</v>
      </c>
      <c r="K27" s="21">
        <f t="shared" si="5"/>
        <v>2.3073262397265863E-10</v>
      </c>
      <c r="L27" s="21">
        <f t="shared" si="6"/>
        <v>1.3155312032191611E-13</v>
      </c>
    </row>
    <row r="28" spans="1:12" x14ac:dyDescent="0.25">
      <c r="A28" s="19">
        <v>43126</v>
      </c>
      <c r="B28" s="21">
        <v>2872.8701169999999</v>
      </c>
      <c r="C28" s="21">
        <v>168.79894999999999</v>
      </c>
      <c r="D28" s="21">
        <f t="shared" si="0"/>
        <v>1.1771638040818483E-2</v>
      </c>
      <c r="E28" s="21">
        <f t="shared" si="1"/>
        <v>1.3857146216404481E-4</v>
      </c>
      <c r="F28" s="21">
        <f t="shared" si="7"/>
        <v>580</v>
      </c>
      <c r="G28" s="21">
        <f t="shared" si="2"/>
        <v>3.9829386230802902E-5</v>
      </c>
      <c r="H28" s="21">
        <f t="shared" si="3"/>
        <v>5.519216287098832E-9</v>
      </c>
      <c r="I28" s="21">
        <f>(1-$F$3)*SUM($H$12:H28)</f>
        <v>3.3053646471193761E-10</v>
      </c>
      <c r="J28" s="21">
        <f t="shared" si="4"/>
        <v>1.8180661833716001E-5</v>
      </c>
      <c r="K28" s="21">
        <f t="shared" si="5"/>
        <v>3.248032904484105E-10</v>
      </c>
      <c r="L28" s="21">
        <f t="shared" si="6"/>
        <v>1.9201960109453057E-8</v>
      </c>
    </row>
    <row r="29" spans="1:12" x14ac:dyDescent="0.25">
      <c r="A29" s="19">
        <v>43129</v>
      </c>
      <c r="B29" s="21">
        <v>2853.530029</v>
      </c>
      <c r="C29" s="21">
        <v>168.24056999999999</v>
      </c>
      <c r="D29" s="21">
        <f t="shared" si="0"/>
        <v>-6.754736323635129E-3</v>
      </c>
      <c r="E29" s="21">
        <f t="shared" si="1"/>
        <v>4.5626462801835815E-5</v>
      </c>
      <c r="F29" s="21">
        <f t="shared" si="7"/>
        <v>579</v>
      </c>
      <c r="G29" s="21">
        <f t="shared" si="2"/>
        <v>4.0532423480688116E-5</v>
      </c>
      <c r="H29" s="21">
        <f t="shared" si="3"/>
        <v>1.8493511122098728E-9</v>
      </c>
      <c r="I29" s="21">
        <f>(1-$F$3)*SUM($H$12:H29)</f>
        <v>3.6261356764213033E-10</v>
      </c>
      <c r="J29" s="21">
        <f t="shared" si="4"/>
        <v>1.9042414963500043E-5</v>
      </c>
      <c r="K29" s="21">
        <f t="shared" si="5"/>
        <v>3.5632401415693955E-10</v>
      </c>
      <c r="L29" s="21">
        <f t="shared" si="6"/>
        <v>2.0817415923255192E-9</v>
      </c>
    </row>
    <row r="30" spans="1:12" x14ac:dyDescent="0.25">
      <c r="A30" s="19">
        <v>43130</v>
      </c>
      <c r="B30" s="21">
        <v>2822.429932</v>
      </c>
      <c r="C30" s="21">
        <v>163.234161</v>
      </c>
      <c r="D30" s="21">
        <f t="shared" si="0"/>
        <v>-1.0958642573971082E-2</v>
      </c>
      <c r="E30" s="21">
        <f t="shared" si="1"/>
        <v>1.2009184706405154E-4</v>
      </c>
      <c r="F30" s="21">
        <f t="shared" si="7"/>
        <v>578</v>
      </c>
      <c r="G30" s="21">
        <f t="shared" si="2"/>
        <v>4.1247870195581452E-5</v>
      </c>
      <c r="H30" s="21">
        <f t="shared" si="3"/>
        <v>4.9535329192456176E-9</v>
      </c>
      <c r="I30" s="21">
        <f>(1-$F$3)*SUM($H$12:H30)</f>
        <v>4.4853288510957923E-10</v>
      </c>
      <c r="J30" s="21">
        <f t="shared" si="4"/>
        <v>2.1178594974869773E-5</v>
      </c>
      <c r="K30" s="21">
        <f t="shared" si="5"/>
        <v>4.4075305605048625E-10</v>
      </c>
      <c r="L30" s="21">
        <f t="shared" si="6"/>
        <v>1.4421945869752605E-8</v>
      </c>
    </row>
    <row r="31" spans="1:12" x14ac:dyDescent="0.25">
      <c r="A31" s="19">
        <v>43131</v>
      </c>
      <c r="B31" s="21">
        <v>2823.8100589999999</v>
      </c>
      <c r="C31" s="21">
        <v>161.96598800000001</v>
      </c>
      <c r="D31" s="21">
        <f t="shared" si="0"/>
        <v>4.8886587523235534E-4</v>
      </c>
      <c r="E31" s="21">
        <f t="shared" si="1"/>
        <v>2.389898439666968E-7</v>
      </c>
      <c r="F31" s="21">
        <f t="shared" si="7"/>
        <v>577</v>
      </c>
      <c r="G31" s="21">
        <f t="shared" si="2"/>
        <v>4.1975945417677065E-5</v>
      </c>
      <c r="H31" s="21">
        <f t="shared" si="3"/>
        <v>1.0031824645725222E-11</v>
      </c>
      <c r="I31" s="21">
        <f>(1-$F$3)*SUM($H$12:H31)</f>
        <v>4.4870688769330387E-10</v>
      </c>
      <c r="J31" s="21">
        <f t="shared" si="4"/>
        <v>2.1182702558769592E-5</v>
      </c>
      <c r="K31" s="21">
        <f t="shared" si="5"/>
        <v>4.409240405492451E-10</v>
      </c>
      <c r="L31" s="21">
        <f t="shared" si="6"/>
        <v>5.690558719793155E-14</v>
      </c>
    </row>
    <row r="32" spans="1:12" x14ac:dyDescent="0.25">
      <c r="A32" s="19">
        <v>43132</v>
      </c>
      <c r="B32" s="21">
        <v>2821.9799800000001</v>
      </c>
      <c r="C32" s="21">
        <v>162.68525700000001</v>
      </c>
      <c r="D32" s="21">
        <f t="shared" si="0"/>
        <v>-6.4829866199597882E-4</v>
      </c>
      <c r="E32" s="21">
        <f t="shared" si="1"/>
        <v>4.202911551457764E-7</v>
      </c>
      <c r="F32" s="21">
        <f t="shared" si="7"/>
        <v>576</v>
      </c>
      <c r="G32" s="21">
        <f t="shared" si="2"/>
        <v>4.2716872055531034E-5</v>
      </c>
      <c r="H32" s="21">
        <f t="shared" si="3"/>
        <v>1.7953523500433473E-11</v>
      </c>
      <c r="I32" s="21">
        <f>(1-$F$3)*SUM($H$12:H32)</f>
        <v>4.4901829260580577E-10</v>
      </c>
      <c r="J32" s="21">
        <f t="shared" si="4"/>
        <v>2.1190051736742073E-5</v>
      </c>
      <c r="K32" s="21">
        <f t="shared" si="5"/>
        <v>4.4123004412537265E-10</v>
      </c>
      <c r="L32" s="21">
        <f t="shared" si="6"/>
        <v>1.7627395960786197E-13</v>
      </c>
    </row>
    <row r="33" spans="1:12" x14ac:dyDescent="0.25">
      <c r="A33" s="19">
        <v>43133</v>
      </c>
      <c r="B33" s="21">
        <v>2762.1298830000001</v>
      </c>
      <c r="C33" s="21">
        <v>160.30032299999999</v>
      </c>
      <c r="D33" s="21">
        <f t="shared" si="0"/>
        <v>-2.1436680282709664E-2</v>
      </c>
      <c r="E33" s="21">
        <f t="shared" si="1"/>
        <v>4.5953126154311329E-4</v>
      </c>
      <c r="F33" s="21">
        <f t="shared" si="7"/>
        <v>575</v>
      </c>
      <c r="G33" s="21">
        <f t="shared" si="2"/>
        <v>4.347087695230731E-5</v>
      </c>
      <c r="H33" s="21">
        <f t="shared" si="3"/>
        <v>1.9976226926279225E-8</v>
      </c>
      <c r="I33" s="21">
        <f>(1-$F$3)*SUM($H$12:H33)</f>
        <v>7.9550711403109465E-10</v>
      </c>
      <c r="J33" s="21">
        <f t="shared" si="4"/>
        <v>2.8204735666747429E-5</v>
      </c>
      <c r="K33" s="21">
        <f t="shared" si="5"/>
        <v>7.8170899672930012E-10</v>
      </c>
      <c r="L33" s="21">
        <f t="shared" si="6"/>
        <v>2.1116826189657339E-7</v>
      </c>
    </row>
    <row r="34" spans="1:12" x14ac:dyDescent="0.25">
      <c r="A34" s="19">
        <v>43136</v>
      </c>
      <c r="B34" s="21">
        <v>2648.9399410000001</v>
      </c>
      <c r="C34" s="21">
        <v>155.066757</v>
      </c>
      <c r="D34" s="21">
        <f t="shared" si="0"/>
        <v>-4.1842541159627059E-2</v>
      </c>
      <c r="E34" s="21">
        <f t="shared" si="1"/>
        <v>1.7507982506950845E-3</v>
      </c>
      <c r="F34" s="21">
        <f t="shared" si="7"/>
        <v>574</v>
      </c>
      <c r="G34" s="21">
        <f t="shared" si="2"/>
        <v>4.4238190955228422E-5</v>
      </c>
      <c r="H34" s="21">
        <f t="shared" si="3"/>
        <v>7.7452147338329035E-8</v>
      </c>
      <c r="I34" s="21">
        <f>(1-$F$3)*SUM($H$12:H34)</f>
        <v>2.138919128079234E-9</v>
      </c>
      <c r="J34" s="21">
        <f t="shared" si="4"/>
        <v>4.624845000731629E-5</v>
      </c>
      <c r="K34" s="21">
        <f t="shared" si="5"/>
        <v>2.1018194510207387E-9</v>
      </c>
      <c r="L34" s="21">
        <f t="shared" si="6"/>
        <v>3.0652871549177491E-6</v>
      </c>
    </row>
    <row r="35" spans="1:12" x14ac:dyDescent="0.25">
      <c r="A35" s="19">
        <v>43137</v>
      </c>
      <c r="B35" s="21">
        <v>2695.139893</v>
      </c>
      <c r="C35" s="21">
        <v>156.32547</v>
      </c>
      <c r="D35" s="21">
        <f t="shared" si="0"/>
        <v>1.729057365883202E-2</v>
      </c>
      <c r="E35" s="21">
        <f t="shared" si="1"/>
        <v>2.9896393745149573E-4</v>
      </c>
      <c r="F35" s="21">
        <f t="shared" si="7"/>
        <v>573</v>
      </c>
      <c r="G35" s="21">
        <f t="shared" si="2"/>
        <v>4.5019048986251962E-5</v>
      </c>
      <c r="H35" s="21">
        <f t="shared" si="3"/>
        <v>1.3459072145251655E-8</v>
      </c>
      <c r="I35" s="21">
        <f>(1-$F$3)*SUM($H$12:H35)</f>
        <v>2.3723675196246534E-9</v>
      </c>
      <c r="J35" s="21">
        <f t="shared" si="4"/>
        <v>4.8706955556928964E-5</v>
      </c>
      <c r="K35" s="21">
        <f t="shared" si="5"/>
        <v>2.3312186665957053E-9</v>
      </c>
      <c r="L35" s="21">
        <f t="shared" si="6"/>
        <v>8.9378042001313167E-8</v>
      </c>
    </row>
    <row r="36" spans="1:12" x14ac:dyDescent="0.25">
      <c r="A36" s="19">
        <v>43138</v>
      </c>
      <c r="B36" s="21">
        <v>2681.6599120000001</v>
      </c>
      <c r="C36" s="21">
        <v>156.827057</v>
      </c>
      <c r="D36" s="21">
        <f t="shared" si="0"/>
        <v>-5.0141384210705929E-3</v>
      </c>
      <c r="E36" s="21">
        <f t="shared" si="1"/>
        <v>2.5141584105656297E-5</v>
      </c>
      <c r="F36" s="21">
        <f t="shared" si="7"/>
        <v>572</v>
      </c>
      <c r="G36" s="21">
        <f t="shared" si="2"/>
        <v>4.5813690113994593E-5</v>
      </c>
      <c r="H36" s="21">
        <f t="shared" si="3"/>
        <v>1.1518287431914695E-9</v>
      </c>
      <c r="I36" s="21">
        <f>(1-$F$3)*SUM($H$12:H36)</f>
        <v>2.3923460563716084E-9</v>
      </c>
      <c r="J36" s="21">
        <f t="shared" si="4"/>
        <v>4.8911614738951407E-5</v>
      </c>
      <c r="K36" s="21">
        <f t="shared" si="5"/>
        <v>2.3508506744572605E-9</v>
      </c>
      <c r="L36" s="21">
        <f t="shared" si="6"/>
        <v>6.3198104864838476E-10</v>
      </c>
    </row>
    <row r="37" spans="1:12" x14ac:dyDescent="0.25">
      <c r="A37" s="19">
        <v>43139</v>
      </c>
      <c r="B37" s="21">
        <v>2581</v>
      </c>
      <c r="C37" s="21">
        <v>150.44834900000001</v>
      </c>
      <c r="D37" s="21">
        <f t="shared" si="0"/>
        <v>-3.8259052205015347E-2</v>
      </c>
      <c r="E37" s="21">
        <f t="shared" si="1"/>
        <v>1.4637550756260898E-3</v>
      </c>
      <c r="F37" s="21">
        <f t="shared" si="7"/>
        <v>571</v>
      </c>
      <c r="G37" s="21">
        <f t="shared" si="2"/>
        <v>4.6622357626925708E-5</v>
      </c>
      <c r="H37" s="21">
        <f t="shared" si="3"/>
        <v>6.8243712614067242E-8</v>
      </c>
      <c r="I37" s="21">
        <f>(1-$F$3)*SUM($H$12:H37)</f>
        <v>3.576037232918456E-9</v>
      </c>
      <c r="J37" s="21">
        <f t="shared" si="4"/>
        <v>5.9799976863862216E-5</v>
      </c>
      <c r="K37" s="21">
        <f t="shared" si="5"/>
        <v>3.5140106584917879E-9</v>
      </c>
      <c r="L37" s="21">
        <f t="shared" si="6"/>
        <v>2.1425686341316141E-6</v>
      </c>
    </row>
    <row r="38" spans="1:12" x14ac:dyDescent="0.25">
      <c r="A38" s="19">
        <v>43140</v>
      </c>
      <c r="B38" s="21">
        <v>2619.5500489999999</v>
      </c>
      <c r="C38" s="21">
        <v>152.180252</v>
      </c>
      <c r="D38" s="21">
        <f t="shared" si="0"/>
        <v>1.4825645265136861E-2</v>
      </c>
      <c r="E38" s="21">
        <f t="shared" si="1"/>
        <v>2.1979975752767502E-4</v>
      </c>
      <c r="F38" s="21">
        <f t="shared" si="7"/>
        <v>570</v>
      </c>
      <c r="G38" s="21">
        <f t="shared" si="2"/>
        <v>4.7445299107852924E-5</v>
      </c>
      <c r="H38" s="21">
        <f t="shared" si="3"/>
        <v>1.0428465239734089E-8</v>
      </c>
      <c r="I38" s="21">
        <f>(1-$F$3)*SUM($H$12:H38)</f>
        <v>3.7569195708857225E-9</v>
      </c>
      <c r="J38" s="21">
        <f t="shared" si="4"/>
        <v>6.1293715590472427E-5</v>
      </c>
      <c r="K38" s="21">
        <f t="shared" si="5"/>
        <v>3.691755581754555E-9</v>
      </c>
      <c r="L38" s="21">
        <f t="shared" si="6"/>
        <v>4.8310310528890344E-8</v>
      </c>
    </row>
    <row r="39" spans="1:12" x14ac:dyDescent="0.25">
      <c r="A39" s="19">
        <v>43143</v>
      </c>
      <c r="B39" s="21">
        <v>2656</v>
      </c>
      <c r="C39" s="21">
        <v>155.11407500000001</v>
      </c>
      <c r="D39" s="21">
        <f t="shared" si="0"/>
        <v>1.3818665612573789E-2</v>
      </c>
      <c r="E39" s="21">
        <f t="shared" si="1"/>
        <v>1.9095551931212935E-4</v>
      </c>
      <c r="F39" s="21">
        <f t="shared" si="7"/>
        <v>569</v>
      </c>
      <c r="G39" s="21">
        <f t="shared" si="2"/>
        <v>4.8282766509722396E-5</v>
      </c>
      <c r="H39" s="21">
        <f t="shared" si="3"/>
        <v>9.2198607526903275E-9</v>
      </c>
      <c r="I39" s="21">
        <f>(1-$F$3)*SUM($H$12:H39)</f>
        <v>3.9168385935166885E-9</v>
      </c>
      <c r="J39" s="21">
        <f t="shared" si="4"/>
        <v>6.2584651421228573E-5</v>
      </c>
      <c r="K39" s="21">
        <f t="shared" si="5"/>
        <v>3.8489007996085038E-9</v>
      </c>
      <c r="L39" s="21">
        <f t="shared" si="6"/>
        <v>3.64625404328771E-8</v>
      </c>
    </row>
    <row r="40" spans="1:12" x14ac:dyDescent="0.25">
      <c r="A40" s="19">
        <v>43144</v>
      </c>
      <c r="B40" s="21">
        <v>2662.9399410000001</v>
      </c>
      <c r="C40" s="21">
        <v>153.69447299999999</v>
      </c>
      <c r="D40" s="21">
        <f t="shared" si="0"/>
        <v>2.6095218277205311E-3</v>
      </c>
      <c r="E40" s="21">
        <f t="shared" si="1"/>
        <v>6.809604169349901E-6</v>
      </c>
      <c r="F40" s="21">
        <f t="shared" si="7"/>
        <v>568</v>
      </c>
      <c r="G40" s="21">
        <f t="shared" si="2"/>
        <v>4.9135016232757132E-5</v>
      </c>
      <c r="H40" s="21">
        <f t="shared" si="3"/>
        <v>3.3459001139965802E-10</v>
      </c>
      <c r="I40" s="21">
        <f>(1-$F$3)*SUM($H$12:H40)</f>
        <v>3.9226420767839931E-9</v>
      </c>
      <c r="J40" s="21">
        <f t="shared" si="4"/>
        <v>6.2630999327681127E-5</v>
      </c>
      <c r="K40" s="21">
        <f t="shared" si="5"/>
        <v>3.8546036211199689E-9</v>
      </c>
      <c r="L40" s="21">
        <f t="shared" si="6"/>
        <v>4.6318227151417497E-11</v>
      </c>
    </row>
    <row r="41" spans="1:12" x14ac:dyDescent="0.25">
      <c r="A41" s="19">
        <v>43145</v>
      </c>
      <c r="B41" s="21">
        <v>2698.6298830000001</v>
      </c>
      <c r="C41" s="21">
        <v>151.41369599999999</v>
      </c>
      <c r="D41" s="21">
        <f t="shared" si="0"/>
        <v>1.331344003093363E-2</v>
      </c>
      <c r="E41" s="21">
        <f t="shared" si="1"/>
        <v>1.7724768545726607E-4</v>
      </c>
      <c r="F41" s="21">
        <f t="shared" si="7"/>
        <v>567</v>
      </c>
      <c r="G41" s="21">
        <f t="shared" si="2"/>
        <v>5.0002309202956804E-5</v>
      </c>
      <c r="H41" s="21">
        <f t="shared" si="3"/>
        <v>8.8627935737426487E-9</v>
      </c>
      <c r="I41" s="21">
        <f>(1-$F$3)*SUM($H$12:H41)</f>
        <v>4.0763677483652423E-9</v>
      </c>
      <c r="J41" s="21">
        <f t="shared" si="4"/>
        <v>6.3846438807229036E-5</v>
      </c>
      <c r="K41" s="21">
        <f t="shared" si="5"/>
        <v>4.0056629119594713E-9</v>
      </c>
      <c r="L41" s="21">
        <f t="shared" si="6"/>
        <v>3.1415322027043529E-8</v>
      </c>
    </row>
    <row r="42" spans="1:12" x14ac:dyDescent="0.25">
      <c r="A42" s="19">
        <v>43146</v>
      </c>
      <c r="B42" s="21">
        <v>2731.1999510000001</v>
      </c>
      <c r="C42" s="21">
        <v>152.16133099999999</v>
      </c>
      <c r="D42" s="21">
        <f t="shared" si="0"/>
        <v>1.1996861644365414E-2</v>
      </c>
      <c r="E42" s="21">
        <f t="shared" si="1"/>
        <v>1.4392468931404603E-4</v>
      </c>
      <c r="F42" s="21">
        <f t="shared" si="7"/>
        <v>566</v>
      </c>
      <c r="G42" s="21">
        <f t="shared" si="2"/>
        <v>5.0884910951983255E-5</v>
      </c>
      <c r="H42" s="21">
        <f t="shared" si="3"/>
        <v>7.3235949995370881E-9</v>
      </c>
      <c r="I42" s="21">
        <f>(1-$F$3)*SUM($H$12:H42)</f>
        <v>4.203395930881909E-9</v>
      </c>
      <c r="J42" s="21">
        <f t="shared" si="4"/>
        <v>6.4833601865713959E-5</v>
      </c>
      <c r="K42" s="21">
        <f t="shared" si="5"/>
        <v>4.1304877832397156E-9</v>
      </c>
      <c r="L42" s="21">
        <f t="shared" si="6"/>
        <v>2.0713127252863769E-8</v>
      </c>
    </row>
    <row r="43" spans="1:12" x14ac:dyDescent="0.25">
      <c r="A43" s="19">
        <v>43147</v>
      </c>
      <c r="B43" s="21">
        <v>2732.219971</v>
      </c>
      <c r="C43" s="21">
        <v>149.33157299999999</v>
      </c>
      <c r="D43" s="21">
        <f t="shared" si="0"/>
        <v>3.7339982150897137E-4</v>
      </c>
      <c r="E43" s="21">
        <f t="shared" si="1"/>
        <v>1.3942742670293168E-7</v>
      </c>
      <c r="F43" s="21">
        <f t="shared" si="7"/>
        <v>565</v>
      </c>
      <c r="G43" s="21">
        <f t="shared" si="2"/>
        <v>5.1783091698456068E-5</v>
      </c>
      <c r="H43" s="21">
        <f t="shared" si="3"/>
        <v>7.2199832222376735E-12</v>
      </c>
      <c r="I43" s="21">
        <f>(1-$F$3)*SUM($H$12:H43)</f>
        <v>4.2035211619121034E-9</v>
      </c>
      <c r="J43" s="21">
        <f t="shared" si="4"/>
        <v>6.4834567646527137E-5</v>
      </c>
      <c r="K43" s="21">
        <f t="shared" si="5"/>
        <v>4.1306108421303856E-9</v>
      </c>
      <c r="L43" s="21">
        <f t="shared" si="6"/>
        <v>1.8305228382071575E-14</v>
      </c>
    </row>
    <row r="44" spans="1:12" x14ac:dyDescent="0.25">
      <c r="A44" s="19">
        <v>43151</v>
      </c>
      <c r="B44" s="21">
        <v>2716.26001</v>
      </c>
      <c r="C44" s="21">
        <v>148.73535200000001</v>
      </c>
      <c r="D44" s="21">
        <f t="shared" si="0"/>
        <v>-5.8585171292084527E-3</v>
      </c>
      <c r="E44" s="21">
        <f t="shared" si="1"/>
        <v>3.4322222953228851E-5</v>
      </c>
      <c r="F44" s="21">
        <f t="shared" si="7"/>
        <v>564</v>
      </c>
      <c r="G44" s="21">
        <f t="shared" si="2"/>
        <v>5.2697126430683042E-5</v>
      </c>
      <c r="H44" s="21">
        <f t="shared" si="3"/>
        <v>1.8086825223483923E-9</v>
      </c>
      <c r="I44" s="21">
        <f>(1-$F$3)*SUM($H$12:H44)</f>
        <v>4.2348928657785927E-9</v>
      </c>
      <c r="J44" s="21">
        <f t="shared" si="4"/>
        <v>6.5076054473044021E-5</v>
      </c>
      <c r="K44" s="21">
        <f t="shared" si="5"/>
        <v>4.1614384019631229E-9</v>
      </c>
      <c r="L44" s="21">
        <f t="shared" si="6"/>
        <v>1.1777293461354424E-9</v>
      </c>
    </row>
    <row r="45" spans="1:12" x14ac:dyDescent="0.25">
      <c r="A45" s="19">
        <v>43152</v>
      </c>
      <c r="B45" s="21">
        <v>2701.330078</v>
      </c>
      <c r="C45" s="21">
        <v>150.136032</v>
      </c>
      <c r="D45" s="21">
        <f t="shared" si="0"/>
        <v>-5.51166461587029E-3</v>
      </c>
      <c r="E45" s="21">
        <f t="shared" si="1"/>
        <v>3.0378446837836592E-5</v>
      </c>
      <c r="F45" s="21">
        <f t="shared" si="7"/>
        <v>563</v>
      </c>
      <c r="G45" s="21">
        <f t="shared" si="2"/>
        <v>5.3627294990851021E-5</v>
      </c>
      <c r="H45" s="21">
        <f t="shared" si="3"/>
        <v>1.6291139299365483E-9</v>
      </c>
      <c r="I45" s="21">
        <f>(1-$F$3)*SUM($H$12:H45)</f>
        <v>4.2631499419338836E-9</v>
      </c>
      <c r="J45" s="21">
        <f t="shared" si="4"/>
        <v>6.5292801608859489E-5</v>
      </c>
      <c r="K45" s="21">
        <f t="shared" si="5"/>
        <v>4.1892053574840163E-9</v>
      </c>
      <c r="L45" s="21">
        <f t="shared" si="6"/>
        <v>9.225955267242152E-10</v>
      </c>
    </row>
    <row r="46" spans="1:12" x14ac:dyDescent="0.25">
      <c r="A46" s="19">
        <v>43153</v>
      </c>
      <c r="B46" s="21">
        <v>2703.959961</v>
      </c>
      <c r="C46" s="21">
        <v>152.04776000000001</v>
      </c>
      <c r="D46" s="21">
        <f t="shared" si="0"/>
        <v>9.7307755496563826E-4</v>
      </c>
      <c r="E46" s="21">
        <f t="shared" si="1"/>
        <v>9.4687992797790474E-7</v>
      </c>
      <c r="F46" s="21">
        <f t="shared" si="7"/>
        <v>562</v>
      </c>
      <c r="G46" s="21">
        <f t="shared" si="2"/>
        <v>5.4573882160702852E-5</v>
      </c>
      <c r="H46" s="21">
        <f t="shared" si="3"/>
        <v>5.1674913609800979E-11</v>
      </c>
      <c r="I46" s="21">
        <f>(1-$F$3)*SUM($H$12:H46)</f>
        <v>4.2640462463250971E-9</v>
      </c>
      <c r="J46" s="21">
        <f t="shared" si="4"/>
        <v>6.5299664978658942E-5</v>
      </c>
      <c r="K46" s="21">
        <f t="shared" si="5"/>
        <v>4.1900861154232755E-9</v>
      </c>
      <c r="L46" s="21">
        <f t="shared" si="6"/>
        <v>8.8866413795071028E-13</v>
      </c>
    </row>
    <row r="47" spans="1:12" x14ac:dyDescent="0.25">
      <c r="A47" s="19">
        <v>43154</v>
      </c>
      <c r="B47" s="21">
        <v>2747.3000489999999</v>
      </c>
      <c r="C47" s="21">
        <v>154.319107</v>
      </c>
      <c r="D47" s="21">
        <f t="shared" si="0"/>
        <v>1.5901278284568242E-2</v>
      </c>
      <c r="E47" s="21">
        <f t="shared" si="1"/>
        <v>2.5285065108328152E-4</v>
      </c>
      <c r="F47" s="21">
        <f t="shared" si="7"/>
        <v>561</v>
      </c>
      <c r="G47" s="21">
        <f t="shared" si="2"/>
        <v>5.553717774872645E-5</v>
      </c>
      <c r="H47" s="21">
        <f t="shared" si="3"/>
        <v>1.4042611553093419E-8</v>
      </c>
      <c r="I47" s="21">
        <f>(1-$F$3)*SUM($H$12:H47)</f>
        <v>4.5076161629425176E-9</v>
      </c>
      <c r="J47" s="21">
        <f t="shared" si="4"/>
        <v>6.7138782852703825E-5</v>
      </c>
      <c r="K47" s="21">
        <f t="shared" si="5"/>
        <v>4.4294312976273917E-9</v>
      </c>
      <c r="L47" s="21">
        <f t="shared" si="6"/>
        <v>6.3931211803684173E-8</v>
      </c>
    </row>
    <row r="48" spans="1:12" x14ac:dyDescent="0.25">
      <c r="A48" s="19">
        <v>43157</v>
      </c>
      <c r="B48" s="21">
        <v>2779.6000979999999</v>
      </c>
      <c r="C48" s="21">
        <v>154.81126399999999</v>
      </c>
      <c r="D48" s="21">
        <f t="shared" si="0"/>
        <v>1.1688438681734836E-2</v>
      </c>
      <c r="E48" s="21">
        <f t="shared" si="1"/>
        <v>1.3661959881667519E-4</v>
      </c>
      <c r="F48" s="21">
        <f t="shared" si="7"/>
        <v>560</v>
      </c>
      <c r="G48" s="21">
        <f t="shared" si="2"/>
        <v>5.6517476678883087E-5</v>
      </c>
      <c r="H48" s="21">
        <f t="shared" si="3"/>
        <v>7.7213949899998036E-9</v>
      </c>
      <c r="I48" s="21">
        <f>(1-$F$3)*SUM($H$12:H48)</f>
        <v>4.6415442095009318E-9</v>
      </c>
      <c r="J48" s="21">
        <f t="shared" si="4"/>
        <v>6.8128879408815553E-5</v>
      </c>
      <c r="K48" s="21">
        <f t="shared" si="5"/>
        <v>4.5610363544050497E-9</v>
      </c>
      <c r="L48" s="21">
        <f t="shared" si="6"/>
        <v>1.8663668547718477E-8</v>
      </c>
    </row>
    <row r="49" spans="1:12" x14ac:dyDescent="0.25">
      <c r="A49" s="19">
        <v>43158</v>
      </c>
      <c r="B49" s="21">
        <v>2744.280029</v>
      </c>
      <c r="C49" s="21">
        <v>152.04776000000001</v>
      </c>
      <c r="D49" s="21">
        <f t="shared" si="0"/>
        <v>-1.2788311673315955E-2</v>
      </c>
      <c r="E49" s="21">
        <f t="shared" si="1"/>
        <v>1.6354091545386912E-4</v>
      </c>
      <c r="F49" s="21">
        <f t="shared" si="7"/>
        <v>559</v>
      </c>
      <c r="G49" s="21">
        <f t="shared" si="2"/>
        <v>5.7515079080901638E-5</v>
      </c>
      <c r="H49" s="21">
        <f t="shared" si="3"/>
        <v>9.406068685292332E-9</v>
      </c>
      <c r="I49" s="21">
        <f>(1-$F$3)*SUM($H$12:H49)</f>
        <v>4.8046930195860243E-9</v>
      </c>
      <c r="J49" s="21">
        <f t="shared" si="4"/>
        <v>6.9315892979792334E-5</v>
      </c>
      <c r="K49" s="21">
        <f t="shared" si="5"/>
        <v>4.7213553388613113E-9</v>
      </c>
      <c r="L49" s="21">
        <f t="shared" si="6"/>
        <v>2.6744086780232162E-8</v>
      </c>
    </row>
    <row r="50" spans="1:12" x14ac:dyDescent="0.25">
      <c r="A50" s="19">
        <v>43159</v>
      </c>
      <c r="B50" s="21">
        <v>2713.830078</v>
      </c>
      <c r="C50" s="21">
        <v>150.22869900000001</v>
      </c>
      <c r="D50" s="21">
        <f t="shared" si="0"/>
        <v>-1.1157806021536957E-2</v>
      </c>
      <c r="E50" s="21">
        <f t="shared" si="1"/>
        <v>1.2449663521424639E-4</v>
      </c>
      <c r="F50" s="21">
        <f t="shared" si="7"/>
        <v>558</v>
      </c>
      <c r="G50" s="21">
        <f t="shared" si="2"/>
        <v>5.8530290382166836E-5</v>
      </c>
      <c r="H50" s="21">
        <f t="shared" si="3"/>
        <v>7.286824210692539E-9</v>
      </c>
      <c r="I50" s="21">
        <f>(1-$F$3)*SUM($H$12:H50)</f>
        <v>4.9310834106250189E-9</v>
      </c>
      <c r="J50" s="21">
        <f t="shared" si="4"/>
        <v>7.022167336816333E-5</v>
      </c>
      <c r="K50" s="21">
        <f t="shared" si="5"/>
        <v>4.8455534811942712E-9</v>
      </c>
      <c r="L50" s="21">
        <f t="shared" si="6"/>
        <v>1.5498205692940204E-8</v>
      </c>
    </row>
    <row r="51" spans="1:12" x14ac:dyDescent="0.25">
      <c r="A51" s="19">
        <v>43160</v>
      </c>
      <c r="B51" s="21">
        <v>2677.669922</v>
      </c>
      <c r="C51" s="21">
        <v>148.285843</v>
      </c>
      <c r="D51" s="21">
        <f t="shared" si="0"/>
        <v>-1.3413965762133684E-2</v>
      </c>
      <c r="E51" s="21">
        <f t="shared" si="1"/>
        <v>1.7993447746769472E-4</v>
      </c>
      <c r="F51" s="21">
        <f t="shared" si="7"/>
        <v>557</v>
      </c>
      <c r="G51" s="21">
        <f t="shared" si="2"/>
        <v>5.9563421401229286E-5</v>
      </c>
      <c r="H51" s="21">
        <f t="shared" si="3"/>
        <v>1.0717513106018297E-8</v>
      </c>
      <c r="I51" s="21">
        <f>(1-$F$3)*SUM($H$12:H51)</f>
        <v>5.1169793006956891E-9</v>
      </c>
      <c r="J51" s="21">
        <f t="shared" si="4"/>
        <v>7.1533064387705977E-5</v>
      </c>
      <c r="K51" s="21">
        <f t="shared" si="5"/>
        <v>5.0282249962067244E-9</v>
      </c>
      <c r="L51" s="21">
        <f t="shared" si="6"/>
        <v>3.2374606704780822E-8</v>
      </c>
    </row>
    <row r="52" spans="1:12" x14ac:dyDescent="0.25">
      <c r="A52" s="19">
        <v>43161</v>
      </c>
      <c r="B52" s="21">
        <v>2691.25</v>
      </c>
      <c r="C52" s="21">
        <v>141.20967099999999</v>
      </c>
      <c r="D52" s="21">
        <f t="shared" si="0"/>
        <v>5.0587854385161684E-3</v>
      </c>
      <c r="E52" s="21">
        <f t="shared" si="1"/>
        <v>2.5591310112943222E-5</v>
      </c>
      <c r="F52" s="21">
        <f t="shared" si="7"/>
        <v>556</v>
      </c>
      <c r="G52" s="21">
        <f t="shared" si="2"/>
        <v>6.0614788442966147E-5</v>
      </c>
      <c r="H52" s="21">
        <f t="shared" si="3"/>
        <v>1.5512118484743934E-9</v>
      </c>
      <c r="I52" s="21">
        <f>(1-$F$3)*SUM($H$12:H52)</f>
        <v>5.1438851607033054E-9</v>
      </c>
      <c r="J52" s="21">
        <f t="shared" si="4"/>
        <v>7.1720883713903756E-5</v>
      </c>
      <c r="K52" s="21">
        <f t="shared" si="5"/>
        <v>5.0546641725028531E-9</v>
      </c>
      <c r="L52" s="21">
        <f t="shared" si="6"/>
        <v>6.5465646788974933E-10</v>
      </c>
    </row>
    <row r="53" spans="1:12" x14ac:dyDescent="0.25">
      <c r="A53" s="19">
        <v>43164</v>
      </c>
      <c r="B53" s="21">
        <v>2720.9399410000001</v>
      </c>
      <c r="C53" s="21">
        <v>143.83822599999999</v>
      </c>
      <c r="D53" s="21">
        <f t="shared" si="0"/>
        <v>1.0971617461221566E-2</v>
      </c>
      <c r="E53" s="21">
        <f t="shared" si="1"/>
        <v>1.2037638971538196E-4</v>
      </c>
      <c r="F53" s="21">
        <f t="shared" si="7"/>
        <v>555</v>
      </c>
      <c r="G53" s="21">
        <f t="shared" si="2"/>
        <v>6.1684713395421487E-5</v>
      </c>
      <c r="H53" s="21">
        <f t="shared" si="3"/>
        <v>7.4253830991688986E-9</v>
      </c>
      <c r="I53" s="21">
        <f>(1-$F$3)*SUM($H$12:H53)</f>
        <v>5.2726788637462806E-9</v>
      </c>
      <c r="J53" s="21">
        <f t="shared" si="4"/>
        <v>7.2613214112489746E-5</v>
      </c>
      <c r="K53" s="21">
        <f t="shared" si="5"/>
        <v>5.1812239412528782E-9</v>
      </c>
      <c r="L53" s="21">
        <f t="shared" si="6"/>
        <v>1.4489227833689888E-8</v>
      </c>
    </row>
    <row r="54" spans="1:12" x14ac:dyDescent="0.25">
      <c r="A54" s="19">
        <v>43165</v>
      </c>
      <c r="B54" s="21">
        <v>2728.1201169999999</v>
      </c>
      <c r="C54" s="21">
        <v>144.00015300000001</v>
      </c>
      <c r="D54" s="21">
        <f t="shared" si="0"/>
        <v>2.6353830125731121E-3</v>
      </c>
      <c r="E54" s="21">
        <f t="shared" si="1"/>
        <v>6.945243622958932E-6</v>
      </c>
      <c r="F54" s="21">
        <f t="shared" si="7"/>
        <v>554</v>
      </c>
      <c r="G54" s="21">
        <f t="shared" si="2"/>
        <v>6.2773523828355953E-5</v>
      </c>
      <c r="H54" s="21">
        <f t="shared" si="3"/>
        <v>4.3597741605954975E-10</v>
      </c>
      <c r="I54" s="21">
        <f>(1-$F$3)*SUM($H$12:H54)</f>
        <v>5.2802409174622301E-9</v>
      </c>
      <c r="J54" s="21">
        <f t="shared" si="4"/>
        <v>7.2665266238156937E-5</v>
      </c>
      <c r="K54" s="21">
        <f t="shared" si="5"/>
        <v>5.1886548307059636E-9</v>
      </c>
      <c r="L54" s="21">
        <f t="shared" si="6"/>
        <v>4.8164362960641276E-11</v>
      </c>
    </row>
    <row r="55" spans="1:12" x14ac:dyDescent="0.25">
      <c r="A55" s="19">
        <v>43166</v>
      </c>
      <c r="B55" s="21">
        <v>2726.8000489999999</v>
      </c>
      <c r="C55" s="21">
        <v>145.12396200000001</v>
      </c>
      <c r="D55" s="21">
        <f t="shared" si="0"/>
        <v>-4.8399169395596596E-4</v>
      </c>
      <c r="E55" s="21">
        <f t="shared" si="1"/>
        <v>2.3424795981836541E-7</v>
      </c>
      <c r="F55" s="21">
        <f t="shared" si="7"/>
        <v>553</v>
      </c>
      <c r="G55" s="21">
        <f t="shared" si="2"/>
        <v>6.3881553093536066E-5</v>
      </c>
      <c r="H55" s="21">
        <f t="shared" si="3"/>
        <v>1.4964123482189413E-11</v>
      </c>
      <c r="I55" s="21">
        <f>(1-$F$3)*SUM($H$12:H55)</f>
        <v>5.2805004710570172E-9</v>
      </c>
      <c r="J55" s="21">
        <f t="shared" si="4"/>
        <v>7.266705216985905E-5</v>
      </c>
      <c r="K55" s="21">
        <f t="shared" si="5"/>
        <v>5.1889098823285075E-9</v>
      </c>
      <c r="L55" s="21">
        <f t="shared" si="6"/>
        <v>5.2468048357599844E-14</v>
      </c>
    </row>
    <row r="56" spans="1:12" x14ac:dyDescent="0.25">
      <c r="A56" s="19">
        <v>43167</v>
      </c>
      <c r="B56" s="21">
        <v>2738.969971</v>
      </c>
      <c r="C56" s="21">
        <v>147.08586099999999</v>
      </c>
      <c r="D56" s="21">
        <f t="shared" si="0"/>
        <v>4.4531482542421938E-3</v>
      </c>
      <c r="E56" s="21">
        <f t="shared" si="1"/>
        <v>1.9830529374260297E-5</v>
      </c>
      <c r="F56" s="21">
        <f t="shared" si="7"/>
        <v>552</v>
      </c>
      <c r="G56" s="21">
        <f t="shared" si="2"/>
        <v>6.5009140426793621E-5</v>
      </c>
      <c r="H56" s="21">
        <f t="shared" si="3"/>
        <v>1.2891656688289434E-9</v>
      </c>
      <c r="I56" s="21">
        <f>(1-$F$3)*SUM($H$12:H56)</f>
        <v>5.302861124791225E-9</v>
      </c>
      <c r="J56" s="21">
        <f t="shared" si="4"/>
        <v>7.2820746527285922E-5</v>
      </c>
      <c r="K56" s="21">
        <f t="shared" si="5"/>
        <v>5.2108826892192014E-9</v>
      </c>
      <c r="L56" s="21">
        <f t="shared" si="6"/>
        <v>3.9304325329223015E-10</v>
      </c>
    </row>
    <row r="57" spans="1:12" x14ac:dyDescent="0.25">
      <c r="A57" s="19">
        <v>43168</v>
      </c>
      <c r="B57" s="21">
        <v>2786.570068</v>
      </c>
      <c r="C57" s="21">
        <v>149.75251800000001</v>
      </c>
      <c r="D57" s="21">
        <f t="shared" si="0"/>
        <v>1.7229546503851501E-2</v>
      </c>
      <c r="E57" s="21">
        <f t="shared" si="1"/>
        <v>2.9685727272838147E-4</v>
      </c>
      <c r="F57" s="21">
        <f t="shared" si="7"/>
        <v>551</v>
      </c>
      <c r="G57" s="21">
        <f t="shared" si="2"/>
        <v>6.615663105188663E-5</v>
      </c>
      <c r="H57" s="21">
        <f t="shared" si="3"/>
        <v>1.9639077066960819E-8</v>
      </c>
      <c r="I57" s="21">
        <f>(1-$F$3)*SUM($H$12:H57)</f>
        <v>5.6435020622377203E-9</v>
      </c>
      <c r="J57" s="21">
        <f t="shared" si="4"/>
        <v>7.5123245818040367E-5</v>
      </c>
      <c r="K57" s="21">
        <f t="shared" si="5"/>
        <v>5.5456151897331065E-9</v>
      </c>
      <c r="L57" s="21">
        <f t="shared" si="6"/>
        <v>8.8120947890084858E-8</v>
      </c>
    </row>
    <row r="58" spans="1:12" x14ac:dyDescent="0.25">
      <c r="A58" s="19">
        <v>43171</v>
      </c>
      <c r="B58" s="21">
        <v>2783.0200199999999</v>
      </c>
      <c r="C58" s="21">
        <v>150.22869900000001</v>
      </c>
      <c r="D58" s="21">
        <f t="shared" si="0"/>
        <v>-1.2747970405995702E-3</v>
      </c>
      <c r="E58" s="21">
        <f t="shared" si="1"/>
        <v>1.6251074947214222E-6</v>
      </c>
      <c r="F58" s="21">
        <f t="shared" si="7"/>
        <v>550</v>
      </c>
      <c r="G58" s="21">
        <f t="shared" si="2"/>
        <v>6.7324376286193523E-5</v>
      </c>
      <c r="H58" s="21">
        <f t="shared" si="3"/>
        <v>1.0940934848013828E-10</v>
      </c>
      <c r="I58" s="21">
        <f>(1-$F$3)*SUM($H$12:H58)</f>
        <v>5.6453997737699178E-9</v>
      </c>
      <c r="J58" s="21">
        <f t="shared" si="4"/>
        <v>7.5135875410950779E-5</v>
      </c>
      <c r="K58" s="21">
        <f t="shared" si="5"/>
        <v>5.5474799853480679E-9</v>
      </c>
      <c r="L58" s="21">
        <f t="shared" si="6"/>
        <v>2.6229746413319125E-12</v>
      </c>
    </row>
    <row r="59" spans="1:12" x14ac:dyDescent="0.25">
      <c r="A59" s="19">
        <v>43172</v>
      </c>
      <c r="B59" s="21">
        <v>2765.3100589999999</v>
      </c>
      <c r="C59" s="21">
        <v>150.685867</v>
      </c>
      <c r="D59" s="21">
        <f t="shared" si="0"/>
        <v>-6.3839104358374464E-3</v>
      </c>
      <c r="E59" s="21">
        <f t="shared" si="1"/>
        <v>4.0754312452794252E-5</v>
      </c>
      <c r="F59" s="21">
        <f t="shared" si="7"/>
        <v>549</v>
      </c>
      <c r="G59" s="21">
        <f t="shared" si="2"/>
        <v>6.851273364827303E-5</v>
      </c>
      <c r="H59" s="21">
        <f t="shared" si="3"/>
        <v>2.7921893540967893E-9</v>
      </c>
      <c r="I59" s="21">
        <f>(1-$F$3)*SUM($H$12:H59)</f>
        <v>5.6938304610096839E-9</v>
      </c>
      <c r="J59" s="21">
        <f t="shared" si="4"/>
        <v>7.5457474520485276E-5</v>
      </c>
      <c r="K59" s="21">
        <f t="shared" si="5"/>
        <v>5.5950706394922717E-9</v>
      </c>
      <c r="L59" s="21">
        <f t="shared" si="6"/>
        <v>1.6604579682907216E-9</v>
      </c>
    </row>
    <row r="60" spans="1:12" x14ac:dyDescent="0.25">
      <c r="A60" s="19">
        <v>43173</v>
      </c>
      <c r="B60" s="21">
        <v>2749.4799800000001</v>
      </c>
      <c r="C60" s="21">
        <v>150.704926</v>
      </c>
      <c r="D60" s="21">
        <f t="shared" si="0"/>
        <v>-5.7409701425848447E-3</v>
      </c>
      <c r="E60" s="21">
        <f t="shared" si="1"/>
        <v>3.2958738178050653E-5</v>
      </c>
      <c r="F60" s="21">
        <f t="shared" si="7"/>
        <v>548</v>
      </c>
      <c r="G60" s="21">
        <f t="shared" si="2"/>
        <v>6.972206696732251E-5</v>
      </c>
      <c r="H60" s="21">
        <f t="shared" si="3"/>
        <v>2.2979513504084969E-9</v>
      </c>
      <c r="I60" s="21">
        <f>(1-$F$3)*SUM($H$12:H60)</f>
        <v>5.7336885612422277E-9</v>
      </c>
      <c r="J60" s="21">
        <f t="shared" si="4"/>
        <v>7.5721123613178289E-5</v>
      </c>
      <c r="K60" s="21">
        <f t="shared" si="5"/>
        <v>5.6342373986510088E-9</v>
      </c>
      <c r="L60" s="21">
        <f t="shared" si="6"/>
        <v>1.0859070593234142E-9</v>
      </c>
    </row>
    <row r="61" spans="1:12" x14ac:dyDescent="0.25">
      <c r="A61" s="19">
        <v>43174</v>
      </c>
      <c r="B61" s="21">
        <v>2747.330078</v>
      </c>
      <c r="C61" s="21">
        <v>153.91442900000001</v>
      </c>
      <c r="D61" s="21">
        <f t="shared" si="0"/>
        <v>-7.8223627410849855E-4</v>
      </c>
      <c r="E61" s="21">
        <f t="shared" si="1"/>
        <v>6.1189358853114604E-7</v>
      </c>
      <c r="F61" s="21">
        <f t="shared" si="7"/>
        <v>547</v>
      </c>
      <c r="G61" s="21">
        <f t="shared" si="2"/>
        <v>7.0952746494568411E-5</v>
      </c>
      <c r="H61" s="21">
        <f t="shared" si="3"/>
        <v>4.341553066870216E-11</v>
      </c>
      <c r="I61" s="21">
        <f>(1-$F$3)*SUM($H$12:H61)</f>
        <v>5.7344416061544872E-9</v>
      </c>
      <c r="J61" s="21">
        <f t="shared" si="4"/>
        <v>7.5726095938946227E-5</v>
      </c>
      <c r="K61" s="21">
        <f t="shared" si="5"/>
        <v>5.6349773819553336E-9</v>
      </c>
      <c r="L61" s="21">
        <f t="shared" si="6"/>
        <v>3.6754950359254562E-13</v>
      </c>
    </row>
    <row r="62" spans="1:12" x14ac:dyDescent="0.25">
      <c r="A62" s="19">
        <v>43175</v>
      </c>
      <c r="B62" s="21">
        <v>2752.01001</v>
      </c>
      <c r="C62" s="21">
        <v>154.62872300000001</v>
      </c>
      <c r="D62" s="21">
        <f t="shared" si="0"/>
        <v>1.7019980778953542E-3</v>
      </c>
      <c r="E62" s="21">
        <f t="shared" si="1"/>
        <v>2.8967974571594801E-6</v>
      </c>
      <c r="F62" s="21">
        <f t="shared" si="7"/>
        <v>546</v>
      </c>
      <c r="G62" s="21">
        <f t="shared" si="2"/>
        <v>7.2205149016623006E-5</v>
      </c>
      <c r="H62" s="21">
        <f t="shared" si="3"/>
        <v>2.0916369206517487E-10</v>
      </c>
      <c r="I62" s="21">
        <f>(1-$F$3)*SUM($H$12:H62)</f>
        <v>5.7380695625957146E-9</v>
      </c>
      <c r="J62" s="21">
        <f t="shared" si="4"/>
        <v>7.5750046617779147E-5</v>
      </c>
      <c r="K62" s="21">
        <f t="shared" si="5"/>
        <v>5.6385424112804372E-9</v>
      </c>
      <c r="L62" s="21">
        <f t="shared" si="6"/>
        <v>8.3587998703279872E-12</v>
      </c>
    </row>
    <row r="63" spans="1:12" x14ac:dyDescent="0.25">
      <c r="A63" s="19">
        <v>43178</v>
      </c>
      <c r="B63" s="21">
        <v>2712.919922</v>
      </c>
      <c r="C63" s="21">
        <v>151.43824799999999</v>
      </c>
      <c r="D63" s="21">
        <f t="shared" si="0"/>
        <v>-1.4306040580462488E-2</v>
      </c>
      <c r="E63" s="21">
        <f t="shared" si="1"/>
        <v>2.0466279708983949E-4</v>
      </c>
      <c r="F63" s="21">
        <f t="shared" si="7"/>
        <v>545</v>
      </c>
      <c r="G63" s="21">
        <f t="shared" si="2"/>
        <v>7.3479657970841838E-5</v>
      </c>
      <c r="H63" s="21">
        <f t="shared" si="3"/>
        <v>1.503855232951721E-8</v>
      </c>
      <c r="I63" s="21">
        <f>(1-$F$3)*SUM($H$12:H63)</f>
        <v>5.9989141300821877E-9</v>
      </c>
      <c r="J63" s="21">
        <f t="shared" si="4"/>
        <v>7.7452657346808879E-5</v>
      </c>
      <c r="K63" s="21">
        <f t="shared" si="5"/>
        <v>5.8948626145265001E-9</v>
      </c>
      <c r="L63" s="21">
        <f t="shared" si="6"/>
        <v>4.1884447629243915E-8</v>
      </c>
    </row>
    <row r="64" spans="1:12" x14ac:dyDescent="0.25">
      <c r="A64" s="19">
        <v>43179</v>
      </c>
      <c r="B64" s="21">
        <v>2716.9399410000001</v>
      </c>
      <c r="C64" s="21">
        <v>151.790604</v>
      </c>
      <c r="D64" s="21">
        <f t="shared" si="0"/>
        <v>1.4807084661183528E-3</v>
      </c>
      <c r="E64" s="21">
        <f t="shared" si="1"/>
        <v>2.192497561634565E-6</v>
      </c>
      <c r="F64" s="21">
        <f t="shared" si="7"/>
        <v>544</v>
      </c>
      <c r="G64" s="21">
        <f t="shared" si="2"/>
        <v>7.4776663562717513E-5</v>
      </c>
      <c r="H64" s="21">
        <f t="shared" si="3"/>
        <v>1.6394765252842637E-10</v>
      </c>
      <c r="I64" s="21">
        <f>(1-$F$3)*SUM($H$12:H64)</f>
        <v>6.0017578116798021E-9</v>
      </c>
      <c r="J64" s="21">
        <f t="shared" si="4"/>
        <v>7.7471012718821497E-5</v>
      </c>
      <c r="K64" s="21">
        <f t="shared" si="5"/>
        <v>5.8976569723009067E-9</v>
      </c>
      <c r="L64" s="21">
        <f t="shared" si="6"/>
        <v>4.7812191430690226E-12</v>
      </c>
    </row>
    <row r="65" spans="1:12" x14ac:dyDescent="0.25">
      <c r="A65" s="19">
        <v>43180</v>
      </c>
      <c r="B65" s="21">
        <v>2711.929932</v>
      </c>
      <c r="C65" s="21">
        <v>151.104904</v>
      </c>
      <c r="D65" s="21">
        <f t="shared" si="0"/>
        <v>-1.8456918435882967E-3</v>
      </c>
      <c r="E65" s="21">
        <f t="shared" si="1"/>
        <v>3.4065783814883653E-6</v>
      </c>
      <c r="F65" s="21">
        <f t="shared" si="7"/>
        <v>543</v>
      </c>
      <c r="G65" s="21">
        <f t="shared" si="2"/>
        <v>7.6096562885345483E-5</v>
      </c>
      <c r="H65" s="21">
        <f t="shared" si="3"/>
        <v>2.5922890603078784E-10</v>
      </c>
      <c r="I65" s="21">
        <f>(1-$F$3)*SUM($H$12:H65)</f>
        <v>6.0062541521780072E-9</v>
      </c>
      <c r="J65" s="21">
        <f t="shared" si="4"/>
        <v>7.7500026788240585E-5</v>
      </c>
      <c r="K65" s="21">
        <f t="shared" si="5"/>
        <v>5.9020753235108591E-9</v>
      </c>
      <c r="L65" s="21">
        <f t="shared" si="6"/>
        <v>1.1564599339311039E-11</v>
      </c>
    </row>
    <row r="66" spans="1:12" x14ac:dyDescent="0.25">
      <c r="A66" s="19">
        <v>43181</v>
      </c>
      <c r="B66" s="21">
        <v>2643.6899410000001</v>
      </c>
      <c r="C66" s="21">
        <v>149.56204199999999</v>
      </c>
      <c r="D66" s="21">
        <f t="shared" si="0"/>
        <v>-2.5484887259038472E-2</v>
      </c>
      <c r="E66" s="21">
        <f t="shared" si="1"/>
        <v>6.4947947860590145E-4</v>
      </c>
      <c r="F66" s="21">
        <f t="shared" si="7"/>
        <v>542</v>
      </c>
      <c r="G66" s="21">
        <f t="shared" si="2"/>
        <v>7.7439760040998767E-5</v>
      </c>
      <c r="H66" s="21">
        <f t="shared" si="3"/>
        <v>5.0295534974794003E-8</v>
      </c>
      <c r="I66" s="21">
        <f>(1-$F$3)*SUM($H$12:H66)</f>
        <v>6.8786331404966341E-9</v>
      </c>
      <c r="J66" s="21">
        <f t="shared" si="4"/>
        <v>8.2937525526727857E-5</v>
      </c>
      <c r="K66" s="21">
        <f t="shared" si="5"/>
        <v>6.7593228473835622E-9</v>
      </c>
      <c r="L66" s="21">
        <f t="shared" si="6"/>
        <v>4.2181481309292468E-7</v>
      </c>
    </row>
    <row r="67" spans="1:12" x14ac:dyDescent="0.25">
      <c r="A67" s="19">
        <v>43182</v>
      </c>
      <c r="B67" s="21">
        <v>2588.26001</v>
      </c>
      <c r="C67" s="21">
        <v>147.600143</v>
      </c>
      <c r="D67" s="21">
        <f t="shared" si="0"/>
        <v>-2.1189807067529817E-2</v>
      </c>
      <c r="E67" s="21">
        <f t="shared" si="1"/>
        <v>4.4900792355913658E-4</v>
      </c>
      <c r="F67" s="21">
        <f t="shared" si="7"/>
        <v>541</v>
      </c>
      <c r="G67" s="21">
        <f t="shared" si="2"/>
        <v>7.8806666264848377E-5</v>
      </c>
      <c r="H67" s="21">
        <f t="shared" si="3"/>
        <v>3.5384817582197429E-8</v>
      </c>
      <c r="I67" s="21">
        <f>(1-$F$3)*SUM($H$12:H67)</f>
        <v>7.4923848657674104E-9</v>
      </c>
      <c r="J67" s="21">
        <f t="shared" si="4"/>
        <v>8.6558563214550932E-5</v>
      </c>
      <c r="K67" s="21">
        <f t="shared" si="5"/>
        <v>7.3624290131739815E-9</v>
      </c>
      <c r="L67" s="21">
        <f t="shared" si="6"/>
        <v>2.0160150389516568E-7</v>
      </c>
    </row>
    <row r="68" spans="1:12" x14ac:dyDescent="0.25">
      <c r="A68" s="19">
        <v>43185</v>
      </c>
      <c r="B68" s="21">
        <v>2658.5500489999999</v>
      </c>
      <c r="C68" s="21">
        <v>150.48585499999999</v>
      </c>
      <c r="D68" s="21">
        <f t="shared" si="0"/>
        <v>2.6795040680132134E-2</v>
      </c>
      <c r="E68" s="21">
        <f t="shared" si="1"/>
        <v>7.1797420504993593E-4</v>
      </c>
      <c r="F68" s="21">
        <f t="shared" si="7"/>
        <v>540</v>
      </c>
      <c r="G68" s="21">
        <f t="shared" si="2"/>
        <v>8.019770005086773E-5</v>
      </c>
      <c r="H68" s="21">
        <f t="shared" si="3"/>
        <v>5.7579879940854963E-8</v>
      </c>
      <c r="I68" s="21">
        <f>(1-$F$3)*SUM($H$12:H68)</f>
        <v>8.4911112424822613E-9</v>
      </c>
      <c r="J68" s="21">
        <f t="shared" si="4"/>
        <v>9.2147225907686774E-5</v>
      </c>
      <c r="K68" s="21">
        <f t="shared" si="5"/>
        <v>8.3438324226202213E-9</v>
      </c>
      <c r="L68" s="21">
        <f t="shared" si="6"/>
        <v>5.1547497787380559E-7</v>
      </c>
    </row>
    <row r="69" spans="1:12" x14ac:dyDescent="0.25">
      <c r="A69" s="19">
        <v>43186</v>
      </c>
      <c r="B69" s="21">
        <v>2612.6201169999999</v>
      </c>
      <c r="C69" s="21">
        <v>149.98107899999999</v>
      </c>
      <c r="D69" s="21">
        <f t="shared" si="0"/>
        <v>-1.7427285781738779E-2</v>
      </c>
      <c r="E69" s="21">
        <f t="shared" si="1"/>
        <v>3.0371028971839457E-4</v>
      </c>
      <c r="F69" s="21">
        <f t="shared" si="7"/>
        <v>539</v>
      </c>
      <c r="G69" s="21">
        <f t="shared" si="2"/>
        <v>8.1613287279959335E-5</v>
      </c>
      <c r="H69" s="21">
        <f t="shared" si="3"/>
        <v>2.4786795124667017E-8</v>
      </c>
      <c r="I69" s="21">
        <f>(1-$F$3)*SUM($H$12:H69)</f>
        <v>8.9210396499513315E-9</v>
      </c>
      <c r="J69" s="21">
        <f t="shared" si="4"/>
        <v>9.4451255417550331E-5</v>
      </c>
      <c r="K69" s="21">
        <f t="shared" si="5"/>
        <v>8.7663036967802373E-9</v>
      </c>
      <c r="L69" s="21">
        <f t="shared" si="6"/>
        <v>9.223461532440823E-8</v>
      </c>
    </row>
    <row r="70" spans="1:12" x14ac:dyDescent="0.25">
      <c r="A70" s="19">
        <v>43187</v>
      </c>
      <c r="B70" s="21">
        <v>2605</v>
      </c>
      <c r="C70" s="21">
        <v>150.86682099999999</v>
      </c>
      <c r="D70" s="21">
        <f t="shared" si="0"/>
        <v>-2.9209188276955976E-3</v>
      </c>
      <c r="E70" s="21">
        <f t="shared" si="1"/>
        <v>8.5317667979866248E-6</v>
      </c>
      <c r="F70" s="21">
        <f t="shared" si="7"/>
        <v>538</v>
      </c>
      <c r="G70" s="21">
        <f t="shared" si="2"/>
        <v>8.3053861350343094E-5</v>
      </c>
      <c r="H70" s="21">
        <f t="shared" si="3"/>
        <v>7.0859617671344181E-10</v>
      </c>
      <c r="I70" s="21">
        <f>(1-$F$3)*SUM($H$12:H70)</f>
        <v>8.9333302919750716E-9</v>
      </c>
      <c r="J70" s="21">
        <f t="shared" si="4"/>
        <v>9.4516296435985433E-5</v>
      </c>
      <c r="K70" s="21">
        <f t="shared" si="5"/>
        <v>8.7783811569010529E-9</v>
      </c>
      <c r="L70" s="21">
        <f t="shared" si="6"/>
        <v>7.2641331553413654E-11</v>
      </c>
    </row>
    <row r="71" spans="1:12" x14ac:dyDescent="0.25">
      <c r="A71" s="19">
        <v>43188</v>
      </c>
      <c r="B71" s="21">
        <v>2640.8701169999999</v>
      </c>
      <c r="C71" s="21">
        <v>148.93345600000001</v>
      </c>
      <c r="D71" s="21">
        <f t="shared" si="0"/>
        <v>1.3675777422843996E-2</v>
      </c>
      <c r="E71" s="21">
        <f t="shared" si="1"/>
        <v>1.8702688811916956E-4</v>
      </c>
      <c r="F71" s="21">
        <f t="shared" si="7"/>
        <v>537</v>
      </c>
      <c r="G71" s="21">
        <f t="shared" si="2"/>
        <v>8.4519863310246148E-5</v>
      </c>
      <c r="H71" s="21">
        <f t="shared" si="3"/>
        <v>1.5807487019172912E-8</v>
      </c>
      <c r="I71" s="21">
        <f>(1-$F$3)*SUM($H$12:H71)</f>
        <v>9.2075120765123443E-9</v>
      </c>
      <c r="J71" s="21">
        <f t="shared" si="4"/>
        <v>9.5955781881616417E-5</v>
      </c>
      <c r="K71" s="21">
        <f t="shared" si="5"/>
        <v>9.0478072423900922E-9</v>
      </c>
      <c r="L71" s="21">
        <f t="shared" si="6"/>
        <v>3.4975672594937496E-8</v>
      </c>
    </row>
    <row r="72" spans="1:12" x14ac:dyDescent="0.25">
      <c r="A72" s="19">
        <v>43192</v>
      </c>
      <c r="B72" s="21">
        <v>2581.8798830000001</v>
      </c>
      <c r="C72" s="21">
        <v>150.20967099999999</v>
      </c>
      <c r="D72" s="21">
        <f t="shared" si="0"/>
        <v>-2.2590682199874954E-2</v>
      </c>
      <c r="E72" s="21">
        <f t="shared" si="1"/>
        <v>5.1033892225574708E-4</v>
      </c>
      <c r="F72" s="21">
        <f t="shared" si="7"/>
        <v>536</v>
      </c>
      <c r="G72" s="21">
        <f t="shared" si="2"/>
        <v>8.6011741992934868E-5</v>
      </c>
      <c r="H72" s="21">
        <f t="shared" si="3"/>
        <v>4.3895139710013766E-8</v>
      </c>
      <c r="I72" s="21">
        <f>(1-$F$3)*SUM($H$12:H72)</f>
        <v>9.9688758355720204E-9</v>
      </c>
      <c r="J72" s="21">
        <f t="shared" si="4"/>
        <v>9.9844257899851311E-5</v>
      </c>
      <c r="K72" s="21">
        <f t="shared" si="5"/>
        <v>9.7959651026318365E-9</v>
      </c>
      <c r="L72" s="21">
        <f t="shared" si="6"/>
        <v>2.6043581714057246E-7</v>
      </c>
    </row>
    <row r="73" spans="1:12" x14ac:dyDescent="0.25">
      <c r="A73" s="19">
        <v>43193</v>
      </c>
      <c r="B73" s="21">
        <v>2614.4499510000001</v>
      </c>
      <c r="C73" s="21">
        <v>152.76203899999999</v>
      </c>
      <c r="D73" s="21">
        <f t="shared" si="0"/>
        <v>1.2535961177379224E-2</v>
      </c>
      <c r="E73" s="21">
        <f t="shared" si="1"/>
        <v>1.5715032264075911E-4</v>
      </c>
      <c r="F73" s="21">
        <f t="shared" si="7"/>
        <v>535</v>
      </c>
      <c r="G73" s="21">
        <f t="shared" si="2"/>
        <v>8.7529954154130158E-5</v>
      </c>
      <c r="H73" s="21">
        <f t="shared" si="3"/>
        <v>1.3755360536052408E-8</v>
      </c>
      <c r="I73" s="21">
        <f>(1-$F$3)*SUM($H$12:H73)</f>
        <v>1.0207463366540985E-8</v>
      </c>
      <c r="J73" s="21">
        <f t="shared" si="4"/>
        <v>1.0103199179735587E-4</v>
      </c>
      <c r="K73" s="21">
        <f t="shared" si="5"/>
        <v>1.0030414318957235E-8</v>
      </c>
      <c r="L73" s="21">
        <f t="shared" si="6"/>
        <v>2.4693071441011007E-8</v>
      </c>
    </row>
    <row r="74" spans="1:12" x14ac:dyDescent="0.25">
      <c r="A74" s="19">
        <v>43194</v>
      </c>
      <c r="B74" s="21">
        <v>2644.6899410000001</v>
      </c>
      <c r="C74" s="21">
        <v>154.028717</v>
      </c>
      <c r="D74" s="21">
        <f t="shared" si="0"/>
        <v>1.150010225857756E-2</v>
      </c>
      <c r="E74" s="21">
        <f t="shared" si="1"/>
        <v>1.322523519577407E-4</v>
      </c>
      <c r="F74" s="21">
        <f t="shared" si="7"/>
        <v>534</v>
      </c>
      <c r="G74" s="21">
        <f t="shared" si="2"/>
        <v>8.9074964611848617E-5</v>
      </c>
      <c r="H74" s="21">
        <f t="shared" si="3"/>
        <v>1.17803735704695E-8</v>
      </c>
      <c r="I74" s="21">
        <f>(1-$F$3)*SUM($H$12:H74)</f>
        <v>1.0411794633373558E-8</v>
      </c>
      <c r="J74" s="21">
        <f t="shared" si="4"/>
        <v>1.0203820183330143E-4</v>
      </c>
      <c r="K74" s="21">
        <f t="shared" si="5"/>
        <v>1.0231201448046158E-8</v>
      </c>
      <c r="L74" s="21">
        <f t="shared" si="6"/>
        <v>1.7487978502121889E-8</v>
      </c>
    </row>
    <row r="75" spans="1:12" x14ac:dyDescent="0.25">
      <c r="A75" s="19">
        <v>43195</v>
      </c>
      <c r="B75" s="21">
        <v>2662.8400879999999</v>
      </c>
      <c r="C75" s="21">
        <v>156.14300499999999</v>
      </c>
      <c r="D75" s="21">
        <f t="shared" si="0"/>
        <v>6.8394215963354203E-3</v>
      </c>
      <c r="E75" s="21">
        <f t="shared" si="1"/>
        <v>4.6777687772419349E-5</v>
      </c>
      <c r="F75" s="21">
        <f t="shared" si="7"/>
        <v>533</v>
      </c>
      <c r="G75" s="21">
        <f t="shared" si="2"/>
        <v>9.0647246388711803E-5</v>
      </c>
      <c r="H75" s="21">
        <f t="shared" si="3"/>
        <v>4.2402685890007278E-9</v>
      </c>
      <c r="I75" s="21">
        <f>(1-$F$3)*SUM($H$12:H75)</f>
        <v>1.048534233942193E-8</v>
      </c>
      <c r="J75" s="21">
        <f t="shared" si="4"/>
        <v>1.0239796062140071E-4</v>
      </c>
      <c r="K75" s="21">
        <f t="shared" si="5"/>
        <v>1.0303473464842437E-8</v>
      </c>
      <c r="L75" s="21">
        <f t="shared" si="6"/>
        <v>2.1871882341660963E-9</v>
      </c>
    </row>
    <row r="76" spans="1:12" x14ac:dyDescent="0.25">
      <c r="A76" s="19">
        <v>43196</v>
      </c>
      <c r="B76" s="21">
        <v>2604.469971</v>
      </c>
      <c r="C76" s="21">
        <v>153.571594</v>
      </c>
      <c r="D76" s="21">
        <f t="shared" si="0"/>
        <v>-2.216406698415278E-2</v>
      </c>
      <c r="E76" s="21">
        <f t="shared" si="1"/>
        <v>4.9124586527801131E-4</v>
      </c>
      <c r="F76" s="21">
        <f t="shared" si="7"/>
        <v>532</v>
      </c>
      <c r="G76" s="21">
        <f t="shared" si="2"/>
        <v>9.2247280856767503E-5</v>
      </c>
      <c r="H76" s="21">
        <f t="shared" si="3"/>
        <v>4.5316095304026483E-8</v>
      </c>
      <c r="I76" s="21">
        <f>(1-$F$3)*SUM($H$12:H76)</f>
        <v>1.1271352656156591E-8</v>
      </c>
      <c r="J76" s="21">
        <f t="shared" si="4"/>
        <v>1.0616662684740714E-4</v>
      </c>
      <c r="K76" s="21">
        <f t="shared" si="5"/>
        <v>1.1075850386778441E-8</v>
      </c>
      <c r="L76" s="21">
        <f t="shared" si="6"/>
        <v>2.4131161834400261E-7</v>
      </c>
    </row>
    <row r="77" spans="1:12" x14ac:dyDescent="0.25">
      <c r="A77" s="19">
        <v>43199</v>
      </c>
      <c r="B77" s="21">
        <v>2613.1599120000001</v>
      </c>
      <c r="C77" s="21">
        <v>153.552536</v>
      </c>
      <c r="D77" s="21">
        <f t="shared" ref="D77:D140" si="8">LN(B77/B76)</f>
        <v>3.3309948117507698E-3</v>
      </c>
      <c r="E77" s="21">
        <f t="shared" ref="E77:E140" si="9">D77^2</f>
        <v>1.1095526435910546E-5</v>
      </c>
      <c r="F77" s="21">
        <f t="shared" si="7"/>
        <v>531</v>
      </c>
      <c r="G77" s="21">
        <f t="shared" ref="G77:G140" si="10">$F$3^(F77-1)</f>
        <v>9.3875557884867295E-5</v>
      </c>
      <c r="H77" s="21">
        <f t="shared" ref="H77:H140" si="11">E77*G77</f>
        <v>1.0415987341973958E-9</v>
      </c>
      <c r="I77" s="21">
        <f>(1-$F$3)*SUM($H$12:H77)</f>
        <v>1.1289419246966856E-8</v>
      </c>
      <c r="J77" s="21">
        <f t="shared" ref="J77:J140" si="12">SQRT(I77)</f>
        <v>1.0625167879599293E-4</v>
      </c>
      <c r="K77" s="21">
        <f t="shared" ref="K77:K140" si="13">I77*$F$3</f>
        <v>1.1093603611517118E-8</v>
      </c>
      <c r="L77" s="21">
        <f t="shared" ref="L77:L140" si="14">(E77-K77)^2</f>
        <v>1.2286465121374867E-10</v>
      </c>
    </row>
    <row r="78" spans="1:12" x14ac:dyDescent="0.25">
      <c r="A78" s="19">
        <v>43200</v>
      </c>
      <c r="B78" s="21">
        <v>2656.8701169999999</v>
      </c>
      <c r="C78" s="21">
        <v>155.01919599999999</v>
      </c>
      <c r="D78" s="21">
        <f t="shared" si="8"/>
        <v>1.658859896759754E-2</v>
      </c>
      <c r="E78" s="21">
        <f t="shared" si="9"/>
        <v>2.7518161570777816E-4</v>
      </c>
      <c r="F78" s="21">
        <f t="shared" ref="F78:F141" si="15">F77-1</f>
        <v>530</v>
      </c>
      <c r="G78" s="21">
        <f t="shared" si="10"/>
        <v>9.5532575988645566E-5</v>
      </c>
      <c r="H78" s="21">
        <f t="shared" si="11"/>
        <v>2.6288808613281579E-8</v>
      </c>
      <c r="I78" s="21">
        <f>(1-$F$3)*SUM($H$12:H78)</f>
        <v>1.1745400166021601E-8</v>
      </c>
      <c r="J78" s="21">
        <f t="shared" si="12"/>
        <v>1.0837619741447659E-4</v>
      </c>
      <c r="K78" s="21">
        <f t="shared" si="13"/>
        <v>1.1541675514929483E-8</v>
      </c>
      <c r="L78" s="21">
        <f t="shared" si="14"/>
        <v>7.5718569642921224E-8</v>
      </c>
    </row>
    <row r="79" spans="1:12" x14ac:dyDescent="0.25">
      <c r="A79" s="19">
        <v>43201</v>
      </c>
      <c r="B79" s="21">
        <v>2642.1899410000001</v>
      </c>
      <c r="C79" s="21">
        <v>155.56204199999999</v>
      </c>
      <c r="D79" s="21">
        <f t="shared" si="8"/>
        <v>-5.5406858556443965E-3</v>
      </c>
      <c r="E79" s="21">
        <f t="shared" si="9"/>
        <v>3.0699199750937876E-5</v>
      </c>
      <c r="F79" s="21">
        <f t="shared" si="15"/>
        <v>529</v>
      </c>
      <c r="G79" s="21">
        <f t="shared" si="10"/>
        <v>9.7218842483145696E-5</v>
      </c>
      <c r="H79" s="21">
        <f t="shared" si="11"/>
        <v>2.984540664945055E-9</v>
      </c>
      <c r="I79" s="21">
        <f>(1-$F$3)*SUM($H$12:H79)</f>
        <v>1.1797167197969574E-8</v>
      </c>
      <c r="J79" s="21">
        <f t="shared" si="12"/>
        <v>1.0861476510111125E-4</v>
      </c>
      <c r="K79" s="21">
        <f t="shared" si="13"/>
        <v>1.1592544644688292E-8</v>
      </c>
      <c r="L79" s="21">
        <f t="shared" si="14"/>
        <v>9.4172923604773759E-10</v>
      </c>
    </row>
    <row r="80" spans="1:12" x14ac:dyDescent="0.25">
      <c r="A80" s="19">
        <v>43202</v>
      </c>
      <c r="B80" s="21">
        <v>2663.98999</v>
      </c>
      <c r="C80" s="21">
        <v>153.92396500000001</v>
      </c>
      <c r="D80" s="21">
        <f t="shared" si="8"/>
        <v>8.2168987634330705E-3</v>
      </c>
      <c r="E80" s="21">
        <f t="shared" si="9"/>
        <v>6.7517425288507926E-5</v>
      </c>
      <c r="F80" s="21">
        <f t="shared" si="15"/>
        <v>528</v>
      </c>
      <c r="G80" s="21">
        <f t="shared" si="10"/>
        <v>9.8934873638140399E-5</v>
      </c>
      <c r="H80" s="21">
        <f t="shared" si="11"/>
        <v>6.679827939291117E-9</v>
      </c>
      <c r="I80" s="21">
        <f>(1-$F$3)*SUM($H$12:H80)</f>
        <v>1.1913029203269679E-8</v>
      </c>
      <c r="J80" s="21">
        <f t="shared" si="12"/>
        <v>1.0914682406405456E-4</v>
      </c>
      <c r="K80" s="21">
        <f t="shared" si="13"/>
        <v>1.1706397016747218E-8</v>
      </c>
      <c r="L80" s="21">
        <f t="shared" si="14"/>
        <v>4.5570220830570286E-9</v>
      </c>
    </row>
    <row r="81" spans="1:12" x14ac:dyDescent="0.25">
      <c r="A81" s="19">
        <v>43203</v>
      </c>
      <c r="B81" s="21">
        <v>2656.3000489999999</v>
      </c>
      <c r="C81" s="21">
        <v>154.028717</v>
      </c>
      <c r="D81" s="21">
        <f t="shared" si="8"/>
        <v>-2.8907996740231202E-3</v>
      </c>
      <c r="E81" s="21">
        <f t="shared" si="9"/>
        <v>8.3567227553321771E-6</v>
      </c>
      <c r="F81" s="21">
        <f t="shared" si="15"/>
        <v>527</v>
      </c>
      <c r="G81" s="21">
        <f t="shared" si="10"/>
        <v>1.006811948361936E-4</v>
      </c>
      <c r="H81" s="21">
        <f t="shared" si="11"/>
        <v>8.413648319216515E-10</v>
      </c>
      <c r="I81" s="21">
        <f>(1-$F$3)*SUM($H$12:H81)</f>
        <v>1.1927622725363571E-8</v>
      </c>
      <c r="J81" s="21">
        <f t="shared" si="12"/>
        <v>1.0921365631350125E-4</v>
      </c>
      <c r="K81" s="21">
        <f t="shared" si="13"/>
        <v>1.1720737413349021E-8</v>
      </c>
      <c r="L81" s="21">
        <f t="shared" si="14"/>
        <v>6.9639058679069326E-11</v>
      </c>
    </row>
    <row r="82" spans="1:12" x14ac:dyDescent="0.25">
      <c r="A82" s="19">
        <v>43206</v>
      </c>
      <c r="B82" s="21">
        <v>2677.8400879999999</v>
      </c>
      <c r="C82" s="21">
        <v>153.93348700000001</v>
      </c>
      <c r="D82" s="21">
        <f t="shared" si="8"/>
        <v>8.076336777702902E-3</v>
      </c>
      <c r="E82" s="21">
        <f t="shared" si="9"/>
        <v>6.5227215746876491E-5</v>
      </c>
      <c r="F82" s="21">
        <f t="shared" si="15"/>
        <v>526</v>
      </c>
      <c r="G82" s="21">
        <f t="shared" si="10"/>
        <v>1.0245834073351233E-4</v>
      </c>
      <c r="H82" s="21">
        <f t="shared" si="11"/>
        <v>6.6830722960917925E-9</v>
      </c>
      <c r="I82" s="21">
        <f>(1-$F$3)*SUM($H$12:H82)</f>
        <v>1.2043541004221656E-8</v>
      </c>
      <c r="J82" s="21">
        <f t="shared" si="12"/>
        <v>1.0974306813745302E-4</v>
      </c>
      <c r="K82" s="21">
        <f t="shared" si="13"/>
        <v>1.1834645082897782E-8</v>
      </c>
      <c r="L82" s="21">
        <f t="shared" si="14"/>
        <v>4.2530459322521764E-9</v>
      </c>
    </row>
    <row r="83" spans="1:12" x14ac:dyDescent="0.25">
      <c r="A83" s="19">
        <v>43207</v>
      </c>
      <c r="B83" s="21">
        <v>2706.389893</v>
      </c>
      <c r="C83" s="21">
        <v>154.80967699999999</v>
      </c>
      <c r="D83" s="21">
        <f t="shared" si="8"/>
        <v>1.0605071728903286E-2</v>
      </c>
      <c r="E83" s="21">
        <f t="shared" si="9"/>
        <v>1.1246754637518372E-4</v>
      </c>
      <c r="F83" s="21">
        <f t="shared" si="15"/>
        <v>525</v>
      </c>
      <c r="G83" s="21">
        <f t="shared" si="10"/>
        <v>1.0426685542363787E-4</v>
      </c>
      <c r="H83" s="21">
        <f t="shared" si="11"/>
        <v>1.1726637397752568E-8</v>
      </c>
      <c r="I83" s="21">
        <f>(1-$F$3)*SUM($H$12:H83)</f>
        <v>1.2246940214003552E-8</v>
      </c>
      <c r="J83" s="21">
        <f t="shared" si="12"/>
        <v>1.1066589453848712E-4</v>
      </c>
      <c r="K83" s="21">
        <f t="shared" si="13"/>
        <v>1.2034516321519945E-8</v>
      </c>
      <c r="L83" s="21">
        <f t="shared" si="14"/>
        <v>1.2646242147438696E-8</v>
      </c>
    </row>
    <row r="84" spans="1:12" x14ac:dyDescent="0.25">
      <c r="A84" s="19">
        <v>43208</v>
      </c>
      <c r="B84" s="21">
        <v>2708.639893</v>
      </c>
      <c r="C84" s="21">
        <v>154.104904</v>
      </c>
      <c r="D84" s="21">
        <f t="shared" si="8"/>
        <v>8.3102040742370005E-4</v>
      </c>
      <c r="E84" s="21">
        <f t="shared" si="9"/>
        <v>6.9059491755465241E-7</v>
      </c>
      <c r="F84" s="21">
        <f t="shared" si="15"/>
        <v>524</v>
      </c>
      <c r="G84" s="21">
        <f t="shared" si="10"/>
        <v>1.0610729260402612E-4</v>
      </c>
      <c r="H84" s="21">
        <f t="shared" si="11"/>
        <v>7.3277156987824804E-11</v>
      </c>
      <c r="I84" s="21">
        <f>(1-$F$3)*SUM($H$12:H84)</f>
        <v>1.2248211210566406E-8</v>
      </c>
      <c r="J84" s="21">
        <f t="shared" si="12"/>
        <v>1.1067163688392075E-4</v>
      </c>
      <c r="K84" s="21">
        <f t="shared" si="13"/>
        <v>1.2035765272573269E-8</v>
      </c>
      <c r="L84" s="21">
        <f t="shared" si="14"/>
        <v>4.6044252314577383E-13</v>
      </c>
    </row>
    <row r="85" spans="1:12" x14ac:dyDescent="0.25">
      <c r="A85" s="19">
        <v>43209</v>
      </c>
      <c r="B85" s="21">
        <v>2693.1298830000001</v>
      </c>
      <c r="C85" s="21">
        <v>151.93348700000001</v>
      </c>
      <c r="D85" s="21">
        <f t="shared" si="8"/>
        <v>-5.7425818819625924E-3</v>
      </c>
      <c r="E85" s="21">
        <f t="shared" si="9"/>
        <v>3.2977246671045033E-5</v>
      </c>
      <c r="F85" s="21">
        <f t="shared" si="15"/>
        <v>523</v>
      </c>
      <c r="G85" s="21">
        <f t="shared" si="10"/>
        <v>1.079802157455685E-4</v>
      </c>
      <c r="H85" s="21">
        <f t="shared" si="11"/>
        <v>3.5608902102342733E-9</v>
      </c>
      <c r="I85" s="21">
        <f>(1-$F$3)*SUM($H$12:H85)</f>
        <v>1.2309975059000958E-8</v>
      </c>
      <c r="J85" s="21">
        <f t="shared" si="12"/>
        <v>1.1095032698915744E-4</v>
      </c>
      <c r="K85" s="21">
        <f t="shared" si="13"/>
        <v>1.2096457823453494E-8</v>
      </c>
      <c r="L85" s="21">
        <f t="shared" si="14"/>
        <v>1.0867011285802628E-9</v>
      </c>
    </row>
    <row r="86" spans="1:12" x14ac:dyDescent="0.25">
      <c r="A86" s="19">
        <v>43210</v>
      </c>
      <c r="B86" s="21">
        <v>2670.139893</v>
      </c>
      <c r="C86" s="21">
        <v>151.20967099999999</v>
      </c>
      <c r="D86" s="21">
        <f t="shared" si="8"/>
        <v>-8.5731770999769308E-3</v>
      </c>
      <c r="E86" s="21">
        <f t="shared" si="9"/>
        <v>7.3499365587568853E-5</v>
      </c>
      <c r="F86" s="21">
        <f t="shared" si="15"/>
        <v>522</v>
      </c>
      <c r="G86" s="21">
        <f t="shared" si="10"/>
        <v>1.0988619826510496E-4</v>
      </c>
      <c r="H86" s="21">
        <f t="shared" si="11"/>
        <v>8.076565859315023E-9</v>
      </c>
      <c r="I86" s="21">
        <f>(1-$F$3)*SUM($H$12:H86)</f>
        <v>1.2450063565007884E-8</v>
      </c>
      <c r="J86" s="21">
        <f t="shared" si="12"/>
        <v>1.115798528633547E-4</v>
      </c>
      <c r="K86" s="21">
        <f t="shared" si="13"/>
        <v>1.2234116486151137E-8</v>
      </c>
      <c r="L86" s="21">
        <f t="shared" si="14"/>
        <v>5.4003584918481935E-9</v>
      </c>
    </row>
    <row r="87" spans="1:12" x14ac:dyDescent="0.25">
      <c r="A87" s="19">
        <v>43213</v>
      </c>
      <c r="B87" s="21">
        <v>2670.290039</v>
      </c>
      <c r="C87" s="21">
        <v>151.419174</v>
      </c>
      <c r="D87" s="21">
        <f t="shared" si="8"/>
        <v>5.6229929781411334E-5</v>
      </c>
      <c r="E87" s="21">
        <f t="shared" si="9"/>
        <v>3.1618050032224491E-9</v>
      </c>
      <c r="F87" s="21">
        <f t="shared" si="15"/>
        <v>521</v>
      </c>
      <c r="G87" s="21">
        <f t="shared" si="10"/>
        <v>1.1182582370098212E-4</v>
      </c>
      <c r="H87" s="21">
        <f t="shared" si="11"/>
        <v>3.5357144886723679E-13</v>
      </c>
      <c r="I87" s="21">
        <f>(1-$F$3)*SUM($H$12:H87)</f>
        <v>1.2450069697725293E-8</v>
      </c>
      <c r="J87" s="21">
        <f t="shared" si="12"/>
        <v>1.1157988034464498E-4</v>
      </c>
      <c r="K87" s="21">
        <f t="shared" si="13"/>
        <v>1.2234122512496204E-8</v>
      </c>
      <c r="L87" s="21">
        <f t="shared" si="14"/>
        <v>8.230694498907516E-17</v>
      </c>
    </row>
    <row r="88" spans="1:12" x14ac:dyDescent="0.25">
      <c r="A88" s="19">
        <v>43214</v>
      </c>
      <c r="B88" s="21">
        <v>2634.5600589999999</v>
      </c>
      <c r="C88" s="21">
        <v>149.82872</v>
      </c>
      <c r="D88" s="21">
        <f t="shared" si="8"/>
        <v>-1.34708878288692E-2</v>
      </c>
      <c r="E88" s="21">
        <f t="shared" si="9"/>
        <v>1.8146481889797633E-4</v>
      </c>
      <c r="F88" s="21">
        <f t="shared" si="15"/>
        <v>520</v>
      </c>
      <c r="G88" s="21">
        <f t="shared" si="10"/>
        <v>1.1379968589171021E-4</v>
      </c>
      <c r="H88" s="21">
        <f t="shared" si="11"/>
        <v>2.0650639390985784E-8</v>
      </c>
      <c r="I88" s="21">
        <f>(1-$F$3)*SUM($H$12:H88)</f>
        <v>1.2808256242695326E-8</v>
      </c>
      <c r="J88" s="21">
        <f t="shared" si="12"/>
        <v>1.1317356689039771E-4</v>
      </c>
      <c r="K88" s="21">
        <f t="shared" si="13"/>
        <v>1.2586096290947561E-8</v>
      </c>
      <c r="L88" s="21">
        <f t="shared" si="14"/>
        <v>3.2924912788717035E-8</v>
      </c>
    </row>
    <row r="89" spans="1:12" x14ac:dyDescent="0.25">
      <c r="A89" s="19">
        <v>43215</v>
      </c>
      <c r="B89" s="21">
        <v>2639.3999020000001</v>
      </c>
      <c r="C89" s="21">
        <v>148.51442</v>
      </c>
      <c r="D89" s="21">
        <f t="shared" si="8"/>
        <v>1.835373948385443E-3</v>
      </c>
      <c r="E89" s="21">
        <f t="shared" si="9"/>
        <v>3.368597530411971E-6</v>
      </c>
      <c r="F89" s="21">
        <f t="shared" si="15"/>
        <v>519</v>
      </c>
      <c r="G89" s="21">
        <f t="shared" si="10"/>
        <v>1.1580838915777347E-4</v>
      </c>
      <c r="H89" s="21">
        <f t="shared" si="11"/>
        <v>3.9011185371786416E-10</v>
      </c>
      <c r="I89" s="21">
        <f>(1-$F$3)*SUM($H$12:H89)</f>
        <v>1.2815022755556717E-8</v>
      </c>
      <c r="J89" s="21">
        <f t="shared" si="12"/>
        <v>1.1320345734807183E-4</v>
      </c>
      <c r="K89" s="21">
        <f t="shared" si="13"/>
        <v>1.259274543824862E-8</v>
      </c>
      <c r="L89" s="21">
        <f t="shared" si="14"/>
        <v>1.1262768116766521E-11</v>
      </c>
    </row>
    <row r="90" spans="1:12" x14ac:dyDescent="0.25">
      <c r="A90" s="19">
        <v>43216</v>
      </c>
      <c r="B90" s="21">
        <v>2666.9399410000001</v>
      </c>
      <c r="C90" s="21">
        <v>151.33348100000001</v>
      </c>
      <c r="D90" s="21">
        <f t="shared" si="8"/>
        <v>1.0380144165286856E-2</v>
      </c>
      <c r="E90" s="21">
        <f t="shared" si="9"/>
        <v>1.0774739289213877E-4</v>
      </c>
      <c r="F90" s="21">
        <f t="shared" si="15"/>
        <v>518</v>
      </c>
      <c r="G90" s="21">
        <f t="shared" si="10"/>
        <v>1.1785254848664988E-4</v>
      </c>
      <c r="H90" s="21">
        <f t="shared" si="11"/>
        <v>1.2698304845130898E-8</v>
      </c>
      <c r="I90" s="21">
        <f>(1-$F$3)*SUM($H$12:H90)</f>
        <v>1.3035275593899297E-8</v>
      </c>
      <c r="J90" s="21">
        <f t="shared" si="12"/>
        <v>1.1417213142400074E-4</v>
      </c>
      <c r="K90" s="21">
        <f t="shared" si="13"/>
        <v>1.2809177978260864E-8</v>
      </c>
      <c r="L90" s="21">
        <f t="shared" si="14"/>
        <v>1.160674052806346E-8</v>
      </c>
    </row>
    <row r="91" spans="1:12" x14ac:dyDescent="0.25">
      <c r="A91" s="19">
        <v>43217</v>
      </c>
      <c r="B91" s="21">
        <v>2669.9099120000001</v>
      </c>
      <c r="C91" s="21">
        <v>150.76205400000001</v>
      </c>
      <c r="D91" s="21">
        <f t="shared" si="8"/>
        <v>1.1130053827261748E-3</v>
      </c>
      <c r="E91" s="21">
        <f t="shared" si="9"/>
        <v>1.2387809819774388E-6</v>
      </c>
      <c r="F91" s="21">
        <f t="shared" si="15"/>
        <v>517</v>
      </c>
      <c r="G91" s="21">
        <f t="shared" si="10"/>
        <v>1.1993278972109654E-4</v>
      </c>
      <c r="H91" s="21">
        <f t="shared" si="11"/>
        <v>1.4857045902199364E-10</v>
      </c>
      <c r="I91" s="21">
        <f>(1-$F$3)*SUM($H$12:H91)</f>
        <v>1.3037852557178455E-8</v>
      </c>
      <c r="J91" s="21">
        <f t="shared" si="12"/>
        <v>1.1418341629666918E-4</v>
      </c>
      <c r="K91" s="21">
        <f t="shared" si="13"/>
        <v>1.2811710243961607E-8</v>
      </c>
      <c r="L91" s="21">
        <f t="shared" si="14"/>
        <v>1.5030006552347125E-12</v>
      </c>
    </row>
    <row r="92" spans="1:12" x14ac:dyDescent="0.25">
      <c r="A92" s="19">
        <v>43220</v>
      </c>
      <c r="B92" s="21">
        <v>2648.0500489999999</v>
      </c>
      <c r="C92" s="21">
        <v>159.46682699999999</v>
      </c>
      <c r="D92" s="21">
        <f t="shared" si="8"/>
        <v>-8.221192443049306E-3</v>
      </c>
      <c r="E92" s="21">
        <f t="shared" si="9"/>
        <v>6.7588005185651012E-5</v>
      </c>
      <c r="F92" s="21">
        <f t="shared" si="15"/>
        <v>516</v>
      </c>
      <c r="G92" s="21">
        <f t="shared" si="10"/>
        <v>1.220497497507586E-4</v>
      </c>
      <c r="H92" s="21">
        <f t="shared" si="11"/>
        <v>8.2490991190616808E-9</v>
      </c>
      <c r="I92" s="21">
        <f>(1-$F$3)*SUM($H$12:H92)</f>
        <v>1.3180933662641069E-8</v>
      </c>
      <c r="J92" s="21">
        <f t="shared" si="12"/>
        <v>1.1480824736333652E-4</v>
      </c>
      <c r="K92" s="21">
        <f t="shared" si="13"/>
        <v>1.2952309599302793E-8</v>
      </c>
      <c r="L92" s="21">
        <f t="shared" si="14"/>
        <v>4.5663877712011847E-9</v>
      </c>
    </row>
    <row r="93" spans="1:12" x14ac:dyDescent="0.25">
      <c r="A93" s="19">
        <v>43221</v>
      </c>
      <c r="B93" s="21">
        <v>2654.8000489999999</v>
      </c>
      <c r="C93" s="21">
        <v>155.65727200000001</v>
      </c>
      <c r="D93" s="21">
        <f t="shared" si="8"/>
        <v>2.54580217086239E-3</v>
      </c>
      <c r="E93" s="21">
        <f t="shared" si="9"/>
        <v>6.4811086931676572E-6</v>
      </c>
      <c r="F93" s="21">
        <f t="shared" si="15"/>
        <v>515</v>
      </c>
      <c r="G93" s="21">
        <f t="shared" si="10"/>
        <v>1.2420407670716026E-4</v>
      </c>
      <c r="H93" s="21">
        <f t="shared" si="11"/>
        <v>8.049801212736389E-10</v>
      </c>
      <c r="I93" s="21">
        <f>(1-$F$3)*SUM($H$12:H93)</f>
        <v>1.3194896089806129E-8</v>
      </c>
      <c r="J93" s="21">
        <f t="shared" si="12"/>
        <v>1.1486903886516213E-4</v>
      </c>
      <c r="K93" s="21">
        <f t="shared" si="13"/>
        <v>1.2966029847354124E-8</v>
      </c>
      <c r="L93" s="21">
        <f t="shared" si="14"/>
        <v>4.1836869513064265E-11</v>
      </c>
    </row>
    <row r="94" spans="1:12" x14ac:dyDescent="0.25">
      <c r="A94" s="19">
        <v>43222</v>
      </c>
      <c r="B94" s="21">
        <v>2635.669922</v>
      </c>
      <c r="C94" s="21">
        <v>153.028717</v>
      </c>
      <c r="D94" s="21">
        <f t="shared" si="8"/>
        <v>-7.2319512187172617E-3</v>
      </c>
      <c r="E94" s="21">
        <f t="shared" si="9"/>
        <v>5.2301118429906086E-5</v>
      </c>
      <c r="F94" s="21">
        <f t="shared" si="15"/>
        <v>514</v>
      </c>
      <c r="G94" s="21">
        <f t="shared" si="10"/>
        <v>1.2639643016213776E-4</v>
      </c>
      <c r="H94" s="21">
        <f t="shared" si="11"/>
        <v>6.6106746630273205E-9</v>
      </c>
      <c r="I94" s="21">
        <f>(1-$F$3)*SUM($H$12:H94)</f>
        <v>1.3309558627495123E-8</v>
      </c>
      <c r="J94" s="21">
        <f t="shared" si="12"/>
        <v>1.1536706040935221E-4</v>
      </c>
      <c r="K94" s="21">
        <f t="shared" si="13"/>
        <v>1.3078703556637628E-8</v>
      </c>
      <c r="L94" s="21">
        <f t="shared" si="14"/>
        <v>2.7340390984242978E-9</v>
      </c>
    </row>
    <row r="95" spans="1:12" x14ac:dyDescent="0.25">
      <c r="A95" s="19">
        <v>43223</v>
      </c>
      <c r="B95" s="21">
        <v>2629.7299800000001</v>
      </c>
      <c r="C95" s="21">
        <v>152.457291</v>
      </c>
      <c r="D95" s="21">
        <f t="shared" si="8"/>
        <v>-2.256217810740562E-3</v>
      </c>
      <c r="E95" s="21">
        <f t="shared" si="9"/>
        <v>5.090518809502934E-6</v>
      </c>
      <c r="F95" s="21">
        <f t="shared" si="15"/>
        <v>513</v>
      </c>
      <c r="G95" s="21">
        <f t="shared" si="10"/>
        <v>1.2862748132977476E-4</v>
      </c>
      <c r="H95" s="21">
        <f t="shared" si="11"/>
        <v>6.5478061312820591E-10</v>
      </c>
      <c r="I95" s="21">
        <f>(1-$F$3)*SUM($H$12:H95)</f>
        <v>1.3320915835428942E-8</v>
      </c>
      <c r="J95" s="21">
        <f t="shared" si="12"/>
        <v>1.1541627196989574E-4</v>
      </c>
      <c r="K95" s="21">
        <f t="shared" si="13"/>
        <v>1.308986377313727E-8</v>
      </c>
      <c r="L95" s="21">
        <f t="shared" si="14"/>
        <v>2.5780284698934798E-11</v>
      </c>
    </row>
    <row r="96" spans="1:12" x14ac:dyDescent="0.25">
      <c r="A96" s="19">
        <v>43224</v>
      </c>
      <c r="B96" s="21">
        <v>2663.419922</v>
      </c>
      <c r="C96" s="21">
        <v>157.17160000000001</v>
      </c>
      <c r="D96" s="21">
        <f t="shared" si="8"/>
        <v>1.2729810253517449E-2</v>
      </c>
      <c r="E96" s="21">
        <f t="shared" si="9"/>
        <v>1.6204806909055799E-4</v>
      </c>
      <c r="F96" s="21">
        <f t="shared" si="15"/>
        <v>512</v>
      </c>
      <c r="G96" s="21">
        <f t="shared" si="10"/>
        <v>1.3089791327190224E-4</v>
      </c>
      <c r="H96" s="21">
        <f t="shared" si="11"/>
        <v>2.1211754093695081E-8</v>
      </c>
      <c r="I96" s="21">
        <f>(1-$F$3)*SUM($H$12:H96)</f>
        <v>1.3688834947652222E-8</v>
      </c>
      <c r="J96" s="21">
        <f t="shared" si="12"/>
        <v>1.1699929464596024E-4</v>
      </c>
      <c r="K96" s="21">
        <f t="shared" si="13"/>
        <v>1.3451401306895079E-8</v>
      </c>
      <c r="L96" s="21">
        <f t="shared" si="14"/>
        <v>2.6255217329701763E-8</v>
      </c>
    </row>
    <row r="97" spans="1:12" x14ac:dyDescent="0.25">
      <c r="A97" s="19">
        <v>43227</v>
      </c>
      <c r="B97" s="21">
        <v>2672.6298830000001</v>
      </c>
      <c r="C97" s="21">
        <v>157.14300499999999</v>
      </c>
      <c r="D97" s="21">
        <f t="shared" si="8"/>
        <v>3.4519805782134557E-3</v>
      </c>
      <c r="E97" s="21">
        <f t="shared" si="9"/>
        <v>1.1916169912362904E-5</v>
      </c>
      <c r="F97" s="21">
        <f t="shared" si="15"/>
        <v>511</v>
      </c>
      <c r="G97" s="21">
        <f t="shared" si="10"/>
        <v>1.3320842110722562E-4</v>
      </c>
      <c r="H97" s="21">
        <f t="shared" si="11"/>
        <v>1.5873341796712895E-9</v>
      </c>
      <c r="I97" s="21">
        <f>(1-$F$3)*SUM($H$12:H97)</f>
        <v>1.3716367351601781E-8</v>
      </c>
      <c r="J97" s="21">
        <f t="shared" si="12"/>
        <v>1.1711689609788069E-4</v>
      </c>
      <c r="K97" s="21">
        <f t="shared" si="13"/>
        <v>1.3478456159691927E-8</v>
      </c>
      <c r="L97" s="21">
        <f t="shared" si="14"/>
        <v>1.4167406390157293E-10</v>
      </c>
    </row>
    <row r="98" spans="1:12" x14ac:dyDescent="0.25">
      <c r="A98" s="19">
        <v>43228</v>
      </c>
      <c r="B98" s="21">
        <v>2671.919922</v>
      </c>
      <c r="C98" s="21">
        <v>156.92394999999999</v>
      </c>
      <c r="D98" s="21">
        <f t="shared" si="8"/>
        <v>-2.6567663510656126E-4</v>
      </c>
      <c r="E98" s="21">
        <f t="shared" si="9"/>
        <v>7.0584074441544904E-8</v>
      </c>
      <c r="F98" s="21">
        <f t="shared" si="15"/>
        <v>510</v>
      </c>
      <c r="G98" s="21">
        <f t="shared" si="10"/>
        <v>1.355597122241434E-4</v>
      </c>
      <c r="H98" s="21">
        <f t="shared" si="11"/>
        <v>9.5683568189033425E-12</v>
      </c>
      <c r="I98" s="21">
        <f>(1-$F$3)*SUM($H$12:H98)</f>
        <v>1.3716533315309012E-8</v>
      </c>
      <c r="J98" s="21">
        <f t="shared" si="12"/>
        <v>1.1711760463444005E-4</v>
      </c>
      <c r="K98" s="21">
        <f t="shared" si="13"/>
        <v>1.3478619244748974E-8</v>
      </c>
      <c r="L98" s="21">
        <f t="shared" si="14"/>
        <v>3.2610330132332674E-15</v>
      </c>
    </row>
    <row r="99" spans="1:12" x14ac:dyDescent="0.25">
      <c r="A99" s="19">
        <v>43229</v>
      </c>
      <c r="B99" s="21">
        <v>2697.790039</v>
      </c>
      <c r="C99" s="21">
        <v>156.41918899999999</v>
      </c>
      <c r="D99" s="21">
        <f t="shared" si="8"/>
        <v>9.6356478649187744E-3</v>
      </c>
      <c r="E99" s="21">
        <f t="shared" si="9"/>
        <v>9.2845709776713731E-5</v>
      </c>
      <c r="F99" s="21">
        <f t="shared" si="15"/>
        <v>509</v>
      </c>
      <c r="G99" s="21">
        <f t="shared" si="10"/>
        <v>1.3795250649732224E-4</v>
      </c>
      <c r="H99" s="21">
        <f t="shared" si="11"/>
        <v>1.2808298381220597E-8</v>
      </c>
      <c r="I99" s="21">
        <f>(1-$F$3)*SUM($H$12:H99)</f>
        <v>1.3938693997951955E-8</v>
      </c>
      <c r="J99" s="21">
        <f t="shared" si="12"/>
        <v>1.1806224628538946E-4</v>
      </c>
      <c r="K99" s="21">
        <f t="shared" si="13"/>
        <v>1.369692653739089E-8</v>
      </c>
      <c r="L99" s="21">
        <f t="shared" si="14"/>
        <v>8.6177826098153036E-9</v>
      </c>
    </row>
    <row r="100" spans="1:12" x14ac:dyDescent="0.25">
      <c r="A100" s="19">
        <v>43230</v>
      </c>
      <c r="B100" s="21">
        <v>2723.070068</v>
      </c>
      <c r="C100" s="21">
        <v>157.20970199999999</v>
      </c>
      <c r="D100" s="21">
        <f t="shared" si="8"/>
        <v>9.3270114950413738E-3</v>
      </c>
      <c r="E100" s="21">
        <f t="shared" si="9"/>
        <v>8.6993143428633918E-5</v>
      </c>
      <c r="F100" s="21">
        <f t="shared" si="15"/>
        <v>508</v>
      </c>
      <c r="G100" s="21">
        <f t="shared" si="10"/>
        <v>1.4038753650809461E-4</v>
      </c>
      <c r="H100" s="21">
        <f t="shared" si="11"/>
        <v>1.2212753099041255E-8</v>
      </c>
      <c r="I100" s="21">
        <f>(1-$F$3)*SUM($H$12:H100)</f>
        <v>1.4150524912932107E-8</v>
      </c>
      <c r="J100" s="21">
        <f t="shared" si="12"/>
        <v>1.1895597888686431E-4</v>
      </c>
      <c r="K100" s="21">
        <f t="shared" si="13"/>
        <v>1.3905083232792749E-8</v>
      </c>
      <c r="L100" s="21">
        <f t="shared" si="14"/>
        <v>7.5653879031460969E-9</v>
      </c>
    </row>
    <row r="101" spans="1:12" x14ac:dyDescent="0.25">
      <c r="A101" s="19">
        <v>43231</v>
      </c>
      <c r="B101" s="21">
        <v>2727.719971</v>
      </c>
      <c r="C101" s="21">
        <v>157.51443499999999</v>
      </c>
      <c r="D101" s="21">
        <f t="shared" si="8"/>
        <v>1.7061395117717584E-3</v>
      </c>
      <c r="E101" s="21">
        <f t="shared" si="9"/>
        <v>2.910912033628774E-6</v>
      </c>
      <c r="F101" s="21">
        <f t="shared" si="15"/>
        <v>507</v>
      </c>
      <c r="G101" s="21">
        <f t="shared" si="10"/>
        <v>1.4286554776874721E-4</v>
      </c>
      <c r="H101" s="21">
        <f t="shared" si="11"/>
        <v>4.1586904219101269E-10</v>
      </c>
      <c r="I101" s="21">
        <f>(1-$F$3)*SUM($H$12:H101)</f>
        <v>1.4157738185730207E-8</v>
      </c>
      <c r="J101" s="21">
        <f t="shared" si="12"/>
        <v>1.1898629410873425E-4</v>
      </c>
      <c r="K101" s="21">
        <f t="shared" si="13"/>
        <v>1.3912171390953353E-8</v>
      </c>
      <c r="L101" s="21">
        <f t="shared" si="14"/>
        <v>8.3926082018059513E-12</v>
      </c>
    </row>
    <row r="102" spans="1:12" x14ac:dyDescent="0.25">
      <c r="A102" s="19">
        <v>43234</v>
      </c>
      <c r="B102" s="21">
        <v>2730.1298830000001</v>
      </c>
      <c r="C102" s="21">
        <v>156.876328</v>
      </c>
      <c r="D102" s="21">
        <f t="shared" si="8"/>
        <v>8.8309946996841199E-4</v>
      </c>
      <c r="E102" s="21">
        <f t="shared" si="9"/>
        <v>7.7986467385849024E-7</v>
      </c>
      <c r="F102" s="21">
        <f t="shared" si="15"/>
        <v>506</v>
      </c>
      <c r="G102" s="21">
        <f t="shared" si="10"/>
        <v>1.4538729895076789E-4</v>
      </c>
      <c r="H102" s="21">
        <f t="shared" si="11"/>
        <v>1.1338241847940743E-10</v>
      </c>
      <c r="I102" s="21">
        <f>(1-$F$3)*SUM($H$12:H102)</f>
        <v>1.4159704810393327E-8</v>
      </c>
      <c r="J102" s="21">
        <f t="shared" si="12"/>
        <v>1.1899455790242396E-4</v>
      </c>
      <c r="K102" s="21">
        <f t="shared" si="13"/>
        <v>1.3914103904396961E-8</v>
      </c>
      <c r="L102" s="21">
        <f t="shared" si="14"/>
        <v>5.8668027561300035E-13</v>
      </c>
    </row>
    <row r="103" spans="1:12" x14ac:dyDescent="0.25">
      <c r="A103" s="19">
        <v>43235</v>
      </c>
      <c r="B103" s="21">
        <v>2711.4499510000001</v>
      </c>
      <c r="C103" s="21">
        <v>155.29539500000001</v>
      </c>
      <c r="D103" s="21">
        <f t="shared" si="8"/>
        <v>-6.8656551760573987E-3</v>
      </c>
      <c r="E103" s="21">
        <f t="shared" si="9"/>
        <v>4.7137220996523754E-5</v>
      </c>
      <c r="F103" s="21">
        <f t="shared" si="15"/>
        <v>505</v>
      </c>
      <c r="G103" s="21">
        <f t="shared" si="10"/>
        <v>1.4795356211712166E-4</v>
      </c>
      <c r="H103" s="21">
        <f t="shared" si="11"/>
        <v>6.9741197547376689E-9</v>
      </c>
      <c r="I103" s="21">
        <f>(1-$F$3)*SUM($H$12:H103)</f>
        <v>1.4280671324400983E-8</v>
      </c>
      <c r="J103" s="21">
        <f t="shared" si="12"/>
        <v>1.1950176285059975E-4</v>
      </c>
      <c r="K103" s="21">
        <f t="shared" si="13"/>
        <v>1.4032972247162113E-8</v>
      </c>
      <c r="L103" s="21">
        <f t="shared" si="14"/>
        <v>2.2205948495713248E-9</v>
      </c>
    </row>
    <row r="104" spans="1:12" x14ac:dyDescent="0.25">
      <c r="A104" s="19">
        <v>43236</v>
      </c>
      <c r="B104" s="21">
        <v>2722.459961</v>
      </c>
      <c r="C104" s="21">
        <v>155.11442600000001</v>
      </c>
      <c r="D104" s="21">
        <f t="shared" si="8"/>
        <v>4.0523399338602221E-3</v>
      </c>
      <c r="E104" s="21">
        <f t="shared" si="9"/>
        <v>1.642145893955827E-5</v>
      </c>
      <c r="F104" s="21">
        <f t="shared" si="15"/>
        <v>504</v>
      </c>
      <c r="G104" s="21">
        <f t="shared" si="10"/>
        <v>1.5056512295862662E-4</v>
      </c>
      <c r="H104" s="21">
        <f t="shared" si="11"/>
        <v>2.4724989843946293E-9</v>
      </c>
      <c r="I104" s="21">
        <f>(1-$F$3)*SUM($H$12:H104)</f>
        <v>1.4323556963527915E-8</v>
      </c>
      <c r="J104" s="21">
        <f t="shared" si="12"/>
        <v>1.196810635126874E-4</v>
      </c>
      <c r="K104" s="21">
        <f t="shared" si="13"/>
        <v>1.4075114032376493E-8</v>
      </c>
      <c r="L104" s="21">
        <f t="shared" si="14"/>
        <v>2.6920224399812875E-10</v>
      </c>
    </row>
    <row r="105" spans="1:12" x14ac:dyDescent="0.25">
      <c r="A105" s="19">
        <v>43237</v>
      </c>
      <c r="B105" s="21">
        <v>2720.1298830000001</v>
      </c>
      <c r="C105" s="21">
        <v>153.62870799999999</v>
      </c>
      <c r="D105" s="21">
        <f t="shared" si="8"/>
        <v>-8.5623874263671856E-4</v>
      </c>
      <c r="E105" s="21">
        <f t="shared" si="9"/>
        <v>7.3314478439210876E-7</v>
      </c>
      <c r="F105" s="21">
        <f t="shared" si="15"/>
        <v>503</v>
      </c>
      <c r="G105" s="21">
        <f t="shared" si="10"/>
        <v>1.5322278103450221E-4</v>
      </c>
      <c r="H105" s="21">
        <f t="shared" si="11"/>
        <v>1.1233448276549941E-10</v>
      </c>
      <c r="I105" s="21">
        <f>(1-$F$3)*SUM($H$12:H105)</f>
        <v>1.4325505411684942E-8</v>
      </c>
      <c r="J105" s="21">
        <f t="shared" si="12"/>
        <v>1.1968920340483907E-4</v>
      </c>
      <c r="K105" s="21">
        <f t="shared" si="13"/>
        <v>1.4077028684586566E-8</v>
      </c>
      <c r="L105" s="21">
        <f t="shared" si="14"/>
        <v>5.1705843729825288E-13</v>
      </c>
    </row>
    <row r="106" spans="1:12" x14ac:dyDescent="0.25">
      <c r="A106" s="19">
        <v>43238</v>
      </c>
      <c r="B106" s="21">
        <v>2712.969971</v>
      </c>
      <c r="C106" s="21">
        <v>153.31442300000001</v>
      </c>
      <c r="D106" s="21">
        <f t="shared" si="8"/>
        <v>-2.6356652140528051E-3</v>
      </c>
      <c r="E106" s="21">
        <f t="shared" si="9"/>
        <v>6.9467311205680187E-6</v>
      </c>
      <c r="F106" s="21">
        <f t="shared" si="15"/>
        <v>502</v>
      </c>
      <c r="G106" s="21">
        <f t="shared" si="10"/>
        <v>1.5592735001716338E-4</v>
      </c>
      <c r="H106" s="21">
        <f t="shared" si="11"/>
        <v>1.0831853749119309E-9</v>
      </c>
      <c r="I106" s="21">
        <f>(1-$F$3)*SUM($H$12:H106)</f>
        <v>1.4344293325204516E-8</v>
      </c>
      <c r="J106" s="21">
        <f t="shared" si="12"/>
        <v>1.1976766393816202E-4</v>
      </c>
      <c r="K106" s="21">
        <f t="shared" si="13"/>
        <v>1.4095490720650078E-8</v>
      </c>
      <c r="L106" s="21">
        <f t="shared" si="14"/>
        <v>4.8061436776229216E-11</v>
      </c>
    </row>
    <row r="107" spans="1:12" x14ac:dyDescent="0.25">
      <c r="A107" s="19">
        <v>43241</v>
      </c>
      <c r="B107" s="21">
        <v>2733.01001</v>
      </c>
      <c r="C107" s="21">
        <v>153.79061899999999</v>
      </c>
      <c r="D107" s="21">
        <f t="shared" si="8"/>
        <v>7.3596045242624092E-3</v>
      </c>
      <c r="E107" s="21">
        <f t="shared" si="9"/>
        <v>5.4163778753543723E-5</v>
      </c>
      <c r="F107" s="21">
        <f t="shared" si="15"/>
        <v>501</v>
      </c>
      <c r="G107" s="21">
        <f t="shared" si="10"/>
        <v>1.5867965794133564E-4</v>
      </c>
      <c r="H107" s="21">
        <f t="shared" si="11"/>
        <v>8.5946898854225007E-9</v>
      </c>
      <c r="I107" s="21">
        <f>(1-$F$3)*SUM($H$12:H107)</f>
        <v>1.4493368722671007E-8</v>
      </c>
      <c r="J107" s="21">
        <f t="shared" si="12"/>
        <v>1.2038840775868335E-4</v>
      </c>
      <c r="K107" s="21">
        <f t="shared" si="13"/>
        <v>1.4241980396650635E-8</v>
      </c>
      <c r="L107" s="21">
        <f t="shared" si="14"/>
        <v>2.9321723327464072E-9</v>
      </c>
    </row>
    <row r="108" spans="1:12" x14ac:dyDescent="0.25">
      <c r="A108" s="19">
        <v>43242</v>
      </c>
      <c r="B108" s="21">
        <v>2724.4399410000001</v>
      </c>
      <c r="C108" s="21">
        <v>151.85728499999999</v>
      </c>
      <c r="D108" s="21">
        <f t="shared" si="8"/>
        <v>-3.1406888277453991E-3</v>
      </c>
      <c r="E108" s="21">
        <f t="shared" si="9"/>
        <v>9.8639263127247691E-6</v>
      </c>
      <c r="F108" s="21">
        <f t="shared" si="15"/>
        <v>500</v>
      </c>
      <c r="G108" s="21">
        <f t="shared" si="10"/>
        <v>1.6148054745756746E-4</v>
      </c>
      <c r="H108" s="21">
        <f t="shared" si="11"/>
        <v>1.5928322210599004E-9</v>
      </c>
      <c r="I108" s="21">
        <f>(1-$F$3)*SUM($H$12:H108)</f>
        <v>1.4520996490469201E-8</v>
      </c>
      <c r="J108" s="21">
        <f t="shared" si="12"/>
        <v>1.2050309743101711E-4</v>
      </c>
      <c r="K108" s="21">
        <f t="shared" si="13"/>
        <v>1.4269128959204599E-8</v>
      </c>
      <c r="L108" s="21">
        <f t="shared" si="14"/>
        <v>9.7015746637704571E-11</v>
      </c>
    </row>
    <row r="109" spans="1:12" x14ac:dyDescent="0.25">
      <c r="A109" s="19">
        <v>43243</v>
      </c>
      <c r="B109" s="21">
        <v>2733.290039</v>
      </c>
      <c r="C109" s="21">
        <v>153.92396500000001</v>
      </c>
      <c r="D109" s="21">
        <f t="shared" si="8"/>
        <v>3.2431453331457786E-3</v>
      </c>
      <c r="E109" s="21">
        <f t="shared" si="9"/>
        <v>1.0517991651905242E-5</v>
      </c>
      <c r="F109" s="21">
        <f t="shared" si="15"/>
        <v>499</v>
      </c>
      <c r="G109" s="21">
        <f t="shared" si="10"/>
        <v>1.6433087609021729E-4</v>
      </c>
      <c r="H109" s="21">
        <f t="shared" si="11"/>
        <v>1.7284307828671802E-9</v>
      </c>
      <c r="I109" s="21">
        <f>(1-$F$3)*SUM($H$12:H109)</f>
        <v>1.4550976223232598E-8</v>
      </c>
      <c r="J109" s="21">
        <f t="shared" si="12"/>
        <v>1.206274273257645E-4</v>
      </c>
      <c r="K109" s="21">
        <f t="shared" si="13"/>
        <v>1.4298588691754233E-8</v>
      </c>
      <c r="L109" s="21">
        <f t="shared" si="14"/>
        <v>1.1032756796619914E-10</v>
      </c>
    </row>
    <row r="110" spans="1:12" x14ac:dyDescent="0.25">
      <c r="A110" s="19">
        <v>43244</v>
      </c>
      <c r="B110" s="21">
        <v>2727.76001</v>
      </c>
      <c r="C110" s="21">
        <v>154.65728799999999</v>
      </c>
      <c r="D110" s="21">
        <f t="shared" si="8"/>
        <v>-2.0252628489341846E-3</v>
      </c>
      <c r="E110" s="21">
        <f t="shared" si="9"/>
        <v>4.1016896072730099E-6</v>
      </c>
      <c r="F110" s="21">
        <f t="shared" si="15"/>
        <v>498</v>
      </c>
      <c r="G110" s="21">
        <f t="shared" si="10"/>
        <v>1.6723151649999457E-4</v>
      </c>
      <c r="H110" s="21">
        <f t="shared" si="11"/>
        <v>6.8593177323653259E-10</v>
      </c>
      <c r="I110" s="21">
        <f>(1-$F$3)*SUM($H$12:H110)</f>
        <v>1.4562873749855817E-8</v>
      </c>
      <c r="J110" s="21">
        <f t="shared" si="12"/>
        <v>1.2067673242947796E-4</v>
      </c>
      <c r="K110" s="21">
        <f t="shared" si="13"/>
        <v>1.4310279855084085E-8</v>
      </c>
      <c r="L110" s="21">
        <f t="shared" si="14"/>
        <v>1.6706669766203419E-11</v>
      </c>
    </row>
    <row r="111" spans="1:12" x14ac:dyDescent="0.25">
      <c r="A111" s="19">
        <v>43245</v>
      </c>
      <c r="B111" s="21">
        <v>2721.330078</v>
      </c>
      <c r="C111" s="21">
        <v>155.43824799999999</v>
      </c>
      <c r="D111" s="21">
        <f t="shared" si="8"/>
        <v>-2.3600031860415097E-3</v>
      </c>
      <c r="E111" s="21">
        <f t="shared" si="9"/>
        <v>5.5696150381260772E-6</v>
      </c>
      <c r="F111" s="21">
        <f t="shared" si="15"/>
        <v>497</v>
      </c>
      <c r="G111" s="21">
        <f t="shared" si="10"/>
        <v>1.701833567511347E-4</v>
      </c>
      <c r="H111" s="21">
        <f t="shared" si="11"/>
        <v>9.4785578299989487E-10</v>
      </c>
      <c r="I111" s="21">
        <f>(1-$F$3)*SUM($H$12:H111)</f>
        <v>1.4579314363708713E-8</v>
      </c>
      <c r="J111" s="21">
        <f t="shared" si="12"/>
        <v>1.207448316231743E-4</v>
      </c>
      <c r="K111" s="21">
        <f t="shared" si="13"/>
        <v>1.4326435305530578E-8</v>
      </c>
      <c r="L111" s="21">
        <f t="shared" si="14"/>
        <v>3.0861231460627864E-11</v>
      </c>
    </row>
    <row r="112" spans="1:12" x14ac:dyDescent="0.25">
      <c r="A112" s="19">
        <v>43249</v>
      </c>
      <c r="B112" s="21">
        <v>2689.860107</v>
      </c>
      <c r="C112" s="21">
        <v>152.97155799999999</v>
      </c>
      <c r="D112" s="21">
        <f t="shared" si="8"/>
        <v>-1.1631572622697848E-2</v>
      </c>
      <c r="E112" s="21">
        <f t="shared" si="9"/>
        <v>1.3529348167709408E-4</v>
      </c>
      <c r="F112" s="21">
        <f t="shared" si="15"/>
        <v>496</v>
      </c>
      <c r="G112" s="21">
        <f t="shared" si="10"/>
        <v>1.7318730058329005E-4</v>
      </c>
      <c r="H112" s="21">
        <f t="shared" si="11"/>
        <v>2.3431112878170738E-8</v>
      </c>
      <c r="I112" s="21">
        <f>(1-$F$3)*SUM($H$12:H112)</f>
        <v>1.4985728383523438E-8</v>
      </c>
      <c r="J112" s="21">
        <f t="shared" si="12"/>
        <v>1.2241620964367194E-4</v>
      </c>
      <c r="K112" s="21">
        <f t="shared" si="13"/>
        <v>1.4725800050461911E-8</v>
      </c>
      <c r="L112" s="21">
        <f t="shared" si="14"/>
        <v>1.8300341791640762E-8</v>
      </c>
    </row>
    <row r="113" spans="1:12" x14ac:dyDescent="0.25">
      <c r="A113" s="19">
        <v>43250</v>
      </c>
      <c r="B113" s="21">
        <v>2724.01001</v>
      </c>
      <c r="C113" s="21">
        <v>154.114441</v>
      </c>
      <c r="D113" s="21">
        <f t="shared" si="8"/>
        <v>1.2615875594803282E-2</v>
      </c>
      <c r="E113" s="21">
        <f t="shared" si="9"/>
        <v>1.5916031702355307E-4</v>
      </c>
      <c r="F113" s="21">
        <f t="shared" si="15"/>
        <v>495</v>
      </c>
      <c r="G113" s="21">
        <f t="shared" si="10"/>
        <v>1.7624426768822016E-4</v>
      </c>
      <c r="H113" s="21">
        <f t="shared" si="11"/>
        <v>2.8051093518841069E-8</v>
      </c>
      <c r="I113" s="21">
        <f>(1-$F$3)*SUM($H$12:H113)</f>
        <v>1.5472276237074688E-8</v>
      </c>
      <c r="J113" s="21">
        <f t="shared" si="12"/>
        <v>1.2438760483695588E-4</v>
      </c>
      <c r="K113" s="21">
        <f t="shared" si="13"/>
        <v>1.5203908703108701E-8</v>
      </c>
      <c r="L113" s="21">
        <f t="shared" si="14"/>
        <v>2.5327167028338383E-8</v>
      </c>
    </row>
    <row r="114" spans="1:12" x14ac:dyDescent="0.25">
      <c r="A114" s="19">
        <v>43251</v>
      </c>
      <c r="B114" s="21">
        <v>2705.2700199999999</v>
      </c>
      <c r="C114" s="21">
        <v>152.390625</v>
      </c>
      <c r="D114" s="21">
        <f t="shared" si="8"/>
        <v>-6.9033331562017184E-3</v>
      </c>
      <c r="E114" s="21">
        <f t="shared" si="9"/>
        <v>4.7656008665513977E-5</v>
      </c>
      <c r="F114" s="21">
        <f t="shared" si="15"/>
        <v>494</v>
      </c>
      <c r="G114" s="21">
        <f t="shared" si="10"/>
        <v>1.7935519399136596E-4</v>
      </c>
      <c r="H114" s="21">
        <f t="shared" si="11"/>
        <v>8.5473526790574763E-9</v>
      </c>
      <c r="I114" s="21">
        <f>(1-$F$3)*SUM($H$12:H114)</f>
        <v>1.5620530567935181E-8</v>
      </c>
      <c r="J114" s="21">
        <f t="shared" si="12"/>
        <v>1.2498212099310517E-4</v>
      </c>
      <c r="K114" s="21">
        <f t="shared" si="13"/>
        <v>1.5349591553951438E-8</v>
      </c>
      <c r="L114" s="21">
        <f t="shared" si="14"/>
        <v>2.2696323970012896E-9</v>
      </c>
    </row>
    <row r="115" spans="1:12" x14ac:dyDescent="0.25">
      <c r="A115" s="19">
        <v>43252</v>
      </c>
      <c r="B115" s="21">
        <v>2734.6201169999999</v>
      </c>
      <c r="C115" s="21">
        <v>152.543961</v>
      </c>
      <c r="D115" s="21">
        <f t="shared" si="8"/>
        <v>1.0790799467401633E-2</v>
      </c>
      <c r="E115" s="21">
        <f t="shared" si="9"/>
        <v>1.1644135314567537E-4</v>
      </c>
      <c r="F115" s="21">
        <f t="shared" si="15"/>
        <v>493</v>
      </c>
      <c r="G115" s="21">
        <f t="shared" si="10"/>
        <v>1.8252103193839417E-4</v>
      </c>
      <c r="H115" s="21">
        <f t="shared" si="11"/>
        <v>2.1252995936451648E-8</v>
      </c>
      <c r="I115" s="21">
        <f>(1-$F$3)*SUM($H$12:H115)</f>
        <v>1.5989165022327075E-8</v>
      </c>
      <c r="J115" s="21">
        <f t="shared" si="12"/>
        <v>1.2644827014367209E-4</v>
      </c>
      <c r="K115" s="21">
        <f t="shared" si="13"/>
        <v>1.5711832022226219E-8</v>
      </c>
      <c r="L115" s="21">
        <f t="shared" si="14"/>
        <v>1.355492995529542E-8</v>
      </c>
    </row>
    <row r="116" spans="1:12" x14ac:dyDescent="0.25">
      <c r="A116" s="19">
        <v>43255</v>
      </c>
      <c r="B116" s="21">
        <v>2746.8701169999999</v>
      </c>
      <c r="C116" s="21">
        <v>153.55990600000001</v>
      </c>
      <c r="D116" s="21">
        <f t="shared" si="8"/>
        <v>4.4695948986579392E-3</v>
      </c>
      <c r="E116" s="21">
        <f t="shared" si="9"/>
        <v>1.9977278558109073E-5</v>
      </c>
      <c r="F116" s="21">
        <f t="shared" si="15"/>
        <v>492</v>
      </c>
      <c r="G116" s="21">
        <f t="shared" si="10"/>
        <v>1.8574275078679918E-4</v>
      </c>
      <c r="H116" s="21">
        <f t="shared" si="11"/>
        <v>3.7106346726173206E-9</v>
      </c>
      <c r="I116" s="21">
        <f>(1-$F$3)*SUM($H$12:H116)</f>
        <v>1.6053526197197572E-8</v>
      </c>
      <c r="J116" s="21">
        <f t="shared" si="12"/>
        <v>1.2670251061915692E-4</v>
      </c>
      <c r="K116" s="21">
        <f t="shared" si="13"/>
        <v>1.5775076848763831E-8</v>
      </c>
      <c r="L116" s="21">
        <f t="shared" si="14"/>
        <v>3.9846162123236745E-10</v>
      </c>
    </row>
    <row r="117" spans="1:12" x14ac:dyDescent="0.25">
      <c r="A117" s="19">
        <v>43256</v>
      </c>
      <c r="B117" s="21">
        <v>2748.8000489999999</v>
      </c>
      <c r="C117" s="21">
        <v>152.85069300000001</v>
      </c>
      <c r="D117" s="21">
        <f t="shared" si="8"/>
        <v>7.0234640036242536E-4</v>
      </c>
      <c r="E117" s="21">
        <f t="shared" si="9"/>
        <v>4.9329046610205629E-7</v>
      </c>
      <c r="F117" s="21">
        <f t="shared" si="15"/>
        <v>491</v>
      </c>
      <c r="G117" s="21">
        <f t="shared" si="10"/>
        <v>1.8902133690265239E-4</v>
      </c>
      <c r="H117" s="21">
        <f t="shared" si="11"/>
        <v>9.3242423383943212E-11</v>
      </c>
      <c r="I117" s="21">
        <f>(1-$F$3)*SUM($H$12:H117)</f>
        <v>1.6055143492470815E-8</v>
      </c>
      <c r="J117" s="21">
        <f t="shared" si="12"/>
        <v>1.2670889271266961E-4</v>
      </c>
      <c r="K117" s="21">
        <f t="shared" si="13"/>
        <v>1.5776666091956209E-8</v>
      </c>
      <c r="L117" s="21">
        <f t="shared" si="14"/>
        <v>2.2801942920008584E-13</v>
      </c>
    </row>
    <row r="118" spans="1:12" x14ac:dyDescent="0.25">
      <c r="A118" s="19">
        <v>43257</v>
      </c>
      <c r="B118" s="21">
        <v>2772.3500979999999</v>
      </c>
      <c r="C118" s="21">
        <v>155.630157</v>
      </c>
      <c r="D118" s="21">
        <f t="shared" si="8"/>
        <v>8.5309006987769002E-3</v>
      </c>
      <c r="E118" s="21">
        <f t="shared" si="9"/>
        <v>7.2776266732392205E-5</v>
      </c>
      <c r="F118" s="21">
        <f t="shared" si="15"/>
        <v>490</v>
      </c>
      <c r="G118" s="21">
        <f t="shared" si="10"/>
        <v>1.9235779406258957E-4</v>
      </c>
      <c r="H118" s="21">
        <f t="shared" si="11"/>
        <v>1.3999082128753589E-8</v>
      </c>
      <c r="I118" s="21">
        <f>(1-$F$3)*SUM($H$12:H118)</f>
        <v>1.6297958388683608E-8</v>
      </c>
      <c r="J118" s="21">
        <f t="shared" si="12"/>
        <v>1.2766345753066383E-4</v>
      </c>
      <c r="K118" s="21">
        <f t="shared" si="13"/>
        <v>1.6015269349628663E-8</v>
      </c>
      <c r="L118" s="21">
        <f t="shared" si="14"/>
        <v>5.2940541929651904E-9</v>
      </c>
    </row>
    <row r="119" spans="1:12" x14ac:dyDescent="0.25">
      <c r="A119" s="19">
        <v>43258</v>
      </c>
      <c r="B119" s="21">
        <v>2770.3701169999999</v>
      </c>
      <c r="C119" s="21">
        <v>162.43499800000001</v>
      </c>
      <c r="D119" s="21">
        <f t="shared" si="8"/>
        <v>-7.1444381365731767E-4</v>
      </c>
      <c r="E119" s="21">
        <f t="shared" si="9"/>
        <v>5.1042996287321206E-7</v>
      </c>
      <c r="F119" s="21">
        <f t="shared" si="15"/>
        <v>489</v>
      </c>
      <c r="G119" s="21">
        <f t="shared" si="10"/>
        <v>1.9575314376112861E-4</v>
      </c>
      <c r="H119" s="21">
        <f t="shared" si="11"/>
        <v>9.9918269902307422E-11</v>
      </c>
      <c r="I119" s="21">
        <f>(1-$F$3)*SUM($H$12:H119)</f>
        <v>1.6299691476904174E-8</v>
      </c>
      <c r="J119" s="21">
        <f t="shared" si="12"/>
        <v>1.2767024507262517E-4</v>
      </c>
      <c r="K119" s="21">
        <f t="shared" si="13"/>
        <v>1.6016972377332937E-8</v>
      </c>
      <c r="L119" s="21">
        <f t="shared" si="14"/>
        <v>2.4444420517107827E-13</v>
      </c>
    </row>
    <row r="120" spans="1:12" x14ac:dyDescent="0.25">
      <c r="A120" s="19">
        <v>43259</v>
      </c>
      <c r="B120" s="21">
        <v>2779.030029</v>
      </c>
      <c r="C120" s="21">
        <v>161.88867200000001</v>
      </c>
      <c r="D120" s="21">
        <f t="shared" si="8"/>
        <v>3.1210288686051267E-3</v>
      </c>
      <c r="E120" s="21">
        <f t="shared" si="9"/>
        <v>9.740821198666598E-6</v>
      </c>
      <c r="F120" s="21">
        <f t="shared" si="15"/>
        <v>488</v>
      </c>
      <c r="G120" s="21">
        <f t="shared" si="10"/>
        <v>1.9920842552341138E-4</v>
      </c>
      <c r="H120" s="21">
        <f t="shared" si="11"/>
        <v>1.9404536542914417E-9</v>
      </c>
      <c r="I120" s="21">
        <f>(1-$F$3)*SUM($H$12:H120)</f>
        <v>1.6333348758741584E-8</v>
      </c>
      <c r="J120" s="21">
        <f t="shared" si="12"/>
        <v>1.2780199043341064E-4</v>
      </c>
      <c r="K120" s="21">
        <f t="shared" si="13"/>
        <v>1.6050045871653352E-8</v>
      </c>
      <c r="L120" s="21">
        <f t="shared" si="14"/>
        <v>9.4571173974232712E-11</v>
      </c>
    </row>
    <row r="121" spans="1:12" x14ac:dyDescent="0.25">
      <c r="A121" s="19">
        <v>43262</v>
      </c>
      <c r="B121" s="21">
        <v>2782</v>
      </c>
      <c r="C121" s="21">
        <v>159.569275</v>
      </c>
      <c r="D121" s="21">
        <f t="shared" si="8"/>
        <v>1.0681371137670548E-3</v>
      </c>
      <c r="E121" s="21">
        <f t="shared" si="9"/>
        <v>1.1409168938066142E-6</v>
      </c>
      <c r="F121" s="21">
        <f t="shared" si="15"/>
        <v>487</v>
      </c>
      <c r="G121" s="21">
        <f t="shared" si="10"/>
        <v>2.0272469722346662E-4</v>
      </c>
      <c r="H121" s="21">
        <f t="shared" si="11"/>
        <v>2.3129203185408386E-10</v>
      </c>
      <c r="I121" s="21">
        <f>(1-$F$3)*SUM($H$12:H121)</f>
        <v>1.6337360532527392E-8</v>
      </c>
      <c r="J121" s="21">
        <f t="shared" si="12"/>
        <v>1.2781768474091288E-4</v>
      </c>
      <c r="K121" s="21">
        <f t="shared" si="13"/>
        <v>1.6053988060988803E-8</v>
      </c>
      <c r="L121" s="21">
        <f t="shared" si="14"/>
        <v>1.2653165567224915E-12</v>
      </c>
    </row>
    <row r="122" spans="1:12" x14ac:dyDescent="0.25">
      <c r="A122" s="19">
        <v>43263</v>
      </c>
      <c r="B122" s="21">
        <v>2786.8500979999999</v>
      </c>
      <c r="C122" s="21">
        <v>159.799286</v>
      </c>
      <c r="D122" s="21">
        <f t="shared" si="8"/>
        <v>1.7418674020510782E-3</v>
      </c>
      <c r="E122" s="21">
        <f t="shared" si="9"/>
        <v>3.0341020463281726E-6</v>
      </c>
      <c r="F122" s="21">
        <f t="shared" si="15"/>
        <v>486</v>
      </c>
      <c r="G122" s="21">
        <f t="shared" si="10"/>
        <v>2.0630303540809005E-4</v>
      </c>
      <c r="H122" s="21">
        <f t="shared" si="11"/>
        <v>6.2594446189539951E-10</v>
      </c>
      <c r="I122" s="21">
        <f>(1-$F$3)*SUM($H$12:H122)</f>
        <v>1.6348217575735813E-8</v>
      </c>
      <c r="J122" s="21">
        <f t="shared" si="12"/>
        <v>1.2786014850505928E-4</v>
      </c>
      <c r="K122" s="21">
        <f t="shared" si="13"/>
        <v>1.6064656788149389E-8</v>
      </c>
      <c r="L122" s="21">
        <f t="shared" si="14"/>
        <v>9.108549684661557E-12</v>
      </c>
    </row>
    <row r="123" spans="1:12" x14ac:dyDescent="0.25">
      <c r="A123" s="19">
        <v>43264</v>
      </c>
      <c r="B123" s="21">
        <v>2775.6298830000001</v>
      </c>
      <c r="C123" s="21">
        <v>159.655563</v>
      </c>
      <c r="D123" s="21">
        <f t="shared" si="8"/>
        <v>-4.0342545972063088E-3</v>
      </c>
      <c r="E123" s="21">
        <f t="shared" si="9"/>
        <v>1.6275210155080237E-5</v>
      </c>
      <c r="F123" s="21">
        <f t="shared" si="15"/>
        <v>485</v>
      </c>
      <c r="G123" s="21">
        <f t="shared" si="10"/>
        <v>2.099445356264416E-4</v>
      </c>
      <c r="H123" s="21">
        <f t="shared" si="11"/>
        <v>3.4168914382310672E-9</v>
      </c>
      <c r="I123" s="21">
        <f>(1-$F$3)*SUM($H$12:H123)</f>
        <v>1.6407483757069251E-8</v>
      </c>
      <c r="J123" s="21">
        <f t="shared" si="12"/>
        <v>1.2809170057841081E-4</v>
      </c>
      <c r="K123" s="21">
        <f t="shared" si="13"/>
        <v>1.6122894994110081E-8</v>
      </c>
      <c r="L123" s="21">
        <f t="shared" si="14"/>
        <v>2.6435791853109504E-10</v>
      </c>
    </row>
    <row r="124" spans="1:12" x14ac:dyDescent="0.25">
      <c r="A124" s="19">
        <v>43265</v>
      </c>
      <c r="B124" s="21">
        <v>2782.48999</v>
      </c>
      <c r="C124" s="21">
        <v>160.10600299999999</v>
      </c>
      <c r="D124" s="21">
        <f t="shared" si="8"/>
        <v>2.4685003707192116E-3</v>
      </c>
      <c r="E124" s="21">
        <f t="shared" si="9"/>
        <v>6.093494080240885E-6</v>
      </c>
      <c r="F124" s="21">
        <f t="shared" si="15"/>
        <v>484</v>
      </c>
      <c r="G124" s="21">
        <f t="shared" si="10"/>
        <v>2.1365031276546E-4</v>
      </c>
      <c r="H124" s="21">
        <f t="shared" si="11"/>
        <v>1.3018769160779442E-9</v>
      </c>
      <c r="I124" s="21">
        <f>(1-$F$3)*SUM($H$12:H124)</f>
        <v>1.6430064888128553E-8</v>
      </c>
      <c r="J124" s="21">
        <f t="shared" si="12"/>
        <v>1.2817981466724219E-4</v>
      </c>
      <c r="K124" s="21">
        <f t="shared" si="13"/>
        <v>1.6145084454133803E-8</v>
      </c>
      <c r="L124" s="21">
        <f t="shared" si="14"/>
        <v>3.6934170816590237E-11</v>
      </c>
    </row>
    <row r="125" spans="1:12" x14ac:dyDescent="0.25">
      <c r="A125" s="19">
        <v>43266</v>
      </c>
      <c r="B125" s="21">
        <v>2779.6599120000001</v>
      </c>
      <c r="C125" s="21">
        <v>159.540527</v>
      </c>
      <c r="D125" s="21">
        <f t="shared" si="8"/>
        <v>-1.0176202706102954E-3</v>
      </c>
      <c r="E125" s="21">
        <f t="shared" si="9"/>
        <v>1.0355510151569708E-6</v>
      </c>
      <c r="F125" s="21">
        <f t="shared" si="15"/>
        <v>483</v>
      </c>
      <c r="G125" s="21">
        <f t="shared" si="10"/>
        <v>2.1742150139119834E-4</v>
      </c>
      <c r="H125" s="21">
        <f t="shared" si="11"/>
        <v>2.251510564826082E-10</v>
      </c>
      <c r="I125" s="21">
        <f>(1-$F$3)*SUM($H$12:H125)</f>
        <v>1.6433970146338283E-8</v>
      </c>
      <c r="J125" s="21">
        <f t="shared" si="12"/>
        <v>1.2819504727694546E-4</v>
      </c>
      <c r="K125" s="21">
        <f t="shared" si="13"/>
        <v>1.6148921975412056E-8</v>
      </c>
      <c r="L125" s="21">
        <f t="shared" si="14"/>
        <v>1.0391806275829433E-12</v>
      </c>
    </row>
    <row r="126" spans="1:12" x14ac:dyDescent="0.25">
      <c r="A126" s="19">
        <v>43269</v>
      </c>
      <c r="B126" s="21">
        <v>2773.75</v>
      </c>
      <c r="C126" s="21">
        <v>159.36799600000001</v>
      </c>
      <c r="D126" s="21">
        <f t="shared" si="8"/>
        <v>-2.1283911415382649E-3</v>
      </c>
      <c r="E126" s="21">
        <f t="shared" si="9"/>
        <v>4.5300488513785586E-6</v>
      </c>
      <c r="F126" s="21">
        <f t="shared" si="15"/>
        <v>482</v>
      </c>
      <c r="G126" s="21">
        <f t="shared" si="10"/>
        <v>2.2125925609618469E-4</v>
      </c>
      <c r="H126" s="21">
        <f t="shared" si="11"/>
        <v>1.0023152389353958E-9</v>
      </c>
      <c r="I126" s="21">
        <f>(1-$F$3)*SUM($H$12:H126)</f>
        <v>1.6451355362631481E-8</v>
      </c>
      <c r="J126" s="21">
        <f t="shared" si="12"/>
        <v>1.2826283702862447E-4</v>
      </c>
      <c r="K126" s="21">
        <f t="shared" si="13"/>
        <v>1.6166005644114415E-8</v>
      </c>
      <c r="L126" s="21">
        <f t="shared" si="14"/>
        <v>2.0375138345015682E-11</v>
      </c>
    </row>
    <row r="127" spans="1:12" x14ac:dyDescent="0.25">
      <c r="A127" s="19">
        <v>43270</v>
      </c>
      <c r="B127" s="21">
        <v>2762.5900879999999</v>
      </c>
      <c r="C127" s="21">
        <v>158.11247299999999</v>
      </c>
      <c r="D127" s="21">
        <f t="shared" si="8"/>
        <v>-4.0315179117998779E-3</v>
      </c>
      <c r="E127" s="21">
        <f t="shared" si="9"/>
        <v>1.6253136673163247E-5</v>
      </c>
      <c r="F127" s="21">
        <f t="shared" si="15"/>
        <v>481</v>
      </c>
      <c r="G127" s="21">
        <f t="shared" si="10"/>
        <v>2.2516475185291342E-4</v>
      </c>
      <c r="H127" s="21">
        <f t="shared" si="11"/>
        <v>3.6596334858442894E-9</v>
      </c>
      <c r="I127" s="21">
        <f>(1-$F$3)*SUM($H$12:H127)</f>
        <v>1.6514831918942053E-8</v>
      </c>
      <c r="J127" s="21">
        <f t="shared" si="12"/>
        <v>1.2851004598451459E-4</v>
      </c>
      <c r="K127" s="21">
        <f t="shared" si="13"/>
        <v>1.6228381195852636E-8</v>
      </c>
      <c r="L127" s="21">
        <f t="shared" si="14"/>
        <v>2.6363719088175951E-10</v>
      </c>
    </row>
    <row r="128" spans="1:12" x14ac:dyDescent="0.25">
      <c r="A128" s="19">
        <v>43271</v>
      </c>
      <c r="B128" s="21">
        <v>2767.320068</v>
      </c>
      <c r="C128" s="21">
        <v>155.80264299999999</v>
      </c>
      <c r="D128" s="21">
        <f t="shared" si="8"/>
        <v>1.710690054657128E-3</v>
      </c>
      <c r="E128" s="21">
        <f t="shared" si="9"/>
        <v>2.9264604631028075E-6</v>
      </c>
      <c r="F128" s="21">
        <f t="shared" si="15"/>
        <v>480</v>
      </c>
      <c r="G128" s="21">
        <f t="shared" si="10"/>
        <v>2.2913918437357666E-4</v>
      </c>
      <c r="H128" s="21">
        <f t="shared" si="11"/>
        <v>6.7056676361689669E-10</v>
      </c>
      <c r="I128" s="21">
        <f>(1-$F$3)*SUM($H$12:H128)</f>
        <v>1.6526462938577042E-8</v>
      </c>
      <c r="J128" s="21">
        <f t="shared" si="12"/>
        <v>1.2855529136747754E-4</v>
      </c>
      <c r="K128" s="21">
        <f t="shared" si="13"/>
        <v>1.6239810474773515E-8</v>
      </c>
      <c r="L128" s="21">
        <f t="shared" si="14"/>
        <v>8.46938424698274E-12</v>
      </c>
    </row>
    <row r="129" spans="1:12" x14ac:dyDescent="0.25">
      <c r="A129" s="19">
        <v>43272</v>
      </c>
      <c r="B129" s="21">
        <v>2749.76001</v>
      </c>
      <c r="C129" s="21">
        <v>153.85702499999999</v>
      </c>
      <c r="D129" s="21">
        <f t="shared" si="8"/>
        <v>-6.3657286281216608E-3</v>
      </c>
      <c r="E129" s="21">
        <f t="shared" si="9"/>
        <v>4.0522500966887679E-5</v>
      </c>
      <c r="F129" s="21">
        <f t="shared" si="15"/>
        <v>479</v>
      </c>
      <c r="G129" s="21">
        <f t="shared" si="10"/>
        <v>2.3318377047614518E-4</v>
      </c>
      <c r="H129" s="21">
        <f t="shared" si="11"/>
        <v>9.4491895645821081E-9</v>
      </c>
      <c r="I129" s="21">
        <f>(1-$F$3)*SUM($H$12:H129)</f>
        <v>1.6690359682829037E-8</v>
      </c>
      <c r="J129" s="21">
        <f t="shared" si="12"/>
        <v>1.2919117494174684E-4</v>
      </c>
      <c r="K129" s="21">
        <f t="shared" si="13"/>
        <v>1.6400864420434924E-8</v>
      </c>
      <c r="L129" s="21">
        <f t="shared" si="14"/>
        <v>1.6407441455110969E-9</v>
      </c>
    </row>
    <row r="130" spans="1:12" x14ac:dyDescent="0.25">
      <c r="A130" s="19">
        <v>43273</v>
      </c>
      <c r="B130" s="21">
        <v>2754.8798830000001</v>
      </c>
      <c r="C130" s="21">
        <v>157.70993000000001</v>
      </c>
      <c r="D130" s="21">
        <f t="shared" si="8"/>
        <v>1.860203237960289E-3</v>
      </c>
      <c r="E130" s="21">
        <f t="shared" si="9"/>
        <v>3.4603560865179438E-6</v>
      </c>
      <c r="F130" s="21">
        <f t="shared" si="15"/>
        <v>478</v>
      </c>
      <c r="G130" s="21">
        <f t="shared" si="10"/>
        <v>2.3729974845691128E-4</v>
      </c>
      <c r="H130" s="21">
        <f t="shared" si="11"/>
        <v>8.2114162890205003E-10</v>
      </c>
      <c r="I130" s="21">
        <f>(1-$F$3)*SUM($H$12:H130)</f>
        <v>1.6704602432286757E-8</v>
      </c>
      <c r="J130" s="21">
        <f t="shared" si="12"/>
        <v>1.2924628595161548E-4</v>
      </c>
      <c r="K130" s="21">
        <f t="shared" si="13"/>
        <v>1.6414860128572392E-8</v>
      </c>
      <c r="L130" s="21">
        <f t="shared" si="14"/>
        <v>1.1860731170824327E-11</v>
      </c>
    </row>
    <row r="131" spans="1:12" x14ac:dyDescent="0.25">
      <c r="A131" s="19">
        <v>43276</v>
      </c>
      <c r="B131" s="21">
        <v>2717.070068</v>
      </c>
      <c r="C131" s="21">
        <v>153.166946</v>
      </c>
      <c r="D131" s="21">
        <f t="shared" si="8"/>
        <v>-1.3819723168097358E-2</v>
      </c>
      <c r="E131" s="21">
        <f t="shared" si="9"/>
        <v>1.9098474844284687E-4</v>
      </c>
      <c r="F131" s="21">
        <f t="shared" si="15"/>
        <v>477</v>
      </c>
      <c r="G131" s="21">
        <f t="shared" si="10"/>
        <v>2.4148837846960726E-4</v>
      </c>
      <c r="H131" s="21">
        <f t="shared" si="11"/>
        <v>4.6120597213888942E-8</v>
      </c>
      <c r="I131" s="21">
        <f>(1-$F$3)*SUM($H$12:H131)</f>
        <v>1.7504566881581652E-8</v>
      </c>
      <c r="J131" s="21">
        <f t="shared" si="12"/>
        <v>1.3230482561713935E-4</v>
      </c>
      <c r="K131" s="21">
        <f t="shared" si="13"/>
        <v>1.7200949147825308E-8</v>
      </c>
      <c r="L131" s="21">
        <f t="shared" si="14"/>
        <v>3.6468604195758195E-8</v>
      </c>
    </row>
    <row r="132" spans="1:12" x14ac:dyDescent="0.25">
      <c r="A132" s="19">
        <v>43277</v>
      </c>
      <c r="B132" s="21">
        <v>2723.0600589999999</v>
      </c>
      <c r="C132" s="21">
        <v>154.221237</v>
      </c>
      <c r="D132" s="21">
        <f t="shared" si="8"/>
        <v>2.2021507871512656E-3</v>
      </c>
      <c r="E132" s="21">
        <f t="shared" si="9"/>
        <v>4.8494680893509381E-6</v>
      </c>
      <c r="F132" s="21">
        <f t="shared" si="15"/>
        <v>476</v>
      </c>
      <c r="G132" s="21">
        <f t="shared" si="10"/>
        <v>2.4575094291121572E-4</v>
      </c>
      <c r="H132" s="21">
        <f t="shared" si="11"/>
        <v>1.1917613555758448E-9</v>
      </c>
      <c r="I132" s="21">
        <f>(1-$F$3)*SUM($H$12:H132)</f>
        <v>1.7525238051820036E-8</v>
      </c>
      <c r="J132" s="21">
        <f t="shared" si="12"/>
        <v>1.3238292205499936E-4</v>
      </c>
      <c r="K132" s="21">
        <f t="shared" si="13"/>
        <v>1.7221261775409975E-8</v>
      </c>
      <c r="L132" s="21">
        <f t="shared" si="14"/>
        <v>2.3350609402613757E-11</v>
      </c>
    </row>
    <row r="133" spans="1:12" x14ac:dyDescent="0.25">
      <c r="A133" s="19">
        <v>43278</v>
      </c>
      <c r="B133" s="21">
        <v>2699.6298830000001</v>
      </c>
      <c r="C133" s="21">
        <v>150.876282</v>
      </c>
      <c r="D133" s="21">
        <f t="shared" si="8"/>
        <v>-8.6415863928759502E-3</v>
      </c>
      <c r="E133" s="21">
        <f t="shared" si="9"/>
        <v>7.467701538553878E-5</v>
      </c>
      <c r="F133" s="21">
        <f t="shared" si="15"/>
        <v>475</v>
      </c>
      <c r="G133" s="21">
        <f t="shared" si="10"/>
        <v>2.5008874681459056E-4</v>
      </c>
      <c r="H133" s="21">
        <f t="shared" si="11"/>
        <v>1.8675881193623291E-8</v>
      </c>
      <c r="I133" s="21">
        <f>(1-$F$3)*SUM($H$12:H133)</f>
        <v>1.7849172300651805E-8</v>
      </c>
      <c r="J133" s="21">
        <f t="shared" si="12"/>
        <v>1.3360079453600494E-4</v>
      </c>
      <c r="K133" s="21">
        <f t="shared" si="13"/>
        <v>1.7539577365797823E-8</v>
      </c>
      <c r="L133" s="21">
        <f t="shared" si="14"/>
        <v>5.5740373279511661E-9</v>
      </c>
    </row>
    <row r="134" spans="1:12" x14ac:dyDescent="0.25">
      <c r="A134" s="19">
        <v>43279</v>
      </c>
      <c r="B134" s="21">
        <v>2716.3100589999999</v>
      </c>
      <c r="C134" s="21">
        <v>149.82203699999999</v>
      </c>
      <c r="D134" s="21">
        <f t="shared" si="8"/>
        <v>6.1596800991367559E-3</v>
      </c>
      <c r="E134" s="21">
        <f t="shared" si="9"/>
        <v>3.7941658923701397E-5</v>
      </c>
      <c r="F134" s="21">
        <f t="shared" si="15"/>
        <v>474</v>
      </c>
      <c r="G134" s="21">
        <f t="shared" si="10"/>
        <v>2.5450311824800709E-4</v>
      </c>
      <c r="H134" s="21">
        <f t="shared" si="11"/>
        <v>9.6562705075843305E-9</v>
      </c>
      <c r="I134" s="21">
        <f>(1-$F$3)*SUM($H$12:H134)</f>
        <v>1.8016660875941026E-8</v>
      </c>
      <c r="J134" s="21">
        <f t="shared" si="12"/>
        <v>1.3422615570722805E-4</v>
      </c>
      <c r="K134" s="21">
        <f t="shared" si="13"/>
        <v>1.7704160841977572E-8</v>
      </c>
      <c r="L134" s="21">
        <f t="shared" si="14"/>
        <v>1.4382263448554076E-9</v>
      </c>
    </row>
    <row r="135" spans="1:12" x14ac:dyDescent="0.25">
      <c r="A135" s="19">
        <v>43280</v>
      </c>
      <c r="B135" s="21">
        <v>2718.3701169999999</v>
      </c>
      <c r="C135" s="21">
        <v>150.17665099999999</v>
      </c>
      <c r="D135" s="21">
        <f t="shared" si="8"/>
        <v>7.5811566898234637E-4</v>
      </c>
      <c r="E135" s="21">
        <f t="shared" si="9"/>
        <v>5.7473936755655057E-7</v>
      </c>
      <c r="F135" s="21">
        <f t="shared" si="15"/>
        <v>473</v>
      </c>
      <c r="G135" s="21">
        <f t="shared" si="10"/>
        <v>2.5899540872176578E-4</v>
      </c>
      <c r="H135" s="21">
        <f t="shared" si="11"/>
        <v>1.48854857408798E-10</v>
      </c>
      <c r="I135" s="21">
        <f>(1-$F$3)*SUM($H$12:H135)</f>
        <v>1.8019242772126795E-8</v>
      </c>
      <c r="J135" s="21">
        <f t="shared" si="12"/>
        <v>1.3423577307158772E-4</v>
      </c>
      <c r="K135" s="21">
        <f t="shared" si="13"/>
        <v>1.7706697955023375E-8</v>
      </c>
      <c r="L135" s="21">
        <f t="shared" si="14"/>
        <v>3.1028539500340415E-13</v>
      </c>
    </row>
    <row r="136" spans="1:12" x14ac:dyDescent="0.25">
      <c r="A136" s="19">
        <v>43283</v>
      </c>
      <c r="B136" s="21">
        <v>2726.709961</v>
      </c>
      <c r="C136" s="21">
        <v>150.34916699999999</v>
      </c>
      <c r="D136" s="21">
        <f t="shared" si="8"/>
        <v>3.0632609261900135E-3</v>
      </c>
      <c r="E136" s="21">
        <f t="shared" si="9"/>
        <v>9.3835675019224993E-6</v>
      </c>
      <c r="F136" s="21">
        <f t="shared" si="15"/>
        <v>472</v>
      </c>
      <c r="G136" s="21">
        <f t="shared" si="10"/>
        <v>2.6356699360197236E-4</v>
      </c>
      <c r="H136" s="21">
        <f t="shared" si="11"/>
        <v>2.4731986757428831E-9</v>
      </c>
      <c r="I136" s="21">
        <f>(1-$F$3)*SUM($H$12:H136)</f>
        <v>1.8062140547440985E-8</v>
      </c>
      <c r="J136" s="21">
        <f t="shared" si="12"/>
        <v>1.3439546326956495E-4</v>
      </c>
      <c r="K136" s="21">
        <f t="shared" si="13"/>
        <v>1.7748851665922137E-8</v>
      </c>
      <c r="L136" s="21">
        <f t="shared" si="14"/>
        <v>8.7718558989493937E-11</v>
      </c>
    </row>
    <row r="137" spans="1:12" x14ac:dyDescent="0.25">
      <c r="A137" s="19">
        <v>43284</v>
      </c>
      <c r="B137" s="21">
        <v>2713.219971</v>
      </c>
      <c r="C137" s="21">
        <v>149.97537199999999</v>
      </c>
      <c r="D137" s="21">
        <f t="shared" si="8"/>
        <v>-4.9596291940371519E-3</v>
      </c>
      <c r="E137" s="21">
        <f t="shared" si="9"/>
        <v>2.4597921742345609E-5</v>
      </c>
      <c r="F137" s="21">
        <f t="shared" si="15"/>
        <v>471</v>
      </c>
      <c r="G137" s="21">
        <f t="shared" si="10"/>
        <v>2.6821927253162204E-4</v>
      </c>
      <c r="H137" s="21">
        <f t="shared" si="11"/>
        <v>6.5976366755217079E-9</v>
      </c>
      <c r="I137" s="21">
        <f>(1-$F$3)*SUM($H$12:H137)</f>
        <v>1.8176576940476069E-8</v>
      </c>
      <c r="J137" s="21">
        <f t="shared" si="12"/>
        <v>1.3482053604876398E-4</v>
      </c>
      <c r="K137" s="21">
        <f t="shared" si="13"/>
        <v>1.7861303153043945E-8</v>
      </c>
      <c r="L137" s="21">
        <f t="shared" si="14"/>
        <v>6.0417937119435943E-10</v>
      </c>
    </row>
    <row r="138" spans="1:12" x14ac:dyDescent="0.25">
      <c r="A138" s="19">
        <v>43286</v>
      </c>
      <c r="B138" s="21">
        <v>2736.610107</v>
      </c>
      <c r="C138" s="21">
        <v>150.78048699999999</v>
      </c>
      <c r="D138" s="21">
        <f t="shared" si="8"/>
        <v>8.5838564819602902E-3</v>
      </c>
      <c r="E138" s="21">
        <f t="shared" si="9"/>
        <v>7.368259210289169E-5</v>
      </c>
      <c r="F138" s="21">
        <f t="shared" si="15"/>
        <v>470</v>
      </c>
      <c r="G138" s="21">
        <f t="shared" si="10"/>
        <v>2.7295366985911619E-4</v>
      </c>
      <c r="H138" s="21">
        <f t="shared" si="11"/>
        <v>2.0111933919216619E-8</v>
      </c>
      <c r="I138" s="21">
        <f>(1-$F$3)*SUM($H$12:H138)</f>
        <v>1.8525419607610843E-8</v>
      </c>
      <c r="J138" s="21">
        <f t="shared" si="12"/>
        <v>1.3610811734650818E-4</v>
      </c>
      <c r="K138" s="21">
        <f t="shared" si="13"/>
        <v>1.8204095123766207E-8</v>
      </c>
      <c r="L138" s="21">
        <f t="shared" si="14"/>
        <v>5.4264420605589832E-9</v>
      </c>
    </row>
    <row r="139" spans="1:12" x14ac:dyDescent="0.25">
      <c r="A139" s="19">
        <v>43287</v>
      </c>
      <c r="B139" s="21">
        <v>2759.820068</v>
      </c>
      <c r="C139" s="21">
        <v>152.79316700000001</v>
      </c>
      <c r="D139" s="21">
        <f t="shared" si="8"/>
        <v>8.4455176245228913E-3</v>
      </c>
      <c r="E139" s="21">
        <f t="shared" si="9"/>
        <v>7.1326767946126775E-5</v>
      </c>
      <c r="F139" s="21">
        <f t="shared" si="15"/>
        <v>469</v>
      </c>
      <c r="G139" s="21">
        <f t="shared" si="10"/>
        <v>2.7777163507434262E-4</v>
      </c>
      <c r="H139" s="21">
        <f t="shared" si="11"/>
        <v>1.9812552956963844E-8</v>
      </c>
      <c r="I139" s="21">
        <f>(1-$F$3)*SUM($H$12:H139)</f>
        <v>1.8869069494489812E-8</v>
      </c>
      <c r="J139" s="21">
        <f t="shared" si="12"/>
        <v>1.3736473162529679E-4</v>
      </c>
      <c r="K139" s="21">
        <f t="shared" si="13"/>
        <v>1.8541784383309139E-8</v>
      </c>
      <c r="L139" s="21">
        <f t="shared" si="14"/>
        <v>5.0848631183343556E-9</v>
      </c>
    </row>
    <row r="140" spans="1:12" x14ac:dyDescent="0.25">
      <c r="A140" s="19">
        <v>43290</v>
      </c>
      <c r="B140" s="21">
        <v>2784.169922</v>
      </c>
      <c r="C140" s="21">
        <v>153.29156499999999</v>
      </c>
      <c r="D140" s="21">
        <f t="shared" si="8"/>
        <v>8.7842909604549466E-3</v>
      </c>
      <c r="E140" s="21">
        <f t="shared" si="9"/>
        <v>7.7163767677930495E-5</v>
      </c>
      <c r="F140" s="21">
        <f t="shared" si="15"/>
        <v>468</v>
      </c>
      <c r="G140" s="21">
        <f t="shared" si="10"/>
        <v>2.8267464325245408E-4</v>
      </c>
      <c r="H140" s="21">
        <f t="shared" si="11"/>
        <v>2.1812240500374249E-8</v>
      </c>
      <c r="I140" s="21">
        <f>(1-$F$3)*SUM($H$12:H140)</f>
        <v>1.9247404078468596E-8</v>
      </c>
      <c r="J140" s="21">
        <f t="shared" si="12"/>
        <v>1.3873501388787402E-4</v>
      </c>
      <c r="K140" s="21">
        <f t="shared" si="13"/>
        <v>1.8913556731857229E-8</v>
      </c>
      <c r="L140" s="21">
        <f t="shared" si="14"/>
        <v>5.951328517381018E-9</v>
      </c>
    </row>
    <row r="141" spans="1:12" x14ac:dyDescent="0.25">
      <c r="A141" s="19">
        <v>43291</v>
      </c>
      <c r="B141" s="21">
        <v>2793.8400879999999</v>
      </c>
      <c r="C141" s="21">
        <v>153.94328300000001</v>
      </c>
      <c r="D141" s="21">
        <f t="shared" ref="D141:D204" si="16">LN(B141/B140)</f>
        <v>3.4672493130737708E-3</v>
      </c>
      <c r="E141" s="21">
        <f t="shared" ref="E141:E204" si="17">D141^2</f>
        <v>1.2021817799010535E-5</v>
      </c>
      <c r="F141" s="21">
        <f t="shared" si="15"/>
        <v>467</v>
      </c>
      <c r="G141" s="21">
        <f t="shared" ref="G141:G204" si="18">$F$3^(F141-1)</f>
        <v>2.876641955054787E-4</v>
      </c>
      <c r="H141" s="21">
        <f t="shared" ref="H141:H204" si="19">E141*G141</f>
        <v>3.45824654566581E-9</v>
      </c>
      <c r="I141" s="21">
        <f>(1-$F$3)*SUM($H$12:H141)</f>
        <v>1.9307387566553101E-8</v>
      </c>
      <c r="J141" s="21">
        <f t="shared" ref="J141:J204" si="20">SQRT(I141)</f>
        <v>1.3895102578445796E-4</v>
      </c>
      <c r="K141" s="21">
        <f t="shared" ref="K141:K204" si="21">I141*$F$3</f>
        <v>1.8972499802841544E-8</v>
      </c>
      <c r="L141" s="21">
        <f t="shared" ref="L141:L204" si="22">(E141-K141)^2</f>
        <v>1.4406829527671221E-10</v>
      </c>
    </row>
    <row r="142" spans="1:12" x14ac:dyDescent="0.25">
      <c r="A142" s="19">
        <v>43292</v>
      </c>
      <c r="B142" s="21">
        <v>2774.0200199999999</v>
      </c>
      <c r="C142" s="21">
        <v>152.02642800000001</v>
      </c>
      <c r="D142" s="21">
        <f t="shared" si="16"/>
        <v>-7.1194862420864667E-3</v>
      </c>
      <c r="E142" s="21">
        <f t="shared" si="17"/>
        <v>5.0687084351258479E-5</v>
      </c>
      <c r="F142" s="21">
        <f t="shared" ref="F142:F205" si="23">F141-1</f>
        <v>466</v>
      </c>
      <c r="G142" s="21">
        <f t="shared" si="18"/>
        <v>2.9274181944190301E-4</v>
      </c>
      <c r="H142" s="21">
        <f t="shared" si="19"/>
        <v>1.4838229295192617E-8</v>
      </c>
      <c r="I142" s="21">
        <f>(1-$F$3)*SUM($H$12:H142)</f>
        <v>1.9564757519322609E-8</v>
      </c>
      <c r="J142" s="21">
        <f t="shared" si="20"/>
        <v>1.3987407736718984E-4</v>
      </c>
      <c r="K142" s="21">
        <f t="shared" si="21"/>
        <v>1.9225405658765613E-8</v>
      </c>
      <c r="L142" s="21">
        <f t="shared" si="22"/>
        <v>2.5672319301311889E-9</v>
      </c>
    </row>
    <row r="143" spans="1:12" x14ac:dyDescent="0.25">
      <c r="A143" s="19">
        <v>43293</v>
      </c>
      <c r="B143" s="21">
        <v>2798.290039</v>
      </c>
      <c r="C143" s="21">
        <v>152.50564600000001</v>
      </c>
      <c r="D143" s="21">
        <f t="shared" si="16"/>
        <v>8.7109913888583079E-3</v>
      </c>
      <c r="E143" s="21">
        <f t="shared" si="17"/>
        <v>7.5881370976763591E-5</v>
      </c>
      <c r="F143" s="21">
        <f t="shared" si="23"/>
        <v>465</v>
      </c>
      <c r="G143" s="21">
        <f t="shared" si="18"/>
        <v>2.9790906963436675E-4</v>
      </c>
      <c r="H143" s="21">
        <f t="shared" si="19"/>
        <v>2.2605748630267882E-8</v>
      </c>
      <c r="I143" s="21">
        <f>(1-$F$3)*SUM($H$12:H143)</f>
        <v>1.9956855548106703E-8</v>
      </c>
      <c r="J143" s="21">
        <f t="shared" si="20"/>
        <v>1.4126873521096839E-4</v>
      </c>
      <c r="K143" s="21">
        <f t="shared" si="21"/>
        <v>1.9610702724365921E-8</v>
      </c>
      <c r="L143" s="21">
        <f t="shared" si="22"/>
        <v>5.755006671875796E-9</v>
      </c>
    </row>
    <row r="144" spans="1:12" x14ac:dyDescent="0.25">
      <c r="A144" s="19">
        <v>43294</v>
      </c>
      <c r="B144" s="21">
        <v>2801.3100589999999</v>
      </c>
      <c r="C144" s="21">
        <v>151.92100500000001</v>
      </c>
      <c r="D144" s="21">
        <f t="shared" si="16"/>
        <v>1.0786557039651253E-3</v>
      </c>
      <c r="E144" s="21">
        <f t="shared" si="17"/>
        <v>1.1634981276965E-6</v>
      </c>
      <c r="F144" s="21">
        <f t="shared" si="23"/>
        <v>464</v>
      </c>
      <c r="G144" s="21">
        <f t="shared" si="18"/>
        <v>3.0316752809561305E-4</v>
      </c>
      <c r="H144" s="21">
        <f t="shared" si="19"/>
        <v>3.5273485131762182E-10</v>
      </c>
      <c r="I144" s="21">
        <f>(1-$F$3)*SUM($H$12:H144)</f>
        <v>1.9962973754680931E-8</v>
      </c>
      <c r="J144" s="21">
        <f t="shared" si="20"/>
        <v>1.4129038804773993E-4</v>
      </c>
      <c r="K144" s="21">
        <f t="shared" si="21"/>
        <v>1.9616714810290188E-8</v>
      </c>
      <c r="L144" s="21">
        <f t="shared" si="22"/>
        <v>1.3084646867465515E-12</v>
      </c>
    </row>
    <row r="145" spans="1:12" x14ac:dyDescent="0.25">
      <c r="A145" s="19">
        <v>43297</v>
      </c>
      <c r="B145" s="21">
        <v>2798.429932</v>
      </c>
      <c r="C145" s="21">
        <v>152.17976400000001</v>
      </c>
      <c r="D145" s="21">
        <f t="shared" si="16"/>
        <v>-1.028664637499674E-3</v>
      </c>
      <c r="E145" s="21">
        <f t="shared" si="17"/>
        <v>1.0581509364423358E-6</v>
      </c>
      <c r="F145" s="21">
        <f t="shared" si="23"/>
        <v>463</v>
      </c>
      <c r="G145" s="21">
        <f t="shared" si="18"/>
        <v>3.0851880476283924E-4</v>
      </c>
      <c r="H145" s="21">
        <f t="shared" si="19"/>
        <v>3.2645946216986851E-10</v>
      </c>
      <c r="I145" s="21">
        <f>(1-$F$3)*SUM($H$12:H145)</f>
        <v>1.996863621309752E-8</v>
      </c>
      <c r="J145" s="21">
        <f t="shared" si="20"/>
        <v>1.4131042499793679E-4</v>
      </c>
      <c r="K145" s="21">
        <f t="shared" si="21"/>
        <v>1.9622279053035199E-8</v>
      </c>
      <c r="L145" s="21">
        <f t="shared" si="22"/>
        <v>1.0785417722188233E-12</v>
      </c>
    </row>
    <row r="146" spans="1:12" x14ac:dyDescent="0.25">
      <c r="A146" s="19">
        <v>43298</v>
      </c>
      <c r="B146" s="21">
        <v>2809.5500489999999</v>
      </c>
      <c r="C146" s="21">
        <v>153.10943599999999</v>
      </c>
      <c r="D146" s="21">
        <f t="shared" si="16"/>
        <v>3.965824276198425E-3</v>
      </c>
      <c r="E146" s="21">
        <f t="shared" si="17"/>
        <v>1.5727762189684763E-5</v>
      </c>
      <c r="F146" s="21">
        <f t="shared" si="23"/>
        <v>462</v>
      </c>
      <c r="G146" s="21">
        <f t="shared" si="18"/>
        <v>3.1396453799059849E-4</v>
      </c>
      <c r="H146" s="21">
        <f t="shared" si="19"/>
        <v>4.93795958951038E-9</v>
      </c>
      <c r="I146" s="21">
        <f>(1-$F$3)*SUM($H$12:H146)</f>
        <v>2.0054285410252183E-8</v>
      </c>
      <c r="J146" s="21">
        <f t="shared" si="20"/>
        <v>1.4161315408623657E-4</v>
      </c>
      <c r="K146" s="21">
        <f t="shared" si="21"/>
        <v>1.9706442659868547E-8</v>
      </c>
      <c r="L146" s="21">
        <f t="shared" si="22"/>
        <v>2.4674301535164183E-10</v>
      </c>
    </row>
    <row r="147" spans="1:12" x14ac:dyDescent="0.25">
      <c r="A147" s="19">
        <v>43299</v>
      </c>
      <c r="B147" s="21">
        <v>2815.6201169999999</v>
      </c>
      <c r="C147" s="21">
        <v>151.36509699999999</v>
      </c>
      <c r="D147" s="21">
        <f t="shared" si="16"/>
        <v>2.1581819489692655E-3</v>
      </c>
      <c r="E147" s="21">
        <f t="shared" si="17"/>
        <v>4.6577493248567773E-6</v>
      </c>
      <c r="F147" s="21">
        <f t="shared" si="23"/>
        <v>461</v>
      </c>
      <c r="G147" s="21">
        <f t="shared" si="18"/>
        <v>3.1950639505239992E-4</v>
      </c>
      <c r="H147" s="21">
        <f t="shared" si="19"/>
        <v>1.4881806958427385E-9</v>
      </c>
      <c r="I147" s="21">
        <f>(1-$F$3)*SUM($H$12:H147)</f>
        <v>2.008009799124024E-8</v>
      </c>
      <c r="J147" s="21">
        <f t="shared" si="20"/>
        <v>1.4170426243144643E-4</v>
      </c>
      <c r="K147" s="21">
        <f t="shared" si="21"/>
        <v>1.9731807520133491E-8</v>
      </c>
      <c r="L147" s="21">
        <f t="shared" si="22"/>
        <v>2.1511206491121567E-11</v>
      </c>
    </row>
    <row r="148" spans="1:12" x14ac:dyDescent="0.25">
      <c r="A148" s="19">
        <v>43300</v>
      </c>
      <c r="B148" s="21">
        <v>2804.48999</v>
      </c>
      <c r="C148" s="21">
        <v>150.86672999999999</v>
      </c>
      <c r="D148" s="21">
        <f t="shared" si="16"/>
        <v>-3.9608268660280945E-3</v>
      </c>
      <c r="E148" s="21">
        <f t="shared" si="17"/>
        <v>1.5688149462649938E-5</v>
      </c>
      <c r="F148" s="21">
        <f t="shared" si="23"/>
        <v>460</v>
      </c>
      <c r="G148" s="21">
        <f t="shared" si="18"/>
        <v>3.251460726511639E-4</v>
      </c>
      <c r="H148" s="21">
        <f t="shared" si="19"/>
        <v>5.1009401849450949E-9</v>
      </c>
      <c r="I148" s="21">
        <f>(1-$F$3)*SUM($H$12:H148)</f>
        <v>2.016857409633081E-8</v>
      </c>
      <c r="J148" s="21">
        <f t="shared" si="20"/>
        <v>1.4201610505971079E-4</v>
      </c>
      <c r="K148" s="21">
        <f t="shared" si="21"/>
        <v>1.9818749002019674E-8</v>
      </c>
      <c r="L148" s="21">
        <f t="shared" si="22"/>
        <v>2.4549658735224277E-10</v>
      </c>
    </row>
    <row r="149" spans="1:12" x14ac:dyDescent="0.25">
      <c r="A149" s="19">
        <v>43301</v>
      </c>
      <c r="B149" s="21">
        <v>2801.830078</v>
      </c>
      <c r="C149" s="21">
        <v>151.40342699999999</v>
      </c>
      <c r="D149" s="21">
        <f t="shared" si="16"/>
        <v>-9.4889773231677382E-4</v>
      </c>
      <c r="E149" s="21">
        <f t="shared" si="17"/>
        <v>9.0040690639591575E-7</v>
      </c>
      <c r="F149" s="21">
        <f t="shared" si="23"/>
        <v>459</v>
      </c>
      <c r="G149" s="21">
        <f t="shared" si="18"/>
        <v>3.3088529743868696E-4</v>
      </c>
      <c r="H149" s="21">
        <f t="shared" si="19"/>
        <v>2.9793140703866058E-10</v>
      </c>
      <c r="I149" s="21">
        <f>(1-$F$3)*SUM($H$12:H149)</f>
        <v>2.0173741733966856E-8</v>
      </c>
      <c r="J149" s="21">
        <f t="shared" si="20"/>
        <v>1.4203429773814089E-4</v>
      </c>
      <c r="K149" s="21">
        <f t="shared" si="21"/>
        <v>1.9823827006679451E-8</v>
      </c>
      <c r="L149" s="21">
        <f t="shared" si="22"/>
        <v>7.7542655970663005E-13</v>
      </c>
    </row>
    <row r="150" spans="1:12" x14ac:dyDescent="0.25">
      <c r="A150" s="19">
        <v>43304</v>
      </c>
      <c r="B150" s="21">
        <v>2806.9799800000001</v>
      </c>
      <c r="C150" s="21">
        <v>152.15100100000001</v>
      </c>
      <c r="D150" s="21">
        <f t="shared" si="16"/>
        <v>1.8363622208507574E-3</v>
      </c>
      <c r="E150" s="21">
        <f t="shared" si="17"/>
        <v>3.372226206167926E-6</v>
      </c>
      <c r="F150" s="21">
        <f t="shared" si="23"/>
        <v>458</v>
      </c>
      <c r="G150" s="21">
        <f t="shared" si="18"/>
        <v>3.367258265442758E-4</v>
      </c>
      <c r="H150" s="21">
        <f t="shared" si="19"/>
        <v>1.1355156565661623E-9</v>
      </c>
      <c r="I150" s="21">
        <f>(1-$F$3)*SUM($H$12:H150)</f>
        <v>2.0193437319274612E-8</v>
      </c>
      <c r="J150" s="21">
        <f t="shared" si="20"/>
        <v>1.4210361472979713E-4</v>
      </c>
      <c r="K150" s="21">
        <f t="shared" si="21"/>
        <v>1.9843180970911025E-8</v>
      </c>
      <c r="L150" s="21">
        <f t="shared" si="22"/>
        <v>1.1238471947629092E-11</v>
      </c>
    </row>
    <row r="151" spans="1:12" x14ac:dyDescent="0.25">
      <c r="A151" s="19">
        <v>43305</v>
      </c>
      <c r="B151" s="21">
        <v>2820.3999020000001</v>
      </c>
      <c r="C151" s="21">
        <v>151.374695</v>
      </c>
      <c r="D151" s="21">
        <f t="shared" si="16"/>
        <v>4.7695189311680571E-3</v>
      </c>
      <c r="E151" s="21">
        <f t="shared" si="17"/>
        <v>2.2748310834770486E-5</v>
      </c>
      <c r="F151" s="21">
        <f t="shared" si="23"/>
        <v>457</v>
      </c>
      <c r="G151" s="21">
        <f t="shared" si="18"/>
        <v>3.4266944811271299E-4</v>
      </c>
      <c r="H151" s="21">
        <f t="shared" si="19"/>
        <v>7.7951511192472519E-9</v>
      </c>
      <c r="I151" s="21">
        <f>(1-$F$3)*SUM($H$12:H151)</f>
        <v>2.0328644670197666E-8</v>
      </c>
      <c r="J151" s="21">
        <f t="shared" si="20"/>
        <v>1.425785561373016E-4</v>
      </c>
      <c r="K151" s="21">
        <f t="shared" si="21"/>
        <v>1.9976043142444485E-8</v>
      </c>
      <c r="L151" s="21">
        <f t="shared" si="22"/>
        <v>5.1657720240032969E-10</v>
      </c>
    </row>
    <row r="152" spans="1:12" x14ac:dyDescent="0.25">
      <c r="A152" s="19">
        <v>43306</v>
      </c>
      <c r="B152" s="21">
        <v>2846.070068</v>
      </c>
      <c r="C152" s="21">
        <v>152.285202</v>
      </c>
      <c r="D152" s="21">
        <f t="shared" si="16"/>
        <v>9.0604350659817777E-3</v>
      </c>
      <c r="E152" s="21">
        <f t="shared" si="17"/>
        <v>8.2091483584872217E-5</v>
      </c>
      <c r="F152" s="21">
        <f t="shared" si="23"/>
        <v>456</v>
      </c>
      <c r="G152" s="21">
        <f t="shared" si="18"/>
        <v>3.4871798185171735E-4</v>
      </c>
      <c r="H152" s="21">
        <f t="shared" si="19"/>
        <v>2.8626776482930022E-8</v>
      </c>
      <c r="I152" s="21">
        <f>(1-$F$3)*SUM($H$12:H152)</f>
        <v>2.0825177778345685E-8</v>
      </c>
      <c r="J152" s="21">
        <f t="shared" si="20"/>
        <v>1.4430931286076338E-4</v>
      </c>
      <c r="K152" s="21">
        <f t="shared" si="21"/>
        <v>2.0463963854864536E-8</v>
      </c>
      <c r="L152" s="21">
        <f t="shared" si="22"/>
        <v>6.7356522616334159E-9</v>
      </c>
    </row>
    <row r="153" spans="1:12" x14ac:dyDescent="0.25">
      <c r="A153" s="19">
        <v>43307</v>
      </c>
      <c r="B153" s="21">
        <v>2837.4399410000001</v>
      </c>
      <c r="C153" s="21">
        <v>149.64952099999999</v>
      </c>
      <c r="D153" s="21">
        <f t="shared" si="16"/>
        <v>-3.0369027657715817E-3</v>
      </c>
      <c r="E153" s="21">
        <f t="shared" si="17"/>
        <v>9.2227784087510824E-6</v>
      </c>
      <c r="F153" s="21">
        <f t="shared" si="23"/>
        <v>455</v>
      </c>
      <c r="G153" s="21">
        <f t="shared" si="18"/>
        <v>3.5487327958906855E-4</v>
      </c>
      <c r="H153" s="21">
        <f t="shared" si="19"/>
        <v>3.2729176208367474E-9</v>
      </c>
      <c r="I153" s="21">
        <f>(1-$F$3)*SUM($H$12:H153)</f>
        <v>2.0881946725417165E-8</v>
      </c>
      <c r="J153" s="21">
        <f t="shared" si="20"/>
        <v>1.4450587090294E-4</v>
      </c>
      <c r="K153" s="21">
        <f t="shared" si="21"/>
        <v>2.0519748141237228E-8</v>
      </c>
      <c r="L153" s="21">
        <f t="shared" si="22"/>
        <v>8.4681564456768911E-11</v>
      </c>
    </row>
    <row r="154" spans="1:12" x14ac:dyDescent="0.25">
      <c r="A154" s="19">
        <v>43308</v>
      </c>
      <c r="B154" s="21">
        <v>2818.820068</v>
      </c>
      <c r="C154" s="21">
        <v>150.93379200000001</v>
      </c>
      <c r="D154" s="21">
        <f t="shared" si="16"/>
        <v>-6.5838346291620022E-3</v>
      </c>
      <c r="E154" s="21">
        <f t="shared" si="17"/>
        <v>4.3346878424152761E-5</v>
      </c>
      <c r="F154" s="21">
        <f t="shared" si="23"/>
        <v>454</v>
      </c>
      <c r="G154" s="21">
        <f t="shared" si="18"/>
        <v>3.6113722583956589E-4</v>
      </c>
      <c r="H154" s="21">
        <f t="shared" si="19"/>
        <v>1.5654171422903461E-8</v>
      </c>
      <c r="I154" s="21">
        <f>(1-$F$3)*SUM($H$12:H154)</f>
        <v>2.1153469241992897E-8</v>
      </c>
      <c r="J154" s="21">
        <f t="shared" si="20"/>
        <v>1.4544232273307827E-4</v>
      </c>
      <c r="K154" s="21">
        <f t="shared" si="21"/>
        <v>2.078656108392266E-8</v>
      </c>
      <c r="L154" s="21">
        <f t="shared" si="22"/>
        <v>1.8771502361270801E-9</v>
      </c>
    </row>
    <row r="155" spans="1:12" x14ac:dyDescent="0.25">
      <c r="A155" s="19">
        <v>43311</v>
      </c>
      <c r="B155" s="21">
        <v>2802.6000979999999</v>
      </c>
      <c r="C155" s="21">
        <v>152.045593</v>
      </c>
      <c r="D155" s="21">
        <f t="shared" si="16"/>
        <v>-5.7707890654419306E-3</v>
      </c>
      <c r="E155" s="21">
        <f t="shared" si="17"/>
        <v>3.3302006437824151E-5</v>
      </c>
      <c r="F155" s="21">
        <f t="shared" si="23"/>
        <v>453</v>
      </c>
      <c r="G155" s="21">
        <f t="shared" si="18"/>
        <v>3.6751173838199297E-4</v>
      </c>
      <c r="H155" s="21">
        <f t="shared" si="19"/>
        <v>1.2238878277573074E-8</v>
      </c>
      <c r="I155" s="21">
        <f>(1-$F$3)*SUM($H$12:H155)</f>
        <v>2.1365753299718792E-8</v>
      </c>
      <c r="J155" s="21">
        <f t="shared" si="20"/>
        <v>1.4617028870368557E-4</v>
      </c>
      <c r="K155" s="21">
        <f t="shared" si="21"/>
        <v>2.0995163062282901E-8</v>
      </c>
      <c r="L155" s="21">
        <f t="shared" si="22"/>
        <v>1.1076257114708265E-9</v>
      </c>
    </row>
    <row r="156" spans="1:12" x14ac:dyDescent="0.25">
      <c r="A156" s="19">
        <v>43312</v>
      </c>
      <c r="B156" s="21">
        <v>2816.290039</v>
      </c>
      <c r="C156" s="21">
        <v>150.991287</v>
      </c>
      <c r="D156" s="21">
        <f t="shared" si="16"/>
        <v>4.8728370744568371E-3</v>
      </c>
      <c r="E156" s="21">
        <f t="shared" si="17"/>
        <v>2.3744541154201066E-5</v>
      </c>
      <c r="F156" s="21">
        <f t="shared" si="23"/>
        <v>452</v>
      </c>
      <c r="G156" s="21">
        <f t="shared" si="18"/>
        <v>3.7399876884626834E-4</v>
      </c>
      <c r="H156" s="21">
        <f t="shared" si="19"/>
        <v>8.8804291584907503E-9</v>
      </c>
      <c r="I156" s="21">
        <f>(1-$F$3)*SUM($H$12:H156)</f>
        <v>2.1519784861546338E-8</v>
      </c>
      <c r="J156" s="21">
        <f t="shared" si="20"/>
        <v>1.466962332902462E-4</v>
      </c>
      <c r="K156" s="21">
        <f t="shared" si="21"/>
        <v>2.1146522937684535E-8</v>
      </c>
      <c r="L156" s="21">
        <f t="shared" si="22"/>
        <v>5.627994528306562E-10</v>
      </c>
    </row>
    <row r="157" spans="1:12" x14ac:dyDescent="0.25">
      <c r="A157" s="19">
        <v>43313</v>
      </c>
      <c r="B157" s="21">
        <v>2813.360107</v>
      </c>
      <c r="C157" s="21">
        <v>150.39711</v>
      </c>
      <c r="D157" s="21">
        <f t="shared" si="16"/>
        <v>-1.0408931953329581E-3</v>
      </c>
      <c r="E157" s="21">
        <f t="shared" si="17"/>
        <v>1.0834586440904557E-6</v>
      </c>
      <c r="F157" s="21">
        <f t="shared" si="23"/>
        <v>451</v>
      </c>
      <c r="G157" s="21">
        <f t="shared" si="18"/>
        <v>3.8060030331095945E-4</v>
      </c>
      <c r="H157" s="21">
        <f t="shared" si="19"/>
        <v>4.1236468856570828E-10</v>
      </c>
      <c r="I157" s="21">
        <f>(1-$F$3)*SUM($H$12:H157)</f>
        <v>2.1526937351126369E-8</v>
      </c>
      <c r="J157" s="21">
        <f t="shared" si="20"/>
        <v>1.4672060983763108E-4</v>
      </c>
      <c r="K157" s="21">
        <f t="shared" si="21"/>
        <v>2.1153551366915533E-8</v>
      </c>
      <c r="L157" s="21">
        <f t="shared" si="22"/>
        <v>1.1284921100263695E-12</v>
      </c>
    </row>
    <row r="158" spans="1:12" x14ac:dyDescent="0.25">
      <c r="A158" s="19">
        <v>43314</v>
      </c>
      <c r="B158" s="21">
        <v>2827.219971</v>
      </c>
      <c r="C158" s="21">
        <v>148.94984400000001</v>
      </c>
      <c r="D158" s="21">
        <f t="shared" si="16"/>
        <v>4.9143498371688119E-3</v>
      </c>
      <c r="E158" s="21">
        <f t="shared" si="17"/>
        <v>2.4150834322081126E-5</v>
      </c>
      <c r="F158" s="21">
        <f t="shared" si="23"/>
        <v>450</v>
      </c>
      <c r="G158" s="21">
        <f t="shared" si="18"/>
        <v>3.8731836291134257E-4</v>
      </c>
      <c r="H158" s="21">
        <f t="shared" si="19"/>
        <v>9.3540616125715261E-9</v>
      </c>
      <c r="I158" s="21">
        <f>(1-$F$3)*SUM($H$12:H158)</f>
        <v>2.1689184095501088E-8</v>
      </c>
      <c r="J158" s="21">
        <f t="shared" si="20"/>
        <v>1.472724824789108E-4</v>
      </c>
      <c r="K158" s="21">
        <f t="shared" si="21"/>
        <v>2.1312983932043793E-8</v>
      </c>
      <c r="L158" s="21">
        <f t="shared" si="22"/>
        <v>5.8223380000819192E-10</v>
      </c>
    </row>
    <row r="159" spans="1:12" x14ac:dyDescent="0.25">
      <c r="A159" s="19">
        <v>43315</v>
      </c>
      <c r="B159" s="21">
        <v>2840.3500979999999</v>
      </c>
      <c r="C159" s="21">
        <v>149.71661399999999</v>
      </c>
      <c r="D159" s="21">
        <f t="shared" si="16"/>
        <v>4.6334320813658366E-3</v>
      </c>
      <c r="E159" s="21">
        <f t="shared" si="17"/>
        <v>2.1468692852630149E-5</v>
      </c>
      <c r="F159" s="21">
        <f t="shared" si="23"/>
        <v>449</v>
      </c>
      <c r="G159" s="21">
        <f t="shared" si="18"/>
        <v>3.9415500445819741E-4</v>
      </c>
      <c r="H159" s="21">
        <f t="shared" si="19"/>
        <v>8.4619927270401067E-9</v>
      </c>
      <c r="I159" s="21">
        <f>(1-$F$3)*SUM($H$12:H159)</f>
        <v>2.1835957853014046E-8</v>
      </c>
      <c r="J159" s="21">
        <f t="shared" si="20"/>
        <v>1.4776994908645685E-4</v>
      </c>
      <c r="K159" s="21">
        <f t="shared" si="21"/>
        <v>2.1457211890170085E-8</v>
      </c>
      <c r="L159" s="21">
        <f t="shared" si="22"/>
        <v>4.5998391662942728E-10</v>
      </c>
    </row>
    <row r="160" spans="1:12" x14ac:dyDescent="0.25">
      <c r="A160" s="19">
        <v>43318</v>
      </c>
      <c r="B160" s="21">
        <v>2850.3999020000001</v>
      </c>
      <c r="C160" s="21">
        <v>150.20541399999999</v>
      </c>
      <c r="D160" s="21">
        <f t="shared" si="16"/>
        <v>3.5319824091807187E-3</v>
      </c>
      <c r="E160" s="21">
        <f t="shared" si="17"/>
        <v>1.2474899738762033E-5</v>
      </c>
      <c r="F160" s="21">
        <f t="shared" si="23"/>
        <v>448</v>
      </c>
      <c r="G160" s="21">
        <f t="shared" si="18"/>
        <v>4.0111232106752252E-4</v>
      </c>
      <c r="H160" s="21">
        <f t="shared" si="19"/>
        <v>5.0038359892994695E-9</v>
      </c>
      <c r="I160" s="21">
        <f>(1-$F$3)*SUM($H$12:H160)</f>
        <v>2.1922749680166199E-8</v>
      </c>
      <c r="J160" s="21">
        <f t="shared" si="20"/>
        <v>1.4806332996446554E-4</v>
      </c>
      <c r="K160" s="21">
        <f t="shared" si="21"/>
        <v>2.1542498308016952E-8</v>
      </c>
      <c r="L160" s="21">
        <f t="shared" si="22"/>
        <v>1.5508610655836846E-10</v>
      </c>
    </row>
    <row r="161" spans="1:12" x14ac:dyDescent="0.25">
      <c r="A161" s="19">
        <v>43319</v>
      </c>
      <c r="B161" s="21">
        <v>2858.4499510000001</v>
      </c>
      <c r="C161" s="21">
        <v>149.55365</v>
      </c>
      <c r="D161" s="21">
        <f t="shared" si="16"/>
        <v>2.8202018069540436E-3</v>
      </c>
      <c r="E161" s="21">
        <f t="shared" si="17"/>
        <v>7.953538231946852E-6</v>
      </c>
      <c r="F161" s="21">
        <f t="shared" si="23"/>
        <v>447</v>
      </c>
      <c r="G161" s="21">
        <f t="shared" si="18"/>
        <v>4.0819244280136668E-4</v>
      </c>
      <c r="H161" s="21">
        <f t="shared" si="19"/>
        <v>3.2465741998124484E-9</v>
      </c>
      <c r="I161" s="21">
        <f>(1-$F$3)*SUM($H$12:H161)</f>
        <v>2.1979061699063168E-8</v>
      </c>
      <c r="J161" s="21">
        <f t="shared" si="20"/>
        <v>1.4825336994167508E-4</v>
      </c>
      <c r="K161" s="21">
        <f t="shared" si="21"/>
        <v>2.1597833591660976E-8</v>
      </c>
      <c r="L161" s="21">
        <f t="shared" si="22"/>
        <v>6.2915678483059106E-11</v>
      </c>
    </row>
    <row r="162" spans="1:12" x14ac:dyDescent="0.25">
      <c r="A162" s="19">
        <v>43320</v>
      </c>
      <c r="B162" s="21">
        <v>2857.6999510000001</v>
      </c>
      <c r="C162" s="21">
        <v>152.31395000000001</v>
      </c>
      <c r="D162" s="21">
        <f t="shared" si="16"/>
        <v>-2.6241439331087723E-4</v>
      </c>
      <c r="E162" s="21">
        <f t="shared" si="17"/>
        <v>6.8861313816715766E-8</v>
      </c>
      <c r="F162" s="21">
        <f t="shared" si="23"/>
        <v>446</v>
      </c>
      <c r="G162" s="21">
        <f t="shared" si="18"/>
        <v>4.1539753731997266E-4</v>
      </c>
      <c r="H162" s="21">
        <f t="shared" si="19"/>
        <v>2.8604820176081537E-11</v>
      </c>
      <c r="I162" s="21">
        <f>(1-$F$3)*SUM($H$12:H162)</f>
        <v>2.1979557851337893E-8</v>
      </c>
      <c r="J162" s="21">
        <f t="shared" si="20"/>
        <v>1.4825504325768446E-4</v>
      </c>
      <c r="K162" s="21">
        <f t="shared" si="21"/>
        <v>2.1598321138145554E-8</v>
      </c>
      <c r="L162" s="21">
        <f t="shared" si="22"/>
        <v>2.2337904769345815E-15</v>
      </c>
    </row>
    <row r="163" spans="1:12" x14ac:dyDescent="0.25">
      <c r="A163" s="19">
        <v>43321</v>
      </c>
      <c r="B163" s="21">
        <v>2853.580078</v>
      </c>
      <c r="C163" s="21">
        <v>152.678146</v>
      </c>
      <c r="D163" s="21">
        <f t="shared" si="16"/>
        <v>-1.4427146607000002E-3</v>
      </c>
      <c r="E163" s="21">
        <f t="shared" si="17"/>
        <v>2.0814255921987167E-6</v>
      </c>
      <c r="F163" s="21">
        <f t="shared" si="23"/>
        <v>445</v>
      </c>
      <c r="G163" s="21">
        <f t="shared" si="18"/>
        <v>4.2272981054543025E-4</v>
      </c>
      <c r="H163" s="21">
        <f t="shared" si="19"/>
        <v>8.798806462545734E-10</v>
      </c>
      <c r="I163" s="21">
        <f>(1-$F$3)*SUM($H$12:H163)</f>
        <v>2.1994819432478355E-8</v>
      </c>
      <c r="J163" s="21">
        <f t="shared" si="20"/>
        <v>1.4830650502415041E-4</v>
      </c>
      <c r="K163" s="21">
        <f t="shared" si="21"/>
        <v>2.1613318006270792E-8</v>
      </c>
      <c r="L163" s="21">
        <f t="shared" si="22"/>
        <v>4.2428266049138556E-12</v>
      </c>
    </row>
    <row r="164" spans="1:12" x14ac:dyDescent="0.25">
      <c r="A164" s="19">
        <v>43322</v>
      </c>
      <c r="B164" s="21">
        <v>2833.280029</v>
      </c>
      <c r="C164" s="21">
        <v>152.083923</v>
      </c>
      <c r="D164" s="21">
        <f t="shared" si="16"/>
        <v>-7.1393123242211578E-3</v>
      </c>
      <c r="E164" s="21">
        <f t="shared" si="17"/>
        <v>5.0969780462776112E-5</v>
      </c>
      <c r="F164" s="21">
        <f t="shared" si="23"/>
        <v>444</v>
      </c>
      <c r="G164" s="21">
        <f t="shared" si="18"/>
        <v>4.3019150733704473E-4</v>
      </c>
      <c r="H164" s="21">
        <f t="shared" si="19"/>
        <v>2.1926766685919909E-8</v>
      </c>
      <c r="I164" s="21">
        <f>(1-$F$3)*SUM($H$12:H164)</f>
        <v>2.2375140479826746E-8</v>
      </c>
      <c r="J164" s="21">
        <f t="shared" si="20"/>
        <v>1.4958322258805211E-4</v>
      </c>
      <c r="K164" s="21">
        <f t="shared" si="21"/>
        <v>2.1987042362865454E-8</v>
      </c>
      <c r="L164" s="21">
        <f t="shared" si="22"/>
        <v>2.595677654409103E-9</v>
      </c>
    </row>
    <row r="165" spans="1:12" x14ac:dyDescent="0.25">
      <c r="A165" s="19">
        <v>43325</v>
      </c>
      <c r="B165" s="21">
        <v>2821.929932</v>
      </c>
      <c r="C165" s="21">
        <v>151.56636</v>
      </c>
      <c r="D165" s="21">
        <f t="shared" si="16"/>
        <v>-4.0140374338481786E-3</v>
      </c>
      <c r="E165" s="21">
        <f t="shared" si="17"/>
        <v>1.6112496520334472E-5</v>
      </c>
      <c r="F165" s="21">
        <f t="shared" si="23"/>
        <v>443</v>
      </c>
      <c r="G165" s="21">
        <f t="shared" si="18"/>
        <v>4.3778491217862656E-4</v>
      </c>
      <c r="H165" s="21">
        <f t="shared" si="19"/>
        <v>7.0538078741330529E-9</v>
      </c>
      <c r="I165" s="21">
        <f>(1-$F$3)*SUM($H$12:H165)</f>
        <v>2.2497489188914225E-8</v>
      </c>
      <c r="J165" s="21">
        <f t="shared" si="20"/>
        <v>1.4999163039621318E-4</v>
      </c>
      <c r="K165" s="21">
        <f t="shared" si="21"/>
        <v>2.2107268926456133E-8</v>
      </c>
      <c r="L165" s="21">
        <f t="shared" si="22"/>
        <v>2.5890062626182659E-10</v>
      </c>
    </row>
    <row r="166" spans="1:12" x14ac:dyDescent="0.25">
      <c r="A166" s="19">
        <v>43326</v>
      </c>
      <c r="B166" s="21">
        <v>2839.959961</v>
      </c>
      <c r="C166" s="21">
        <v>153.92413300000001</v>
      </c>
      <c r="D166" s="21">
        <f t="shared" si="16"/>
        <v>6.3689299110739591E-3</v>
      </c>
      <c r="E166" s="21">
        <f t="shared" si="17"/>
        <v>4.0563268212172549E-5</v>
      </c>
      <c r="F166" s="21">
        <f t="shared" si="23"/>
        <v>442</v>
      </c>
      <c r="G166" s="21">
        <f t="shared" si="18"/>
        <v>4.4551234987791187E-4</v>
      </c>
      <c r="H166" s="21">
        <f t="shared" si="19"/>
        <v>1.8071436939932997E-8</v>
      </c>
      <c r="I166" s="21">
        <f>(1-$F$3)*SUM($H$12:H166)</f>
        <v>2.2810939316903188E-8</v>
      </c>
      <c r="J166" s="21">
        <f t="shared" si="20"/>
        <v>1.510329080594795E-4</v>
      </c>
      <c r="K166" s="21">
        <f t="shared" si="21"/>
        <v>2.2415282243688828E-8</v>
      </c>
      <c r="L166" s="21">
        <f t="shared" si="22"/>
        <v>1.6435607562861215E-9</v>
      </c>
    </row>
    <row r="167" spans="1:12" x14ac:dyDescent="0.25">
      <c r="A167" s="19">
        <v>43327</v>
      </c>
      <c r="B167" s="21">
        <v>2818.3701169999999</v>
      </c>
      <c r="C167" s="21">
        <v>153.23405500000001</v>
      </c>
      <c r="D167" s="21">
        <f t="shared" si="16"/>
        <v>-7.6312086699139242E-3</v>
      </c>
      <c r="E167" s="21">
        <f t="shared" si="17"/>
        <v>5.8235345763769444E-5</v>
      </c>
      <c r="F167" s="21">
        <f t="shared" si="23"/>
        <v>441</v>
      </c>
      <c r="G167" s="21">
        <f t="shared" si="18"/>
        <v>4.5337618627832915E-4</v>
      </c>
      <c r="H167" s="21">
        <f t="shared" si="19"/>
        <v>2.640251896897764E-8</v>
      </c>
      <c r="I167" s="21">
        <f>(1-$F$3)*SUM($H$12:H167)</f>
        <v>2.3268892548711206E-8</v>
      </c>
      <c r="J167" s="21">
        <f t="shared" si="20"/>
        <v>1.5254144534752255E-4</v>
      </c>
      <c r="K167" s="21">
        <f t="shared" si="21"/>
        <v>2.2865292249974696E-8</v>
      </c>
      <c r="L167" s="21">
        <f t="shared" si="22"/>
        <v>3.3886928826470353E-9</v>
      </c>
    </row>
    <row r="168" spans="1:12" x14ac:dyDescent="0.25">
      <c r="A168" s="19">
        <v>43328</v>
      </c>
      <c r="B168" s="21">
        <v>2840.6899410000001</v>
      </c>
      <c r="C168" s="21">
        <v>155.007126</v>
      </c>
      <c r="D168" s="21">
        <f t="shared" si="16"/>
        <v>7.8882144761550296E-3</v>
      </c>
      <c r="E168" s="21">
        <f t="shared" si="17"/>
        <v>6.2223927621821767E-5</v>
      </c>
      <c r="F168" s="21">
        <f t="shared" si="23"/>
        <v>440</v>
      </c>
      <c r="G168" s="21">
        <f t="shared" si="18"/>
        <v>4.6137882898332927E-4</v>
      </c>
      <c r="H168" s="21">
        <f t="shared" si="19"/>
        <v>2.8708802860899564E-8</v>
      </c>
      <c r="I168" s="21">
        <f>(1-$F$3)*SUM($H$12:H168)</f>
        <v>2.3766848409170427E-8</v>
      </c>
      <c r="J168" s="21">
        <f t="shared" si="20"/>
        <v>1.5416500384059421E-4</v>
      </c>
      <c r="K168" s="21">
        <f t="shared" si="21"/>
        <v>2.3354611036984107E-8</v>
      </c>
      <c r="L168" s="21">
        <f t="shared" si="22"/>
        <v>3.8689112828699684E-9</v>
      </c>
    </row>
    <row r="169" spans="1:12" x14ac:dyDescent="0.25">
      <c r="A169" s="19">
        <v>43329</v>
      </c>
      <c r="B169" s="21">
        <v>2850.1298830000001</v>
      </c>
      <c r="C169" s="21">
        <v>154.451279</v>
      </c>
      <c r="D169" s="21">
        <f t="shared" si="16"/>
        <v>3.3176065840605441E-3</v>
      </c>
      <c r="E169" s="21">
        <f t="shared" si="17"/>
        <v>1.1006513446601873E-5</v>
      </c>
      <c r="F169" s="21">
        <f t="shared" si="23"/>
        <v>439</v>
      </c>
      <c r="G169" s="21">
        <f t="shared" si="18"/>
        <v>4.6952272809350042E-4</v>
      </c>
      <c r="H169" s="21">
        <f t="shared" si="19"/>
        <v>5.1678082202463072E-9</v>
      </c>
      <c r="I169" s="21">
        <f>(1-$F$3)*SUM($H$12:H169)</f>
        <v>2.3856484344234293E-8</v>
      </c>
      <c r="J169" s="21">
        <f t="shared" si="20"/>
        <v>1.5445544452765106E-4</v>
      </c>
      <c r="K169" s="21">
        <f t="shared" si="21"/>
        <v>2.3442692231525039E-8</v>
      </c>
      <c r="L169" s="21">
        <f t="shared" si="22"/>
        <v>1.2062784319550523E-10</v>
      </c>
    </row>
    <row r="170" spans="1:12" x14ac:dyDescent="0.25">
      <c r="A170" s="19">
        <v>43332</v>
      </c>
      <c r="B170" s="21">
        <v>2857.0500489999999</v>
      </c>
      <c r="C170" s="21">
        <v>154.95919799999999</v>
      </c>
      <c r="D170" s="21">
        <f t="shared" si="16"/>
        <v>2.4250748965000154E-3</v>
      </c>
      <c r="E170" s="21">
        <f t="shared" si="17"/>
        <v>5.8809882536345604E-6</v>
      </c>
      <c r="F170" s="21">
        <f t="shared" si="23"/>
        <v>438</v>
      </c>
      <c r="G170" s="21">
        <f t="shared" si="18"/>
        <v>4.7781037695669509E-4</v>
      </c>
      <c r="H170" s="21">
        <f t="shared" si="19"/>
        <v>2.8099972143470254E-9</v>
      </c>
      <c r="I170" s="21">
        <f>(1-$F$3)*SUM($H$12:H170)</f>
        <v>2.3905223909848986E-8</v>
      </c>
      <c r="J170" s="21">
        <f t="shared" si="20"/>
        <v>1.5461314274617467E-4</v>
      </c>
      <c r="K170" s="21">
        <f t="shared" si="21"/>
        <v>2.3490586406530735E-8</v>
      </c>
      <c r="L170" s="21">
        <f t="shared" si="22"/>
        <v>3.4310278921581806E-11</v>
      </c>
    </row>
    <row r="171" spans="1:12" x14ac:dyDescent="0.25">
      <c r="A171" s="19">
        <v>43333</v>
      </c>
      <c r="B171" s="21">
        <v>2862.959961</v>
      </c>
      <c r="C171" s="21">
        <v>154.34582499999999</v>
      </c>
      <c r="D171" s="21">
        <f t="shared" si="16"/>
        <v>2.0663999162995063E-3</v>
      </c>
      <c r="E171" s="21">
        <f t="shared" si="17"/>
        <v>4.2700086140826068E-6</v>
      </c>
      <c r="F171" s="21">
        <f t="shared" si="23"/>
        <v>437</v>
      </c>
      <c r="G171" s="21">
        <f t="shared" si="18"/>
        <v>4.8624431293139671E-4</v>
      </c>
      <c r="H171" s="21">
        <f t="shared" si="19"/>
        <v>2.0762674047657427E-9</v>
      </c>
      <c r="I171" s="21">
        <f>(1-$F$3)*SUM($H$12:H171)</f>
        <v>2.3941236889111584E-8</v>
      </c>
      <c r="J171" s="21">
        <f t="shared" si="20"/>
        <v>1.5472956048897567E-4</v>
      </c>
      <c r="K171" s="21">
        <f t="shared" si="21"/>
        <v>2.352597473856707E-8</v>
      </c>
      <c r="L171" s="21">
        <f t="shared" si="22"/>
        <v>1.8032614806250321E-11</v>
      </c>
    </row>
    <row r="172" spans="1:12" x14ac:dyDescent="0.25">
      <c r="A172" s="19">
        <v>43334</v>
      </c>
      <c r="B172" s="21">
        <v>2861.820068</v>
      </c>
      <c r="C172" s="21">
        <v>153.87619000000001</v>
      </c>
      <c r="D172" s="21">
        <f t="shared" si="16"/>
        <v>-3.9823120164966298E-4</v>
      </c>
      <c r="E172" s="21">
        <f t="shared" si="17"/>
        <v>1.5858808996733454E-7</v>
      </c>
      <c r="F172" s="21">
        <f t="shared" si="23"/>
        <v>436</v>
      </c>
      <c r="G172" s="21">
        <f t="shared" si="18"/>
        <v>4.9482711816356073E-4</v>
      </c>
      <c r="H172" s="21">
        <f t="shared" si="19"/>
        <v>7.8473687533599651E-11</v>
      </c>
      <c r="I172" s="21">
        <f>(1-$F$3)*SUM($H$12:H172)</f>
        <v>2.3942598019799914E-8</v>
      </c>
      <c r="J172" s="21">
        <f t="shared" si="20"/>
        <v>1.5473395884485057E-4</v>
      </c>
      <c r="K172" s="21">
        <f t="shared" si="21"/>
        <v>2.3527312260364203E-8</v>
      </c>
      <c r="L172" s="21">
        <f t="shared" si="22"/>
        <v>1.8241413674811656E-14</v>
      </c>
    </row>
    <row r="173" spans="1:12" x14ac:dyDescent="0.25">
      <c r="A173" s="19">
        <v>43335</v>
      </c>
      <c r="B173" s="21">
        <v>2856.9799800000001</v>
      </c>
      <c r="C173" s="21">
        <v>152.43853799999999</v>
      </c>
      <c r="D173" s="21">
        <f t="shared" si="16"/>
        <v>-1.6926939620312493E-3</v>
      </c>
      <c r="E173" s="21">
        <f t="shared" si="17"/>
        <v>2.8652128490970484E-6</v>
      </c>
      <c r="F173" s="21">
        <f t="shared" si="23"/>
        <v>435</v>
      </c>
      <c r="G173" s="21">
        <f t="shared" si="18"/>
        <v>5.0356142037716832E-4</v>
      </c>
      <c r="H173" s="21">
        <f t="shared" si="19"/>
        <v>1.442810651974223E-9</v>
      </c>
      <c r="I173" s="21">
        <f>(1-$F$3)*SUM($H$12:H173)</f>
        <v>2.3967623654730239E-8</v>
      </c>
      <c r="J173" s="21">
        <f t="shared" si="20"/>
        <v>1.5481480437842576E-4</v>
      </c>
      <c r="K173" s="21">
        <f t="shared" si="21"/>
        <v>2.3551903824196698E-8</v>
      </c>
      <c r="L173" s="21">
        <f t="shared" si="22"/>
        <v>8.0750369278889975E-12</v>
      </c>
    </row>
    <row r="174" spans="1:12" x14ac:dyDescent="0.25">
      <c r="A174" s="19">
        <v>43336</v>
      </c>
      <c r="B174" s="21">
        <v>2874.6899410000001</v>
      </c>
      <c r="C174" s="21">
        <v>152.75482199999999</v>
      </c>
      <c r="D174" s="21">
        <f t="shared" si="16"/>
        <v>6.1797059510375384E-3</v>
      </c>
      <c r="E174" s="21">
        <f t="shared" si="17"/>
        <v>3.8188765641288767E-5</v>
      </c>
      <c r="F174" s="21">
        <f t="shared" si="23"/>
        <v>434</v>
      </c>
      <c r="G174" s="21">
        <f t="shared" si="18"/>
        <v>5.1244989367873442E-4</v>
      </c>
      <c r="H174" s="21">
        <f t="shared" si="19"/>
        <v>1.9569828892600535E-8</v>
      </c>
      <c r="I174" s="21">
        <f>(1-$F$3)*SUM($H$12:H174)</f>
        <v>2.4307063478552599E-8</v>
      </c>
      <c r="J174" s="21">
        <f t="shared" si="20"/>
        <v>1.5590722715304957E-4</v>
      </c>
      <c r="K174" s="21">
        <f t="shared" si="21"/>
        <v>2.3885456044472348E-8</v>
      </c>
      <c r="L174" s="21">
        <f t="shared" si="22"/>
        <v>1.4565580795540524E-9</v>
      </c>
    </row>
    <row r="175" spans="1:12" x14ac:dyDescent="0.25">
      <c r="A175" s="19">
        <v>43339</v>
      </c>
      <c r="B175" s="21">
        <v>2896.73999</v>
      </c>
      <c r="C175" s="21">
        <v>153.80908199999999</v>
      </c>
      <c r="D175" s="21">
        <f t="shared" si="16"/>
        <v>7.6411414675201612E-3</v>
      </c>
      <c r="E175" s="21">
        <f t="shared" si="17"/>
        <v>5.8387042926656162E-5</v>
      </c>
      <c r="F175" s="21">
        <f t="shared" si="23"/>
        <v>433</v>
      </c>
      <c r="G175" s="21">
        <f t="shared" si="18"/>
        <v>5.2149525937601553E-4</v>
      </c>
      <c r="H175" s="21">
        <f t="shared" si="19"/>
        <v>3.0448566095235108E-8</v>
      </c>
      <c r="I175" s="21">
        <f>(1-$F$3)*SUM($H$12:H175)</f>
        <v>2.483519563380706E-8</v>
      </c>
      <c r="J175" s="21">
        <f t="shared" si="20"/>
        <v>1.5759186411045165E-4</v>
      </c>
      <c r="K175" s="21">
        <f t="shared" si="21"/>
        <v>2.440442771668333E-8</v>
      </c>
      <c r="L175" s="21">
        <f t="shared" si="22"/>
        <v>3.4061975725578925E-9</v>
      </c>
    </row>
    <row r="176" spans="1:12" x14ac:dyDescent="0.25">
      <c r="A176" s="19">
        <v>43340</v>
      </c>
      <c r="B176" s="21">
        <v>2897.5200199999999</v>
      </c>
      <c r="C176" s="21">
        <v>154.92086800000001</v>
      </c>
      <c r="D176" s="21">
        <f t="shared" si="16"/>
        <v>2.6924232028460157E-4</v>
      </c>
      <c r="E176" s="21">
        <f t="shared" si="17"/>
        <v>7.249142703223598E-8</v>
      </c>
      <c r="F176" s="21">
        <f t="shared" si="23"/>
        <v>432</v>
      </c>
      <c r="G176" s="21">
        <f t="shared" si="18"/>
        <v>5.3070028681116981E-4</v>
      </c>
      <c r="H176" s="21">
        <f t="shared" si="19"/>
        <v>3.8471221117358625E-11</v>
      </c>
      <c r="I176" s="21">
        <f>(1-$F$3)*SUM($H$12:H176)</f>
        <v>2.4835862919381704E-8</v>
      </c>
      <c r="J176" s="21">
        <f t="shared" si="20"/>
        <v>1.5759398122828708E-4</v>
      </c>
      <c r="K176" s="21">
        <f t="shared" si="21"/>
        <v>2.4405083428150752E-8</v>
      </c>
      <c r="L176" s="21">
        <f t="shared" si="22"/>
        <v>2.3122964412101485E-15</v>
      </c>
    </row>
    <row r="177" spans="1:12" x14ac:dyDescent="0.25">
      <c r="A177" s="19">
        <v>43341</v>
      </c>
      <c r="B177" s="21">
        <v>2914.040039</v>
      </c>
      <c r="C177" s="21">
        <v>156.32978800000001</v>
      </c>
      <c r="D177" s="21">
        <f t="shared" si="16"/>
        <v>5.6852422856874876E-3</v>
      </c>
      <c r="E177" s="21">
        <f t="shared" si="17"/>
        <v>3.232197984696909E-5</v>
      </c>
      <c r="F177" s="21">
        <f t="shared" si="23"/>
        <v>431</v>
      </c>
      <c r="G177" s="21">
        <f t="shared" si="18"/>
        <v>5.4006779420862181E-4</v>
      </c>
      <c r="H177" s="21">
        <f t="shared" si="19"/>
        <v>1.7456060360408125E-8</v>
      </c>
      <c r="I177" s="21">
        <f>(1-$F$3)*SUM($H$12:H177)</f>
        <v>2.5138639304698485E-8</v>
      </c>
      <c r="J177" s="21">
        <f t="shared" si="20"/>
        <v>1.585516928471547E-4</v>
      </c>
      <c r="K177" s="21">
        <f t="shared" si="21"/>
        <v>2.4702608139400606E-8</v>
      </c>
      <c r="L177" s="21">
        <f t="shared" si="22"/>
        <v>1.0431141170418264E-9</v>
      </c>
    </row>
    <row r="178" spans="1:12" x14ac:dyDescent="0.25">
      <c r="A178" s="19">
        <v>43342</v>
      </c>
      <c r="B178" s="21">
        <v>2901.1298830000001</v>
      </c>
      <c r="C178" s="21">
        <v>156.03265400000001</v>
      </c>
      <c r="D178" s="21">
        <f t="shared" si="16"/>
        <v>-4.4401719583801614E-3</v>
      </c>
      <c r="E178" s="21">
        <f t="shared" si="17"/>
        <v>1.9715127019985516E-5</v>
      </c>
      <c r="F178" s="21">
        <f t="shared" si="23"/>
        <v>430</v>
      </c>
      <c r="G178" s="21">
        <f t="shared" si="18"/>
        <v>5.4960064953789539E-4</v>
      </c>
      <c r="H178" s="21">
        <f t="shared" si="19"/>
        <v>1.0835446615906151E-8</v>
      </c>
      <c r="I178" s="21">
        <f>(1-$F$3)*SUM($H$12:H178)</f>
        <v>2.5326580758378258E-8</v>
      </c>
      <c r="J178" s="21">
        <f t="shared" si="20"/>
        <v>1.5914327116902635E-4</v>
      </c>
      <c r="K178" s="21">
        <f t="shared" si="21"/>
        <v>2.4887289737602024E-8</v>
      </c>
      <c r="L178" s="21">
        <f t="shared" si="22"/>
        <v>3.8770554063463342E-10</v>
      </c>
    </row>
    <row r="179" spans="1:12" x14ac:dyDescent="0.25">
      <c r="A179" s="19">
        <v>43343</v>
      </c>
      <c r="B179" s="21">
        <v>2901.5200199999999</v>
      </c>
      <c r="C179" s="21">
        <v>156.45700099999999</v>
      </c>
      <c r="D179" s="21">
        <f t="shared" si="16"/>
        <v>1.3446856422812315E-4</v>
      </c>
      <c r="E179" s="21">
        <f t="shared" si="17"/>
        <v>1.8081794765572882E-8</v>
      </c>
      <c r="F179" s="21">
        <f t="shared" si="23"/>
        <v>429</v>
      </c>
      <c r="G179" s="21">
        <f t="shared" si="18"/>
        <v>5.5930177139167439E-4</v>
      </c>
      <c r="H179" s="21">
        <f t="shared" si="19"/>
        <v>1.0113179842325618E-11</v>
      </c>
      <c r="I179" s="21">
        <f>(1-$F$3)*SUM($H$12:H179)</f>
        <v>2.5326756172072616E-8</v>
      </c>
      <c r="J179" s="21">
        <f t="shared" si="20"/>
        <v>1.5914382228686294E-4</v>
      </c>
      <c r="K179" s="21">
        <f t="shared" si="21"/>
        <v>2.4887462108735619E-8</v>
      </c>
      <c r="L179" s="21">
        <f t="shared" si="22"/>
        <v>4.6317107985791753E-17</v>
      </c>
    </row>
    <row r="180" spans="1:12" x14ac:dyDescent="0.25">
      <c r="A180" s="19">
        <v>43347</v>
      </c>
      <c r="B180" s="21">
        <v>2896.719971</v>
      </c>
      <c r="C180" s="21">
        <v>155.96516399999999</v>
      </c>
      <c r="D180" s="21">
        <f t="shared" si="16"/>
        <v>-1.6556921079459639E-3</v>
      </c>
      <c r="E180" s="21">
        <f t="shared" si="17"/>
        <v>2.741316356314549E-6</v>
      </c>
      <c r="F180" s="21">
        <f t="shared" si="23"/>
        <v>428</v>
      </c>
      <c r="G180" s="21">
        <f t="shared" si="18"/>
        <v>5.6917412987936386E-4</v>
      </c>
      <c r="H180" s="21">
        <f t="shared" si="19"/>
        <v>1.5602863518294016E-9</v>
      </c>
      <c r="I180" s="21">
        <f>(1-$F$3)*SUM($H$12:H180)</f>
        <v>2.5353819429870321E-8</v>
      </c>
      <c r="J180" s="21">
        <f t="shared" si="20"/>
        <v>1.5922882725772467E-4</v>
      </c>
      <c r="K180" s="21">
        <f t="shared" si="21"/>
        <v>2.4914055952747988E-8</v>
      </c>
      <c r="L180" s="21">
        <f t="shared" si="22"/>
        <v>7.3788414574108837E-12</v>
      </c>
    </row>
    <row r="181" spans="1:12" x14ac:dyDescent="0.25">
      <c r="A181" s="19">
        <v>43348</v>
      </c>
      <c r="B181" s="21">
        <v>2888.6000979999999</v>
      </c>
      <c r="C181" s="21">
        <v>157.43109100000001</v>
      </c>
      <c r="D181" s="21">
        <f t="shared" si="16"/>
        <v>-2.8070627847504065E-3</v>
      </c>
      <c r="E181" s="21">
        <f t="shared" si="17"/>
        <v>7.8796014775307069E-6</v>
      </c>
      <c r="F181" s="21">
        <f t="shared" si="23"/>
        <v>427</v>
      </c>
      <c r="G181" s="21">
        <f t="shared" si="18"/>
        <v>5.792207475364226E-4</v>
      </c>
      <c r="H181" s="21">
        <f t="shared" si="19"/>
        <v>4.5640286581044365E-9</v>
      </c>
      <c r="I181" s="21">
        <f>(1-$F$3)*SUM($H$12:H181)</f>
        <v>2.5432982773205067E-8</v>
      </c>
      <c r="J181" s="21">
        <f t="shared" si="20"/>
        <v>1.5947721709763142E-4</v>
      </c>
      <c r="K181" s="21">
        <f t="shared" si="21"/>
        <v>2.4991846203274299E-8</v>
      </c>
      <c r="L181" s="21">
        <f t="shared" si="22"/>
        <v>6.1694892460541662E-11</v>
      </c>
    </row>
    <row r="182" spans="1:12" x14ac:dyDescent="0.25">
      <c r="A182" s="19">
        <v>43349</v>
      </c>
      <c r="B182" s="21">
        <v>2878.0500489999999</v>
      </c>
      <c r="C182" s="21">
        <v>157.91326900000001</v>
      </c>
      <c r="D182" s="21">
        <f t="shared" si="16"/>
        <v>-3.658991095901207E-3</v>
      </c>
      <c r="E182" s="21">
        <f t="shared" si="17"/>
        <v>1.3388215839884315E-5</v>
      </c>
      <c r="F182" s="21">
        <f t="shared" si="23"/>
        <v>426</v>
      </c>
      <c r="G182" s="21">
        <f t="shared" si="18"/>
        <v>5.8944470024974703E-4</v>
      </c>
      <c r="H182" s="21">
        <f t="shared" si="19"/>
        <v>7.8916128726195255E-9</v>
      </c>
      <c r="I182" s="21">
        <f>(1-$F$3)*SUM($H$12:H182)</f>
        <v>2.5569863258867826E-8</v>
      </c>
      <c r="J182" s="21">
        <f t="shared" si="20"/>
        <v>1.599057949508642E-4</v>
      </c>
      <c r="K182" s="21">
        <f t="shared" si="21"/>
        <v>2.5126352488927795E-8</v>
      </c>
      <c r="L182" s="21">
        <f t="shared" si="22"/>
        <v>1.7857216064813713E-10</v>
      </c>
    </row>
    <row r="183" spans="1:12" x14ac:dyDescent="0.25">
      <c r="A183" s="19">
        <v>43350</v>
      </c>
      <c r="B183" s="21">
        <v>2871.679932</v>
      </c>
      <c r="C183" s="21">
        <v>158.06758099999999</v>
      </c>
      <c r="D183" s="21">
        <f t="shared" si="16"/>
        <v>-2.2157978295892274E-3</v>
      </c>
      <c r="E183" s="21">
        <f t="shared" si="17"/>
        <v>4.9097600216123308E-6</v>
      </c>
      <c r="F183" s="21">
        <f t="shared" si="23"/>
        <v>425</v>
      </c>
      <c r="G183" s="21">
        <f t="shared" si="18"/>
        <v>5.9984911819938925E-4</v>
      </c>
      <c r="H183" s="21">
        <f t="shared" si="19"/>
        <v>2.9451152195347709E-9</v>
      </c>
      <c r="I183" s="21">
        <f>(1-$F$3)*SUM($H$12:H183)</f>
        <v>2.5620946454165124E-8</v>
      </c>
      <c r="J183" s="21">
        <f t="shared" si="20"/>
        <v>1.6006544428503338E-4</v>
      </c>
      <c r="K183" s="21">
        <f t="shared" si="21"/>
        <v>2.5176549643222529E-8</v>
      </c>
      <c r="L183" s="21">
        <f t="shared" si="22"/>
        <v>2.3859155694633791E-11</v>
      </c>
    </row>
    <row r="184" spans="1:12" x14ac:dyDescent="0.25">
      <c r="A184" s="19">
        <v>43353</v>
      </c>
      <c r="B184" s="21">
        <v>2877.1298830000001</v>
      </c>
      <c r="C184" s="21">
        <v>159.19596899999999</v>
      </c>
      <c r="D184" s="21">
        <f t="shared" si="16"/>
        <v>1.8960281547179359E-3</v>
      </c>
      <c r="E184" s="21">
        <f t="shared" si="17"/>
        <v>3.5949227634831008E-6</v>
      </c>
      <c r="F184" s="21">
        <f t="shared" si="23"/>
        <v>424</v>
      </c>
      <c r="G184" s="21">
        <f t="shared" si="18"/>
        <v>6.1043718681689737E-4</v>
      </c>
      <c r="H184" s="21">
        <f t="shared" si="19"/>
        <v>2.1944745385646507E-9</v>
      </c>
      <c r="I184" s="21">
        <f>(1-$F$3)*SUM($H$12:H184)</f>
        <v>2.5659009743059525E-8</v>
      </c>
      <c r="J184" s="21">
        <f t="shared" si="20"/>
        <v>1.6018429930258311E-4</v>
      </c>
      <c r="K184" s="21">
        <f t="shared" si="21"/>
        <v>2.521395272215049E-8</v>
      </c>
      <c r="L184" s="21">
        <f t="shared" si="22"/>
        <v>1.2742820993624356E-11</v>
      </c>
    </row>
    <row r="185" spans="1:12" x14ac:dyDescent="0.25">
      <c r="A185" s="19">
        <v>43354</v>
      </c>
      <c r="B185" s="21">
        <v>2887.889893</v>
      </c>
      <c r="C185" s="21">
        <v>158.76194799999999</v>
      </c>
      <c r="D185" s="21">
        <f t="shared" si="16"/>
        <v>3.7328657706305157E-3</v>
      </c>
      <c r="E185" s="21">
        <f t="shared" si="17"/>
        <v>1.3934286861544954E-5</v>
      </c>
      <c r="F185" s="21">
        <f t="shared" si="23"/>
        <v>423</v>
      </c>
      <c r="G185" s="21">
        <f t="shared" si="18"/>
        <v>6.2121214776057157E-4</v>
      </c>
      <c r="H185" s="21">
        <f t="shared" si="19"/>
        <v>8.6561482687722552E-9</v>
      </c>
      <c r="I185" s="21">
        <f>(1-$F$3)*SUM($H$12:H185)</f>
        <v>2.5809151139770625E-8</v>
      </c>
      <c r="J185" s="21">
        <f t="shared" si="20"/>
        <v>1.6065226777039478E-4</v>
      </c>
      <c r="K185" s="21">
        <f t="shared" si="21"/>
        <v>2.5361489907576568E-8</v>
      </c>
      <c r="L185" s="21">
        <f t="shared" si="22"/>
        <v>1.9345820499377796E-10</v>
      </c>
    </row>
    <row r="186" spans="1:12" x14ac:dyDescent="0.25">
      <c r="A186" s="19">
        <v>43355</v>
      </c>
      <c r="B186" s="21">
        <v>2888.919922</v>
      </c>
      <c r="C186" s="21">
        <v>158.87771599999999</v>
      </c>
      <c r="D186" s="21">
        <f t="shared" si="16"/>
        <v>3.5660824707827452E-4</v>
      </c>
      <c r="E186" s="21">
        <f t="shared" si="17"/>
        <v>1.2716944188423969E-7</v>
      </c>
      <c r="F186" s="21">
        <f t="shared" si="23"/>
        <v>422</v>
      </c>
      <c r="G186" s="21">
        <f t="shared" si="18"/>
        <v>6.3217729990793555E-4</v>
      </c>
      <c r="H186" s="21">
        <f t="shared" si="19"/>
        <v>8.0393634401177773E-11</v>
      </c>
      <c r="I186" s="21">
        <f>(1-$F$3)*SUM($H$12:H186)</f>
        <v>2.5810545572049381E-8</v>
      </c>
      <c r="J186" s="21">
        <f t="shared" si="20"/>
        <v>1.6065660762025751E-4</v>
      </c>
      <c r="K186" s="21">
        <f t="shared" si="21"/>
        <v>2.5362860153346099E-8</v>
      </c>
      <c r="L186" s="21">
        <f t="shared" si="22"/>
        <v>1.0364580083729118E-14</v>
      </c>
    </row>
    <row r="187" spans="1:12" x14ac:dyDescent="0.25">
      <c r="A187" s="19">
        <v>43356</v>
      </c>
      <c r="B187" s="21">
        <v>2904.179932</v>
      </c>
      <c r="C187" s="21">
        <v>156.62095600000001</v>
      </c>
      <c r="D187" s="21">
        <f t="shared" si="16"/>
        <v>5.2683522398666409E-3</v>
      </c>
      <c r="E187" s="21">
        <f t="shared" si="17"/>
        <v>2.7755535323307852E-5</v>
      </c>
      <c r="F187" s="21">
        <f t="shared" si="23"/>
        <v>421</v>
      </c>
      <c r="G187" s="21">
        <f t="shared" si="18"/>
        <v>6.4333600036572513E-4</v>
      </c>
      <c r="H187" s="21">
        <f t="shared" si="19"/>
        <v>1.7856135082906478E-8</v>
      </c>
      <c r="I187" s="21">
        <f>(1-$F$3)*SUM($H$12:H187)</f>
        <v>2.6120261276767769E-8</v>
      </c>
      <c r="J187" s="21">
        <f t="shared" si="20"/>
        <v>1.6161763912632732E-4</v>
      </c>
      <c r="K187" s="21">
        <f t="shared" si="21"/>
        <v>2.5667203821097708E-8</v>
      </c>
      <c r="L187" s="21">
        <f t="shared" si="22"/>
        <v>7.6894558592412793E-10</v>
      </c>
    </row>
    <row r="188" spans="1:12" x14ac:dyDescent="0.25">
      <c r="A188" s="19">
        <v>43357</v>
      </c>
      <c r="B188" s="21">
        <v>2904.9799800000001</v>
      </c>
      <c r="C188" s="21">
        <v>155.116455</v>
      </c>
      <c r="D188" s="21">
        <f t="shared" si="16"/>
        <v>2.754436156614643E-4</v>
      </c>
      <c r="E188" s="21">
        <f t="shared" si="17"/>
        <v>7.5869185408660467E-8</v>
      </c>
      <c r="F188" s="21">
        <f t="shared" si="23"/>
        <v>420</v>
      </c>
      <c r="G188" s="21">
        <f t="shared" si="18"/>
        <v>6.5469166549770468E-4</v>
      </c>
      <c r="H188" s="21">
        <f t="shared" si="19"/>
        <v>4.9670923355150078E-11</v>
      </c>
      <c r="I188" s="21">
        <f>(1-$F$3)*SUM($H$12:H188)</f>
        <v>2.6121122821831105E-8</v>
      </c>
      <c r="J188" s="21">
        <f t="shared" si="20"/>
        <v>1.6162030448502163E-4</v>
      </c>
      <c r="K188" s="21">
        <f t="shared" si="21"/>
        <v>2.5668050422611655E-8</v>
      </c>
      <c r="L188" s="21">
        <f t="shared" si="22"/>
        <v>2.5201539538874941E-15</v>
      </c>
    </row>
    <row r="189" spans="1:12" x14ac:dyDescent="0.25">
      <c r="A189" s="19">
        <v>43360</v>
      </c>
      <c r="B189" s="21">
        <v>2888.8000489999999</v>
      </c>
      <c r="C189" s="21">
        <v>152.51254299999999</v>
      </c>
      <c r="D189" s="21">
        <f t="shared" si="16"/>
        <v>-5.5852907706914409E-3</v>
      </c>
      <c r="E189" s="21">
        <f t="shared" si="17"/>
        <v>3.1195472993170993E-5</v>
      </c>
      <c r="F189" s="21">
        <f t="shared" si="23"/>
        <v>419</v>
      </c>
      <c r="G189" s="21">
        <f t="shared" si="18"/>
        <v>6.6624777197062611E-4</v>
      </c>
      <c r="H189" s="21">
        <f t="shared" si="19"/>
        <v>2.0783914377270012E-8</v>
      </c>
      <c r="I189" s="21">
        <f>(1-$F$3)*SUM($H$12:H189)</f>
        <v>2.6481621029213339E-8</v>
      </c>
      <c r="J189" s="21">
        <f t="shared" si="20"/>
        <v>1.6273174560980209E-4</v>
      </c>
      <c r="K189" s="21">
        <f t="shared" si="21"/>
        <v>2.6022295767555817E-8</v>
      </c>
      <c r="L189" s="21">
        <f t="shared" si="22"/>
        <v>9.7153465677786344E-10</v>
      </c>
    </row>
    <row r="190" spans="1:12" x14ac:dyDescent="0.25">
      <c r="A190" s="19">
        <v>43361</v>
      </c>
      <c r="B190" s="21">
        <v>2904.3100589999999</v>
      </c>
      <c r="C190" s="21">
        <v>152.15571600000001</v>
      </c>
      <c r="D190" s="21">
        <f t="shared" si="16"/>
        <v>5.3546529480065826E-3</v>
      </c>
      <c r="E190" s="21">
        <f t="shared" si="17"/>
        <v>2.8672308193595586E-5</v>
      </c>
      <c r="F190" s="21">
        <f t="shared" si="23"/>
        <v>418</v>
      </c>
      <c r="G190" s="21">
        <f t="shared" si="18"/>
        <v>6.7800785781865108E-4</v>
      </c>
      <c r="H190" s="21">
        <f t="shared" si="19"/>
        <v>1.9440050257055901E-8</v>
      </c>
      <c r="I190" s="21">
        <f>(1-$F$3)*SUM($H$12:H190)</f>
        <v>2.6818809835031048E-8</v>
      </c>
      <c r="J190" s="21">
        <f t="shared" si="20"/>
        <v>1.637644950379387E-4</v>
      </c>
      <c r="K190" s="21">
        <f t="shared" si="21"/>
        <v>2.6353636013865428E-8</v>
      </c>
      <c r="L190" s="21">
        <f t="shared" si="22"/>
        <v>8.2059071251503688E-10</v>
      </c>
    </row>
    <row r="191" spans="1:12" x14ac:dyDescent="0.25">
      <c r="A191" s="19">
        <v>43362</v>
      </c>
      <c r="B191" s="21">
        <v>2907.9499510000001</v>
      </c>
      <c r="C191" s="21">
        <v>153.515533</v>
      </c>
      <c r="D191" s="21">
        <f t="shared" si="16"/>
        <v>1.252487834188515E-3</v>
      </c>
      <c r="E191" s="21">
        <f t="shared" si="17"/>
        <v>1.5687257747902369E-6</v>
      </c>
      <c r="F191" s="21">
        <f t="shared" si="23"/>
        <v>417</v>
      </c>
      <c r="G191" s="21">
        <f t="shared" si="18"/>
        <v>6.899755235265587E-4</v>
      </c>
      <c r="H191" s="21">
        <f t="shared" si="19"/>
        <v>1.0823823877305002E-9</v>
      </c>
      <c r="I191" s="21">
        <f>(1-$F$3)*SUM($H$12:H191)</f>
        <v>2.6837583820691117E-8</v>
      </c>
      <c r="J191" s="21">
        <f t="shared" si="20"/>
        <v>1.6382180508311804E-4</v>
      </c>
      <c r="K191" s="21">
        <f t="shared" si="21"/>
        <v>2.6372084363648972E-8</v>
      </c>
      <c r="L191" s="21">
        <f t="shared" si="22"/>
        <v>2.3788549063725147E-12</v>
      </c>
    </row>
    <row r="192" spans="1:12" x14ac:dyDescent="0.25">
      <c r="A192" s="19">
        <v>43363</v>
      </c>
      <c r="B192" s="21">
        <v>2930.75</v>
      </c>
      <c r="C192" s="21">
        <v>155.06823700000001</v>
      </c>
      <c r="D192" s="21">
        <f t="shared" si="16"/>
        <v>7.8100142444342121E-3</v>
      </c>
      <c r="E192" s="21">
        <f t="shared" si="17"/>
        <v>6.0996322498265299E-5</v>
      </c>
      <c r="F192" s="21">
        <f t="shared" si="23"/>
        <v>416</v>
      </c>
      <c r="G192" s="21">
        <f t="shared" si="18"/>
        <v>7.0215443313207705E-4</v>
      </c>
      <c r="H192" s="21">
        <f t="shared" si="19"/>
        <v>4.2828838246910826E-8</v>
      </c>
      <c r="I192" s="21">
        <f>(1-$F$3)*SUM($H$12:H192)</f>
        <v>2.7580452518666531E-8</v>
      </c>
      <c r="J192" s="21">
        <f t="shared" si="20"/>
        <v>1.6607363583262254E-4</v>
      </c>
      <c r="K192" s="21">
        <f t="shared" si="21"/>
        <v>2.7102067960719938E-8</v>
      </c>
      <c r="L192" s="21">
        <f t="shared" si="22"/>
        <v>3.7172458398790697E-9</v>
      </c>
    </row>
    <row r="193" spans="1:12" x14ac:dyDescent="0.25">
      <c r="A193" s="19">
        <v>43364</v>
      </c>
      <c r="B193" s="21">
        <v>2929.669922</v>
      </c>
      <c r="C193" s="21">
        <v>159.41776999999999</v>
      </c>
      <c r="D193" s="21">
        <f t="shared" si="16"/>
        <v>-3.6860089434010866E-4</v>
      </c>
      <c r="E193" s="21">
        <f t="shared" si="17"/>
        <v>1.3586661930832794E-7</v>
      </c>
      <c r="F193" s="21">
        <f t="shared" si="23"/>
        <v>415</v>
      </c>
      <c r="G193" s="21">
        <f t="shared" si="18"/>
        <v>7.1454831534766895E-4</v>
      </c>
      <c r="H193" s="21">
        <f t="shared" si="19"/>
        <v>9.70832639387488E-11</v>
      </c>
      <c r="I193" s="21">
        <f>(1-$F$3)*SUM($H$12:H193)</f>
        <v>2.7582136433543271E-8</v>
      </c>
      <c r="J193" s="21">
        <f t="shared" si="20"/>
        <v>1.6607870553910056E-4</v>
      </c>
      <c r="K193" s="21">
        <f t="shared" si="21"/>
        <v>2.7103722667994905E-8</v>
      </c>
      <c r="L193" s="21">
        <f t="shared" si="22"/>
        <v>1.1829367685595766E-14</v>
      </c>
    </row>
    <row r="194" spans="1:12" x14ac:dyDescent="0.25">
      <c r="A194" s="19">
        <v>43367</v>
      </c>
      <c r="B194" s="21">
        <v>2919.3701169999999</v>
      </c>
      <c r="C194" s="21">
        <v>157.49856600000001</v>
      </c>
      <c r="D194" s="21">
        <f t="shared" si="16"/>
        <v>-3.5218824209070024E-3</v>
      </c>
      <c r="E194" s="21">
        <f t="shared" si="17"/>
        <v>1.2403655786693769E-5</v>
      </c>
      <c r="F194" s="21">
        <f t="shared" si="23"/>
        <v>414</v>
      </c>
      <c r="G194" s="21">
        <f t="shared" si="18"/>
        <v>7.271609647021203E-4</v>
      </c>
      <c r="H194" s="21">
        <f t="shared" si="19"/>
        <v>9.0194543076852776E-9</v>
      </c>
      <c r="I194" s="21">
        <f>(1-$F$3)*SUM($H$12:H194)</f>
        <v>2.7738579394694152E-8</v>
      </c>
      <c r="J194" s="21">
        <f t="shared" si="20"/>
        <v>1.6654903000226136E-4</v>
      </c>
      <c r="K194" s="21">
        <f t="shared" si="21"/>
        <v>2.7257452116857928E-8</v>
      </c>
      <c r="L194" s="21">
        <f t="shared" si="22"/>
        <v>1.5317523573611814E-10</v>
      </c>
    </row>
    <row r="195" spans="1:12" x14ac:dyDescent="0.25">
      <c r="A195" s="19">
        <v>43368</v>
      </c>
      <c r="B195" s="21">
        <v>2915.5600589999999</v>
      </c>
      <c r="C195" s="21">
        <v>160.48826600000001</v>
      </c>
      <c r="D195" s="21">
        <f t="shared" si="16"/>
        <v>-1.3059482895532303E-3</v>
      </c>
      <c r="E195" s="21">
        <f t="shared" si="17"/>
        <v>1.7055009349870077E-6</v>
      </c>
      <c r="F195" s="21">
        <f t="shared" si="23"/>
        <v>413</v>
      </c>
      <c r="G195" s="21">
        <f t="shared" si="18"/>
        <v>7.3999624270227921E-4</v>
      </c>
      <c r="H195" s="21">
        <f t="shared" si="19"/>
        <v>1.26206428381561E-9</v>
      </c>
      <c r="I195" s="21">
        <f>(1-$F$3)*SUM($H$12:H195)</f>
        <v>2.7760469973324242E-8</v>
      </c>
      <c r="J195" s="21">
        <f t="shared" si="20"/>
        <v>1.6661473516266272E-4</v>
      </c>
      <c r="K195" s="21">
        <f t="shared" si="21"/>
        <v>2.727896300212461E-8</v>
      </c>
      <c r="L195" s="21">
        <f t="shared" si="22"/>
        <v>2.8164289872528299E-12</v>
      </c>
    </row>
    <row r="196" spans="1:12" x14ac:dyDescent="0.25">
      <c r="A196" s="19">
        <v>43369</v>
      </c>
      <c r="B196" s="21">
        <v>2905.969971</v>
      </c>
      <c r="C196" s="21">
        <v>159.86140399999999</v>
      </c>
      <c r="D196" s="21">
        <f t="shared" si="16"/>
        <v>-3.2946997183381445E-3</v>
      </c>
      <c r="E196" s="21">
        <f t="shared" si="17"/>
        <v>1.0855046234017449E-5</v>
      </c>
      <c r="F196" s="21">
        <f t="shared" si="23"/>
        <v>412</v>
      </c>
      <c r="G196" s="21">
        <f t="shared" si="18"/>
        <v>7.5305807901529932E-4</v>
      </c>
      <c r="H196" s="21">
        <f t="shared" si="19"/>
        <v>8.1744802646114401E-9</v>
      </c>
      <c r="I196" s="21">
        <f>(1-$F$3)*SUM($H$12:H196)</f>
        <v>2.7902256810403242E-8</v>
      </c>
      <c r="J196" s="21">
        <f t="shared" si="20"/>
        <v>1.6703968633352746E-4</v>
      </c>
      <c r="K196" s="21">
        <f t="shared" si="21"/>
        <v>2.7418290538242802E-8</v>
      </c>
      <c r="L196" s="21">
        <f t="shared" si="22"/>
        <v>1.1723752688241175E-10</v>
      </c>
    </row>
    <row r="197" spans="1:12" x14ac:dyDescent="0.25">
      <c r="A197" s="19">
        <v>43370</v>
      </c>
      <c r="B197" s="21">
        <v>2914</v>
      </c>
      <c r="C197" s="21">
        <v>160.60401899999999</v>
      </c>
      <c r="D197" s="21">
        <f t="shared" si="16"/>
        <v>2.7594761263509742E-3</v>
      </c>
      <c r="E197" s="21">
        <f t="shared" si="17"/>
        <v>7.6147084919009776E-6</v>
      </c>
      <c r="F197" s="21">
        <f t="shared" si="23"/>
        <v>411</v>
      </c>
      <c r="G197" s="21">
        <f t="shared" si="18"/>
        <v>7.6635047267175282E-4</v>
      </c>
      <c r="H197" s="21">
        <f t="shared" si="19"/>
        <v>5.8355354520259242E-9</v>
      </c>
      <c r="I197" s="21">
        <f>(1-$F$3)*SUM($H$12:H197)</f>
        <v>2.8003474513256727E-8</v>
      </c>
      <c r="J197" s="21">
        <f t="shared" si="20"/>
        <v>1.6734238707887707E-4</v>
      </c>
      <c r="K197" s="21">
        <f t="shared" si="21"/>
        <v>2.7517752614135374E-8</v>
      </c>
      <c r="L197" s="21">
        <f t="shared" si="22"/>
        <v>5.7565463314320018E-11</v>
      </c>
    </row>
    <row r="198" spans="1:12" x14ac:dyDescent="0.25">
      <c r="A198" s="19">
        <v>43371</v>
      </c>
      <c r="B198" s="21">
        <v>2913.9799800000001</v>
      </c>
      <c r="C198" s="21">
        <v>161.33694499999999</v>
      </c>
      <c r="D198" s="21">
        <f t="shared" si="16"/>
        <v>-6.8703050006089367E-6</v>
      </c>
      <c r="E198" s="21">
        <f t="shared" si="17"/>
        <v>4.7201090801392163E-11</v>
      </c>
      <c r="F198" s="21">
        <f t="shared" si="23"/>
        <v>410</v>
      </c>
      <c r="G198" s="21">
        <f t="shared" si="18"/>
        <v>7.798774932899795E-4</v>
      </c>
      <c r="H198" s="21">
        <f t="shared" si="19"/>
        <v>3.6811068374742428E-14</v>
      </c>
      <c r="I198" s="21">
        <f>(1-$F$3)*SUM($H$12:H198)</f>
        <v>2.8003475151746854E-8</v>
      </c>
      <c r="J198" s="21">
        <f t="shared" si="20"/>
        <v>1.6734238898661287E-4</v>
      </c>
      <c r="K198" s="21">
        <f t="shared" si="21"/>
        <v>2.7517753241550853E-8</v>
      </c>
      <c r="L198" s="21">
        <f t="shared" si="22"/>
        <v>7.5463123546704596E-16</v>
      </c>
    </row>
    <row r="199" spans="1:12" x14ac:dyDescent="0.25">
      <c r="A199" s="19">
        <v>43374</v>
      </c>
      <c r="B199" s="21">
        <v>2924.5900879999999</v>
      </c>
      <c r="C199" s="21">
        <v>160.73899800000001</v>
      </c>
      <c r="D199" s="21">
        <f t="shared" si="16"/>
        <v>3.6344925404594428E-3</v>
      </c>
      <c r="E199" s="21">
        <f t="shared" si="17"/>
        <v>1.3209536026655335E-5</v>
      </c>
      <c r="F199" s="21">
        <f t="shared" si="23"/>
        <v>409</v>
      </c>
      <c r="G199" s="21">
        <f t="shared" si="18"/>
        <v>7.9364328232204683E-4</v>
      </c>
      <c r="H199" s="21">
        <f t="shared" si="19"/>
        <v>1.0483659530146068E-8</v>
      </c>
      <c r="I199" s="21">
        <f>(1-$F$3)*SUM($H$12:H199)</f>
        <v>2.8185314837901288E-8</v>
      </c>
      <c r="J199" s="21">
        <f t="shared" si="20"/>
        <v>1.6788482610975087E-4</v>
      </c>
      <c r="K199" s="21">
        <f t="shared" si="21"/>
        <v>2.7696438907740632E-8</v>
      </c>
      <c r="L199" s="21">
        <f t="shared" si="22"/>
        <v>1.7376089491710969E-10</v>
      </c>
    </row>
    <row r="200" spans="1:12" x14ac:dyDescent="0.25">
      <c r="A200" s="19">
        <v>43375</v>
      </c>
      <c r="B200" s="21">
        <v>2923.429932</v>
      </c>
      <c r="C200" s="21">
        <v>159.302032</v>
      </c>
      <c r="D200" s="21">
        <f t="shared" si="16"/>
        <v>-3.9676882474820732E-4</v>
      </c>
      <c r="E200" s="21">
        <f t="shared" si="17"/>
        <v>1.5742550029207365E-7</v>
      </c>
      <c r="F200" s="21">
        <f t="shared" si="23"/>
        <v>408</v>
      </c>
      <c r="G200" s="21">
        <f t="shared" si="18"/>
        <v>8.0765205432170313E-4</v>
      </c>
      <c r="H200" s="21">
        <f t="shared" si="19"/>
        <v>1.2714502871351516E-10</v>
      </c>
      <c r="I200" s="21">
        <f>(1-$F$3)*SUM($H$12:H200)</f>
        <v>2.818752017584181E-8</v>
      </c>
      <c r="J200" s="21">
        <f t="shared" si="20"/>
        <v>1.6789139398981059E-4</v>
      </c>
      <c r="K200" s="21">
        <f t="shared" si="21"/>
        <v>2.7698605993965918E-8</v>
      </c>
      <c r="L200" s="21">
        <f t="shared" si="22"/>
        <v>1.6829067104232416E-14</v>
      </c>
    </row>
    <row r="201" spans="1:12" x14ac:dyDescent="0.25">
      <c r="A201" s="19">
        <v>43376</v>
      </c>
      <c r="B201" s="21">
        <v>2925.51001</v>
      </c>
      <c r="C201" s="21">
        <v>158.800522</v>
      </c>
      <c r="D201" s="21">
        <f t="shared" si="16"/>
        <v>7.1126669390333031E-4</v>
      </c>
      <c r="E201" s="21">
        <f t="shared" si="17"/>
        <v>5.0590030985617376E-7</v>
      </c>
      <c r="F201" s="21">
        <f t="shared" si="23"/>
        <v>407</v>
      </c>
      <c r="G201" s="21">
        <f t="shared" si="18"/>
        <v>8.2190809823471094E-4</v>
      </c>
      <c r="H201" s="21">
        <f t="shared" si="19"/>
        <v>4.1580356157023875E-10</v>
      </c>
      <c r="I201" s="21">
        <f>(1-$F$3)*SUM($H$12:H201)</f>
        <v>2.8194732312874723E-8</v>
      </c>
      <c r="J201" s="21">
        <f t="shared" si="20"/>
        <v>1.6791287119477982E-4</v>
      </c>
      <c r="K201" s="21">
        <f t="shared" si="21"/>
        <v>2.7705693036061248E-8</v>
      </c>
      <c r="L201" s="21">
        <f t="shared" si="22"/>
        <v>2.2867009155573427E-13</v>
      </c>
    </row>
    <row r="202" spans="1:12" x14ac:dyDescent="0.25">
      <c r="A202" s="19">
        <v>43377</v>
      </c>
      <c r="B202" s="21">
        <v>2901.610107</v>
      </c>
      <c r="C202" s="21">
        <v>159.899979</v>
      </c>
      <c r="D202" s="21">
        <f t="shared" si="16"/>
        <v>-8.2030356465175158E-3</v>
      </c>
      <c r="E202" s="21">
        <f t="shared" si="17"/>
        <v>6.7289793818037032E-5</v>
      </c>
      <c r="F202" s="21">
        <f t="shared" si="23"/>
        <v>406</v>
      </c>
      <c r="G202" s="21">
        <f t="shared" si="18"/>
        <v>8.3641577871195697E-4</v>
      </c>
      <c r="H202" s="21">
        <f t="shared" si="19"/>
        <v>5.6282245295680471E-8</v>
      </c>
      <c r="I202" s="21">
        <f>(1-$F$3)*SUM($H$12:H202)</f>
        <v>2.9170951140966583E-8</v>
      </c>
      <c r="J202" s="21">
        <f t="shared" si="20"/>
        <v>1.7079505596171858E-4</v>
      </c>
      <c r="K202" s="21">
        <f t="shared" si="21"/>
        <v>2.8664979291628427E-8</v>
      </c>
      <c r="L202" s="21">
        <f t="shared" si="22"/>
        <v>4.5240594526623094E-9</v>
      </c>
    </row>
    <row r="203" spans="1:12" x14ac:dyDescent="0.25">
      <c r="A203" s="19">
        <v>43378</v>
      </c>
      <c r="B203" s="21">
        <v>2885.570068</v>
      </c>
      <c r="C203" s="21">
        <v>160.64259300000001</v>
      </c>
      <c r="D203" s="21">
        <f t="shared" si="16"/>
        <v>-5.5433145637709116E-3</v>
      </c>
      <c r="E203" s="21">
        <f t="shared" si="17"/>
        <v>3.0728336352914692E-5</v>
      </c>
      <c r="F203" s="21">
        <f t="shared" si="23"/>
        <v>405</v>
      </c>
      <c r="G203" s="21">
        <f t="shared" si="18"/>
        <v>8.5117953744574056E-4</v>
      </c>
      <c r="H203" s="21">
        <f t="shared" si="19"/>
        <v>2.6155331123351063E-8</v>
      </c>
      <c r="I203" s="21">
        <f>(1-$F$3)*SUM($H$12:H203)</f>
        <v>2.9624616885171564E-8</v>
      </c>
      <c r="J203" s="21">
        <f t="shared" si="20"/>
        <v>1.7211803184202277E-4</v>
      </c>
      <c r="K203" s="21">
        <f t="shared" si="21"/>
        <v>2.911077617703386E-8</v>
      </c>
      <c r="L203" s="21">
        <f t="shared" si="22"/>
        <v>9.4244245101142378E-10</v>
      </c>
    </row>
    <row r="204" spans="1:12" x14ac:dyDescent="0.25">
      <c r="A204" s="19">
        <v>43381</v>
      </c>
      <c r="B204" s="21">
        <v>2884.429932</v>
      </c>
      <c r="C204" s="21">
        <v>161.799881</v>
      </c>
      <c r="D204" s="21">
        <f t="shared" si="16"/>
        <v>-3.9519445921624638E-4</v>
      </c>
      <c r="E204" s="21">
        <f t="shared" si="17"/>
        <v>1.5617866059522143E-7</v>
      </c>
      <c r="F204" s="21">
        <f t="shared" si="23"/>
        <v>404</v>
      </c>
      <c r="G204" s="21">
        <f t="shared" si="18"/>
        <v>8.6620389452964736E-4</v>
      </c>
      <c r="H204" s="21">
        <f t="shared" si="19"/>
        <v>1.3528256405000478E-10</v>
      </c>
      <c r="I204" s="21">
        <f>(1-$F$3)*SUM($H$12:H204)</f>
        <v>2.9626963369137232E-8</v>
      </c>
      <c r="J204" s="21">
        <f t="shared" si="20"/>
        <v>1.7212484820367229E-4</v>
      </c>
      <c r="K204" s="21">
        <f t="shared" si="21"/>
        <v>2.9113081961098252E-8</v>
      </c>
      <c r="L204" s="21">
        <f t="shared" si="22"/>
        <v>1.6145661273624541E-14</v>
      </c>
    </row>
    <row r="205" spans="1:12" x14ac:dyDescent="0.25">
      <c r="A205" s="19">
        <v>43382</v>
      </c>
      <c r="B205" s="21">
        <v>2880.3400879999999</v>
      </c>
      <c r="C205" s="21">
        <v>163.78656000000001</v>
      </c>
      <c r="D205" s="21">
        <f t="shared" ref="D205:D268" si="24">LN(B205/B204)</f>
        <v>-1.4189099207727028E-3</v>
      </c>
      <c r="E205" s="21">
        <f t="shared" ref="E205:E268" si="25">D205^2</f>
        <v>2.0133053632671977E-6</v>
      </c>
      <c r="F205" s="21">
        <f t="shared" si="23"/>
        <v>403</v>
      </c>
      <c r="G205" s="21">
        <f t="shared" ref="G205:G268" si="26">$F$3^(F205-1)</f>
        <v>8.8149344984242851E-4</v>
      </c>
      <c r="H205" s="21">
        <f t="shared" ref="H205:H268" si="27">E205*G205</f>
        <v>1.7747154902526659E-9</v>
      </c>
      <c r="I205" s="21">
        <f>(1-$F$3)*SUM($H$12:H205)</f>
        <v>2.9657745912850426E-8</v>
      </c>
      <c r="J205" s="21">
        <f t="shared" ref="J205:J268" si="28">SQRT(I205)</f>
        <v>1.7221424422169738E-4</v>
      </c>
      <c r="K205" s="21">
        <f t="shared" ref="K205:K268" si="29">I205*$F$3</f>
        <v>2.9143330579794924E-8</v>
      </c>
      <c r="L205" s="21">
        <f t="shared" ref="L205:L268" si="30">(E205-K205)^2</f>
        <v>3.9368989719582054E-12</v>
      </c>
    </row>
    <row r="206" spans="1:12" x14ac:dyDescent="0.25">
      <c r="A206" s="19">
        <v>43383</v>
      </c>
      <c r="B206" s="21">
        <v>2785.679932</v>
      </c>
      <c r="C206" s="21">
        <v>162.37851000000001</v>
      </c>
      <c r="D206" s="21">
        <f t="shared" si="24"/>
        <v>-3.3416388951566928E-2</v>
      </c>
      <c r="E206" s="21">
        <f t="shared" si="25"/>
        <v>1.1166550505624041E-3</v>
      </c>
      <c r="F206" s="21">
        <f t="shared" ref="F206:F269" si="31">F205-1</f>
        <v>402</v>
      </c>
      <c r="G206" s="21">
        <f t="shared" si="26"/>
        <v>8.970528844563059E-4</v>
      </c>
      <c r="H206" s="21">
        <f t="shared" si="27"/>
        <v>1.0016986340497066E-6</v>
      </c>
      <c r="I206" s="21">
        <f>(1-$F$3)*SUM($H$12:H206)</f>
        <v>4.7032267158332252E-8</v>
      </c>
      <c r="J206" s="21">
        <f t="shared" si="28"/>
        <v>2.1686923976980288E-4</v>
      </c>
      <c r="K206" s="21">
        <f t="shared" si="29"/>
        <v>4.6216489740665265E-8</v>
      </c>
      <c r="L206" s="21">
        <f t="shared" si="30"/>
        <v>1.2468152883291128E-6</v>
      </c>
    </row>
    <row r="207" spans="1:12" x14ac:dyDescent="0.25">
      <c r="A207" s="19">
        <v>43384</v>
      </c>
      <c r="B207" s="21">
        <v>2728.3701169999999</v>
      </c>
      <c r="C207" s="21">
        <v>157.17067</v>
      </c>
      <c r="D207" s="21">
        <f t="shared" si="24"/>
        <v>-2.0787580170271859E-2</v>
      </c>
      <c r="E207" s="21">
        <f t="shared" si="25"/>
        <v>4.3212348933547982E-4</v>
      </c>
      <c r="F207" s="21">
        <f t="shared" si="31"/>
        <v>401</v>
      </c>
      <c r="G207" s="21">
        <f t="shared" si="26"/>
        <v>9.1288696207013635E-4</v>
      </c>
      <c r="H207" s="21">
        <f t="shared" si="27"/>
        <v>3.9447989941861313E-7</v>
      </c>
      <c r="I207" s="21">
        <f>(1-$F$3)*SUM($H$12:H207)</f>
        <v>5.3874544027229454E-8</v>
      </c>
      <c r="J207" s="21">
        <f t="shared" si="28"/>
        <v>2.3210890553192795E-4</v>
      </c>
      <c r="K207" s="21">
        <f t="shared" si="29"/>
        <v>5.2940086918101265E-8</v>
      </c>
      <c r="L207" s="21">
        <f t="shared" si="30"/>
        <v>1.866849595279538E-7</v>
      </c>
    </row>
    <row r="208" spans="1:12" x14ac:dyDescent="0.25">
      <c r="A208" s="19">
        <v>43385</v>
      </c>
      <c r="B208" s="21">
        <v>2767.1298830000001</v>
      </c>
      <c r="C208" s="21">
        <v>157.99041700000001</v>
      </c>
      <c r="D208" s="21">
        <f t="shared" si="24"/>
        <v>1.4106235544858447E-2</v>
      </c>
      <c r="E208" s="21">
        <f t="shared" si="25"/>
        <v>1.9898588124702787E-4</v>
      </c>
      <c r="F208" s="21">
        <f t="shared" si="31"/>
        <v>400</v>
      </c>
      <c r="G208" s="21">
        <f t="shared" si="26"/>
        <v>9.290005304678717E-4</v>
      </c>
      <c r="H208" s="21">
        <f t="shared" si="27"/>
        <v>1.8485798923410581E-7</v>
      </c>
      <c r="I208" s="21">
        <f>(1-$F$3)*SUM($H$12:H208)</f>
        <v>5.7080916634887067E-8</v>
      </c>
      <c r="J208" s="21">
        <f t="shared" si="28"/>
        <v>2.3891612887138255E-4</v>
      </c>
      <c r="K208" s="21">
        <f t="shared" si="29"/>
        <v>5.6090844805823146E-8</v>
      </c>
      <c r="L208" s="21">
        <f t="shared" si="30"/>
        <v>3.9573061509471997E-8</v>
      </c>
    </row>
    <row r="209" spans="1:12" x14ac:dyDescent="0.25">
      <c r="A209" s="19">
        <v>43388</v>
      </c>
      <c r="B209" s="21">
        <v>2750.790039</v>
      </c>
      <c r="C209" s="21">
        <v>157.845764</v>
      </c>
      <c r="D209" s="21">
        <f t="shared" si="24"/>
        <v>-5.922482381780606E-3</v>
      </c>
      <c r="E209" s="21">
        <f t="shared" si="25"/>
        <v>3.5075797562501677E-5</v>
      </c>
      <c r="F209" s="21">
        <f t="shared" si="31"/>
        <v>399</v>
      </c>
      <c r="G209" s="21">
        <f t="shared" si="26"/>
        <v>9.4539852300276378E-4</v>
      </c>
      <c r="H209" s="21">
        <f t="shared" si="27"/>
        <v>3.3160607208733031E-8</v>
      </c>
      <c r="I209" s="21">
        <f>(1-$F$3)*SUM($H$12:H209)</f>
        <v>5.7656089301472356E-8</v>
      </c>
      <c r="J209" s="21">
        <f t="shared" si="28"/>
        <v>2.4011682427825076E-4</v>
      </c>
      <c r="K209" s="21">
        <f t="shared" si="29"/>
        <v>5.6656041068951636E-8</v>
      </c>
      <c r="L209" s="21">
        <f t="shared" si="30"/>
        <v>1.2263402728981337E-9</v>
      </c>
    </row>
    <row r="210" spans="1:12" x14ac:dyDescent="0.25">
      <c r="A210" s="19">
        <v>43389</v>
      </c>
      <c r="B210" s="21">
        <v>2809.919922</v>
      </c>
      <c r="C210" s="21">
        <v>158.231537</v>
      </c>
      <c r="D210" s="21">
        <f t="shared" si="24"/>
        <v>2.1267828102107277E-2</v>
      </c>
      <c r="E210" s="21">
        <f t="shared" si="25"/>
        <v>4.5232051218078398E-4</v>
      </c>
      <c r="F210" s="21">
        <f t="shared" si="31"/>
        <v>398</v>
      </c>
      <c r="G210" s="21">
        <f t="shared" si="26"/>
        <v>9.6208596010776705E-4</v>
      </c>
      <c r="H210" s="21">
        <f t="shared" si="27"/>
        <v>4.3517121423788651E-7</v>
      </c>
      <c r="I210" s="21">
        <f>(1-$F$3)*SUM($H$12:H210)</f>
        <v>6.5204159399792061E-8</v>
      </c>
      <c r="J210" s="21">
        <f t="shared" si="28"/>
        <v>2.5535105129956303E-4</v>
      </c>
      <c r="K210" s="21">
        <f t="shared" si="29"/>
        <v>6.4073189451070685E-8</v>
      </c>
      <c r="L210" s="21">
        <f t="shared" si="30"/>
        <v>2.0453588660912123E-7</v>
      </c>
    </row>
    <row r="211" spans="1:12" x14ac:dyDescent="0.25">
      <c r="A211" s="19">
        <v>43390</v>
      </c>
      <c r="B211" s="21">
        <v>2809.209961</v>
      </c>
      <c r="C211" s="21">
        <v>160.83543399999999</v>
      </c>
      <c r="D211" s="21">
        <f t="shared" si="24"/>
        <v>-2.5269428490193947E-4</v>
      </c>
      <c r="E211" s="21">
        <f t="shared" si="25"/>
        <v>6.385440162210255E-8</v>
      </c>
      <c r="F211" s="21">
        <f t="shared" si="31"/>
        <v>397</v>
      </c>
      <c r="G211" s="21">
        <f t="shared" si="26"/>
        <v>9.7906795083260137E-4</v>
      </c>
      <c r="H211" s="21">
        <f t="shared" si="27"/>
        <v>6.2517798147793875E-11</v>
      </c>
      <c r="I211" s="21">
        <f>(1-$F$3)*SUM($H$12:H211)</f>
        <v>6.5205243774648147E-8</v>
      </c>
      <c r="J211" s="21">
        <f t="shared" si="28"/>
        <v>2.5535317459285313E-4</v>
      </c>
      <c r="K211" s="21">
        <f t="shared" si="29"/>
        <v>6.4074255017381626E-8</v>
      </c>
      <c r="L211" s="21">
        <f t="shared" si="30"/>
        <v>4.833551541573764E-20</v>
      </c>
    </row>
    <row r="212" spans="1:12" x14ac:dyDescent="0.25">
      <c r="A212" s="19">
        <v>43391</v>
      </c>
      <c r="B212" s="21">
        <v>2768.780029</v>
      </c>
      <c r="C212" s="21">
        <v>160.87403900000001</v>
      </c>
      <c r="D212" s="21">
        <f t="shared" si="24"/>
        <v>-1.4496490704811661E-2</v>
      </c>
      <c r="E212" s="21">
        <f t="shared" si="25"/>
        <v>2.101482427546909E-4</v>
      </c>
      <c r="F212" s="21">
        <f t="shared" si="31"/>
        <v>396</v>
      </c>
      <c r="G212" s="21">
        <f t="shared" si="26"/>
        <v>9.9634969440794596E-4</v>
      </c>
      <c r="H212" s="21">
        <f t="shared" si="27"/>
        <v>2.0938113744900312E-7</v>
      </c>
      <c r="I212" s="21">
        <f>(1-$F$3)*SUM($H$12:H212)</f>
        <v>6.8836971818744029E-8</v>
      </c>
      <c r="J212" s="21">
        <f t="shared" si="28"/>
        <v>2.6236800837515237E-4</v>
      </c>
      <c r="K212" s="21">
        <f t="shared" si="29"/>
        <v>6.7642990526682038E-8</v>
      </c>
      <c r="L212" s="21">
        <f t="shared" si="30"/>
        <v>4.4133858397270957E-8</v>
      </c>
    </row>
    <row r="213" spans="1:12" x14ac:dyDescent="0.25">
      <c r="A213" s="19">
        <v>43392</v>
      </c>
      <c r="B213" s="21">
        <v>2767.780029</v>
      </c>
      <c r="C213" s="21">
        <v>161.529831</v>
      </c>
      <c r="D213" s="21">
        <f t="shared" si="24"/>
        <v>-3.6123513531813989E-4</v>
      </c>
      <c r="E213" s="21">
        <f t="shared" si="25"/>
        <v>1.3049082298831483E-7</v>
      </c>
      <c r="F213" s="21">
        <f t="shared" si="31"/>
        <v>395</v>
      </c>
      <c r="G213" s="21">
        <f t="shared" si="26"/>
        <v>1.0139364818372439E-3</v>
      </c>
      <c r="H213" s="21">
        <f t="shared" si="27"/>
        <v>1.323094059728185E-10</v>
      </c>
      <c r="I213" s="21">
        <f>(1-$F$3)*SUM($H$12:H213)</f>
        <v>6.8839266733109409E-8</v>
      </c>
      <c r="J213" s="21">
        <f t="shared" si="28"/>
        <v>2.6237238180324812E-4</v>
      </c>
      <c r="K213" s="21">
        <f t="shared" si="29"/>
        <v>6.764524563562387E-8</v>
      </c>
      <c r="L213" s="21">
        <f t="shared" si="30"/>
        <v>3.9495665927930628E-15</v>
      </c>
    </row>
    <row r="214" spans="1:12" x14ac:dyDescent="0.25">
      <c r="A214" s="19">
        <v>43395</v>
      </c>
      <c r="B214" s="21">
        <v>2755.8798830000001</v>
      </c>
      <c r="C214" s="21">
        <v>160.70045500000001</v>
      </c>
      <c r="D214" s="21">
        <f t="shared" si="24"/>
        <v>-4.3087969211804593E-3</v>
      </c>
      <c r="E214" s="21">
        <f t="shared" si="25"/>
        <v>1.8565730907974206E-5</v>
      </c>
      <c r="F214" s="21">
        <f t="shared" si="31"/>
        <v>394</v>
      </c>
      <c r="G214" s="21">
        <f t="shared" si="26"/>
        <v>1.0318336975166024E-3</v>
      </c>
      <c r="H214" s="21">
        <f t="shared" si="27"/>
        <v>1.9156746769873294E-8</v>
      </c>
      <c r="I214" s="21">
        <f>(1-$F$3)*SUM($H$12:H214)</f>
        <v>6.9171541623414365E-8</v>
      </c>
      <c r="J214" s="21">
        <f t="shared" si="28"/>
        <v>2.6300483193929036E-4</v>
      </c>
      <c r="K214" s="21">
        <f t="shared" si="29"/>
        <v>6.7971757198571972E-8</v>
      </c>
      <c r="L214" s="21">
        <f t="shared" si="30"/>
        <v>3.4216709360010373E-10</v>
      </c>
    </row>
    <row r="215" spans="1:12" x14ac:dyDescent="0.25">
      <c r="A215" s="19">
        <v>43396</v>
      </c>
      <c r="B215" s="21">
        <v>2740.6899410000001</v>
      </c>
      <c r="C215" s="21">
        <v>170.846069</v>
      </c>
      <c r="D215" s="21">
        <f t="shared" si="24"/>
        <v>-5.5270763969595856E-3</v>
      </c>
      <c r="E215" s="21">
        <f t="shared" si="25"/>
        <v>3.0548573497827752E-5</v>
      </c>
      <c r="F215" s="21">
        <f t="shared" si="31"/>
        <v>393</v>
      </c>
      <c r="G215" s="21">
        <f t="shared" si="26"/>
        <v>1.0500468208832876E-3</v>
      </c>
      <c r="H215" s="21">
        <f t="shared" si="27"/>
        <v>3.2077432483913485E-8</v>
      </c>
      <c r="I215" s="21">
        <f>(1-$F$3)*SUM($H$12:H215)</f>
        <v>6.9727926561206547E-8</v>
      </c>
      <c r="J215" s="21">
        <f t="shared" si="28"/>
        <v>2.6406046004884287E-4</v>
      </c>
      <c r="K215" s="21">
        <f t="shared" si="29"/>
        <v>6.8518491607159317E-8</v>
      </c>
      <c r="L215" s="21">
        <f t="shared" si="30"/>
        <v>9.2903375318223299E-10</v>
      </c>
    </row>
    <row r="216" spans="1:12" x14ac:dyDescent="0.25">
      <c r="A216" s="19">
        <v>43397</v>
      </c>
      <c r="B216" s="21">
        <v>2656.1000979999999</v>
      </c>
      <c r="C216" s="21">
        <v>171.03895600000001</v>
      </c>
      <c r="D216" s="21">
        <f t="shared" si="24"/>
        <v>-3.1350773583492739E-2</v>
      </c>
      <c r="E216" s="21">
        <f t="shared" si="25"/>
        <v>9.8287100428342622E-4</v>
      </c>
      <c r="F216" s="21">
        <f t="shared" si="31"/>
        <v>392</v>
      </c>
      <c r="G216" s="21">
        <f t="shared" si="26"/>
        <v>1.0685814280933174E-3</v>
      </c>
      <c r="H216" s="21">
        <f t="shared" si="27"/>
        <v>1.0502777013886967E-6</v>
      </c>
      <c r="I216" s="21">
        <f>(1-$F$3)*SUM($H$12:H216)</f>
        <v>8.7945054563727341E-8</v>
      </c>
      <c r="J216" s="21">
        <f t="shared" si="28"/>
        <v>2.9655531450932949E-4</v>
      </c>
      <c r="K216" s="21">
        <f t="shared" si="29"/>
        <v>8.6419642461711122E-8</v>
      </c>
      <c r="L216" s="21">
        <f t="shared" si="30"/>
        <v>9.6586553980791312E-7</v>
      </c>
    </row>
    <row r="217" spans="1:12" x14ac:dyDescent="0.25">
      <c r="A217" s="19">
        <v>43398</v>
      </c>
      <c r="B217" s="21">
        <v>2705.570068</v>
      </c>
      <c r="C217" s="21">
        <v>169.07154800000001</v>
      </c>
      <c r="D217" s="21">
        <f t="shared" si="24"/>
        <v>1.8453717716467321E-2</v>
      </c>
      <c r="E217" s="21">
        <f t="shared" si="25"/>
        <v>3.4053969755905989E-4</v>
      </c>
      <c r="F217" s="21">
        <f t="shared" si="31"/>
        <v>391</v>
      </c>
      <c r="G217" s="21">
        <f t="shared" si="26"/>
        <v>1.0874431937286648E-3</v>
      </c>
      <c r="H217" s="21">
        <f t="shared" si="27"/>
        <v>3.7031757630501767E-7</v>
      </c>
      <c r="I217" s="21">
        <f>(1-$F$3)*SUM($H$12:H217)</f>
        <v>9.4368234528618443E-8</v>
      </c>
      <c r="J217" s="21">
        <f t="shared" si="28"/>
        <v>3.071941316637062E-4</v>
      </c>
      <c r="K217" s="21">
        <f t="shared" si="29"/>
        <v>9.2731411995390616E-8</v>
      </c>
      <c r="L217" s="21">
        <f t="shared" si="30"/>
        <v>1.1590413675874046E-7</v>
      </c>
    </row>
    <row r="218" spans="1:12" x14ac:dyDescent="0.25">
      <c r="A218" s="19">
        <v>43399</v>
      </c>
      <c r="B218" s="21">
        <v>2658.6899410000001</v>
      </c>
      <c r="C218" s="21">
        <v>167.17164600000001</v>
      </c>
      <c r="D218" s="21">
        <f t="shared" si="24"/>
        <v>-1.7479138029976107E-2</v>
      </c>
      <c r="E218" s="21">
        <f t="shared" si="25"/>
        <v>3.0552026627095699E-4</v>
      </c>
      <c r="F218" s="21">
        <f t="shared" si="31"/>
        <v>390</v>
      </c>
      <c r="G218" s="21">
        <f t="shared" si="26"/>
        <v>1.1066378925345967E-3</v>
      </c>
      <c r="H218" s="21">
        <f t="shared" si="27"/>
        <v>3.3810030359270069E-7</v>
      </c>
      <c r="I218" s="21">
        <f>(1-$F$3)*SUM($H$12:H218)</f>
        <v>1.0023260401879759E-7</v>
      </c>
      <c r="J218" s="21">
        <f t="shared" si="28"/>
        <v>3.165953316440367E-4</v>
      </c>
      <c r="K218" s="21">
        <f t="shared" si="29"/>
        <v>9.8494063654642369E-8</v>
      </c>
      <c r="L218" s="21">
        <f t="shared" si="30"/>
        <v>9.3282458938249272E-8</v>
      </c>
    </row>
    <row r="219" spans="1:12" x14ac:dyDescent="0.25">
      <c r="A219" s="19">
        <v>43402</v>
      </c>
      <c r="B219" s="21">
        <v>2641.25</v>
      </c>
      <c r="C219" s="21">
        <v>167.06558200000001</v>
      </c>
      <c r="D219" s="21">
        <f t="shared" si="24"/>
        <v>-6.5812081423931952E-3</v>
      </c>
      <c r="E219" s="21">
        <f t="shared" si="25"/>
        <v>4.331230061350249E-5</v>
      </c>
      <c r="F219" s="21">
        <f t="shared" si="31"/>
        <v>389</v>
      </c>
      <c r="G219" s="21">
        <f t="shared" si="26"/>
        <v>1.1261714011876777E-3</v>
      </c>
      <c r="H219" s="21">
        <f t="shared" si="27"/>
        <v>4.8777074270570015E-8</v>
      </c>
      <c r="I219" s="21">
        <f>(1-$F$3)*SUM($H$12:H219)</f>
        <v>1.0107864521761629E-7</v>
      </c>
      <c r="J219" s="21">
        <f t="shared" si="28"/>
        <v>3.1792867945125094E-4</v>
      </c>
      <c r="K219" s="21">
        <f t="shared" si="29"/>
        <v>9.932543021951053E-8</v>
      </c>
      <c r="L219" s="21">
        <f t="shared" si="30"/>
        <v>1.8673612241910306E-9</v>
      </c>
    </row>
    <row r="220" spans="1:12" x14ac:dyDescent="0.25">
      <c r="A220" s="19">
        <v>43403</v>
      </c>
      <c r="B220" s="21">
        <v>2682.6298830000001</v>
      </c>
      <c r="C220" s="21">
        <v>172.138397</v>
      </c>
      <c r="D220" s="21">
        <f t="shared" si="24"/>
        <v>1.554532304177168E-2</v>
      </c>
      <c r="E220" s="21">
        <f t="shared" si="25"/>
        <v>2.4165706847303751E-4</v>
      </c>
      <c r="F220" s="21">
        <f t="shared" si="31"/>
        <v>388</v>
      </c>
      <c r="G220" s="21">
        <f t="shared" si="26"/>
        <v>1.1460497000949819E-3</v>
      </c>
      <c r="H220" s="21">
        <f t="shared" si="27"/>
        <v>2.7695101084935717E-7</v>
      </c>
      <c r="I220" s="21">
        <f>(1-$F$3)*SUM($H$12:H220)</f>
        <v>1.0588237665778619E-7</v>
      </c>
      <c r="J220" s="21">
        <f t="shared" si="28"/>
        <v>3.2539572317070515E-4</v>
      </c>
      <c r="K220" s="21">
        <f t="shared" si="29"/>
        <v>1.0404584065760679E-7</v>
      </c>
      <c r="L220" s="21">
        <f t="shared" si="30"/>
        <v>5.834786274283903E-8</v>
      </c>
    </row>
    <row r="221" spans="1:12" x14ac:dyDescent="0.25">
      <c r="A221" s="19">
        <v>43404</v>
      </c>
      <c r="B221" s="21">
        <v>2711.73999</v>
      </c>
      <c r="C221" s="21">
        <v>170.60495</v>
      </c>
      <c r="D221" s="21">
        <f t="shared" si="24"/>
        <v>1.0792878598247372E-2</v>
      </c>
      <c r="E221" s="21">
        <f t="shared" si="25"/>
        <v>1.1648622843650617E-4</v>
      </c>
      <c r="F221" s="21">
        <f t="shared" si="31"/>
        <v>387</v>
      </c>
      <c r="G221" s="21">
        <f t="shared" si="26"/>
        <v>1.166278875225063E-3</v>
      </c>
      <c r="H221" s="21">
        <f t="shared" si="27"/>
        <v>1.3585542748013817E-7</v>
      </c>
      <c r="I221" s="21">
        <f>(1-$F$3)*SUM($H$12:H221)</f>
        <v>1.0823879697307092E-7</v>
      </c>
      <c r="J221" s="21">
        <f t="shared" si="28"/>
        <v>3.289966519177223E-4</v>
      </c>
      <c r="K221" s="21">
        <f t="shared" si="29"/>
        <v>1.0636138872505218E-7</v>
      </c>
      <c r="L221" s="21">
        <f t="shared" si="30"/>
        <v>1.3544273454059211E-8</v>
      </c>
    </row>
    <row r="222" spans="1:12" x14ac:dyDescent="0.25">
      <c r="A222" s="19">
        <v>43405</v>
      </c>
      <c r="B222" s="21">
        <v>2740.3701169999999</v>
      </c>
      <c r="C222" s="21">
        <v>168.65687600000001</v>
      </c>
      <c r="D222" s="21">
        <f t="shared" si="24"/>
        <v>1.0502498886537631E-2</v>
      </c>
      <c r="E222" s="21">
        <f t="shared" si="25"/>
        <v>1.1030248286172417E-4</v>
      </c>
      <c r="F222" s="21">
        <f t="shared" si="31"/>
        <v>386</v>
      </c>
      <c r="G222" s="21">
        <f t="shared" si="26"/>
        <v>1.1868651199712431E-3</v>
      </c>
      <c r="H222" s="21">
        <f t="shared" si="27"/>
        <v>1.3091416955480624E-7</v>
      </c>
      <c r="I222" s="21">
        <f>(1-$F$3)*SUM($H$12:H222)</f>
        <v>1.1050951088137373E-7</v>
      </c>
      <c r="J222" s="21">
        <f t="shared" si="28"/>
        <v>3.3242970818110363E-4</v>
      </c>
      <c r="K222" s="21">
        <f t="shared" si="29"/>
        <v>1.0859271696814478E-7</v>
      </c>
      <c r="L222" s="21">
        <f t="shared" si="30"/>
        <v>1.2142693425234559E-8</v>
      </c>
    </row>
    <row r="223" spans="1:12" x14ac:dyDescent="0.25">
      <c r="A223" s="19">
        <v>43406</v>
      </c>
      <c r="B223" s="21">
        <v>2723.0600589999999</v>
      </c>
      <c r="C223" s="21">
        <v>170.46031199999999</v>
      </c>
      <c r="D223" s="21">
        <f t="shared" si="24"/>
        <v>-6.3367208382695854E-3</v>
      </c>
      <c r="E223" s="21">
        <f t="shared" si="25"/>
        <v>4.0154030982159996E-5</v>
      </c>
      <c r="F223" s="21">
        <f t="shared" si="31"/>
        <v>385</v>
      </c>
      <c r="G223" s="21">
        <f t="shared" si="26"/>
        <v>1.2078147370477915E-3</v>
      </c>
      <c r="H223" s="21">
        <f t="shared" si="27"/>
        <v>4.8498630372126446E-8</v>
      </c>
      <c r="I223" s="21">
        <f>(1-$F$3)*SUM($H$12:H223)</f>
        <v>1.1135072245452983E-7</v>
      </c>
      <c r="J223" s="21">
        <f t="shared" si="28"/>
        <v>3.3369255678622776E-4</v>
      </c>
      <c r="K223" s="21">
        <f t="shared" si="29"/>
        <v>1.0941933767748922E-7</v>
      </c>
      <c r="L223" s="21">
        <f t="shared" si="30"/>
        <v>1.6035709217574236E-9</v>
      </c>
    </row>
    <row r="224" spans="1:12" x14ac:dyDescent="0.25">
      <c r="A224" s="19">
        <v>43409</v>
      </c>
      <c r="B224" s="21">
        <v>2738.3100589999999</v>
      </c>
      <c r="C224" s="21">
        <v>173.97079500000001</v>
      </c>
      <c r="D224" s="21">
        <f t="shared" si="24"/>
        <v>5.584693696363217E-3</v>
      </c>
      <c r="E224" s="21">
        <f t="shared" si="25"/>
        <v>3.1188803682199052E-5</v>
      </c>
      <c r="F224" s="21">
        <f t="shared" si="31"/>
        <v>384</v>
      </c>
      <c r="G224" s="21">
        <f t="shared" si="26"/>
        <v>1.2291341404195718E-3</v>
      </c>
      <c r="H224" s="21">
        <f t="shared" si="27"/>
        <v>3.8335223404634508E-8</v>
      </c>
      <c r="I224" s="21">
        <f>(1-$F$3)*SUM($H$12:H224)</f>
        <v>1.1201564914091388E-7</v>
      </c>
      <c r="J224" s="21">
        <f t="shared" si="28"/>
        <v>3.3468739017314929E-4</v>
      </c>
      <c r="K224" s="21">
        <f t="shared" si="29"/>
        <v>1.1007273117170692E-7</v>
      </c>
      <c r="L224" s="21">
        <f t="shared" si="30"/>
        <v>9.6588751752634489E-10</v>
      </c>
    </row>
    <row r="225" spans="1:12" x14ac:dyDescent="0.25">
      <c r="A225" s="19">
        <v>43410</v>
      </c>
      <c r="B225" s="21">
        <v>2755.4499510000001</v>
      </c>
      <c r="C225" s="21">
        <v>176.20822100000001</v>
      </c>
      <c r="D225" s="21">
        <f t="shared" si="24"/>
        <v>6.239787533674419E-3</v>
      </c>
      <c r="E225" s="21">
        <f t="shared" si="25"/>
        <v>3.8934948465398685E-5</v>
      </c>
      <c r="F225" s="21">
        <f t="shared" si="31"/>
        <v>383</v>
      </c>
      <c r="G225" s="21">
        <f t="shared" si="26"/>
        <v>1.2508298572657508E-3</v>
      </c>
      <c r="H225" s="21">
        <f t="shared" si="27"/>
        <v>4.8700996031624001E-8</v>
      </c>
      <c r="I225" s="21">
        <f>(1-$F$3)*SUM($H$12:H225)</f>
        <v>1.1286037075823974E-7</v>
      </c>
      <c r="J225" s="21">
        <f t="shared" si="28"/>
        <v>3.3594697611117106E-4</v>
      </c>
      <c r="K225" s="21">
        <f t="shared" si="29"/>
        <v>1.1090280104330022E-7</v>
      </c>
      <c r="L225" s="21">
        <f t="shared" si="30"/>
        <v>1.5073065217479524E-9</v>
      </c>
    </row>
    <row r="226" spans="1:12" x14ac:dyDescent="0.25">
      <c r="A226" s="19">
        <v>43411</v>
      </c>
      <c r="B226" s="21">
        <v>2813.889893</v>
      </c>
      <c r="C226" s="21">
        <v>177.69342</v>
      </c>
      <c r="D226" s="21">
        <f t="shared" si="24"/>
        <v>2.0987078773076134E-2</v>
      </c>
      <c r="E226" s="21">
        <f t="shared" si="25"/>
        <v>4.4045747542730283E-4</v>
      </c>
      <c r="F226" s="21">
        <f t="shared" si="31"/>
        <v>382</v>
      </c>
      <c r="G226" s="21">
        <f t="shared" si="26"/>
        <v>1.2729085299781698E-3</v>
      </c>
      <c r="H226" s="21">
        <f t="shared" si="27"/>
        <v>5.6066207756406387E-7</v>
      </c>
      <c r="I226" s="21">
        <f>(1-$F$3)*SUM($H$12:H226)</f>
        <v>1.2258508720193753E-7</v>
      </c>
      <c r="J226" s="21">
        <f t="shared" si="28"/>
        <v>3.5012153204557064E-4</v>
      </c>
      <c r="K226" s="21">
        <f t="shared" si="29"/>
        <v>1.2045884171295384E-7</v>
      </c>
      <c r="L226" s="21">
        <f t="shared" si="30"/>
        <v>1.9389668817549807E-7</v>
      </c>
    </row>
    <row r="227" spans="1:12" x14ac:dyDescent="0.25">
      <c r="A227" s="19">
        <v>43412</v>
      </c>
      <c r="B227" s="21">
        <v>2806.830078</v>
      </c>
      <c r="C227" s="21">
        <v>178.879639</v>
      </c>
      <c r="D227" s="21">
        <f t="shared" si="24"/>
        <v>-2.5120691829516244E-3</v>
      </c>
      <c r="E227" s="21">
        <f t="shared" si="25"/>
        <v>6.3104915799352413E-6</v>
      </c>
      <c r="F227" s="21">
        <f t="shared" si="31"/>
        <v>381</v>
      </c>
      <c r="G227" s="21">
        <f t="shared" si="26"/>
        <v>1.2953769181949881E-3</v>
      </c>
      <c r="H227" s="21">
        <f t="shared" si="27"/>
        <v>8.1744651351119346E-9</v>
      </c>
      <c r="I227" s="21">
        <f>(1-$F$3)*SUM($H$12:H227)</f>
        <v>1.2272687377659451E-7</v>
      </c>
      <c r="J227" s="21">
        <f t="shared" si="28"/>
        <v>3.5032395547063933E-4</v>
      </c>
      <c r="K227" s="21">
        <f t="shared" si="29"/>
        <v>1.2059816899120175E-7</v>
      </c>
      <c r="L227" s="21">
        <f t="shared" si="30"/>
        <v>3.8314780438848436E-11</v>
      </c>
    </row>
    <row r="228" spans="1:12" x14ac:dyDescent="0.25">
      <c r="A228" s="19">
        <v>43413</v>
      </c>
      <c r="B228" s="21">
        <v>2781.01001</v>
      </c>
      <c r="C228" s="21">
        <v>179.323273</v>
      </c>
      <c r="D228" s="21">
        <f t="shared" si="24"/>
        <v>-9.241585786561252E-3</v>
      </c>
      <c r="E228" s="21">
        <f t="shared" si="25"/>
        <v>8.5406907850370958E-5</v>
      </c>
      <c r="F228" s="21">
        <f t="shared" si="31"/>
        <v>380</v>
      </c>
      <c r="G228" s="21">
        <f t="shared" si="26"/>
        <v>1.3182419008702241E-3</v>
      </c>
      <c r="H228" s="21">
        <f t="shared" si="27"/>
        <v>1.1258696455212108E-7</v>
      </c>
      <c r="I228" s="21">
        <f>(1-$F$3)*SUM($H$12:H228)</f>
        <v>1.2467970124493869E-7</v>
      </c>
      <c r="J228" s="21">
        <f t="shared" si="28"/>
        <v>3.5310012920549701E-4</v>
      </c>
      <c r="K228" s="21">
        <f t="shared" si="29"/>
        <v>1.225171245531819E-7</v>
      </c>
      <c r="L228" s="21">
        <f t="shared" si="30"/>
        <v>7.2734273014739537E-9</v>
      </c>
    </row>
    <row r="229" spans="1:12" x14ac:dyDescent="0.25">
      <c r="A229" s="19">
        <v>43416</v>
      </c>
      <c r="B229" s="21">
        <v>2726.219971</v>
      </c>
      <c r="C229" s="21">
        <v>177.809158</v>
      </c>
      <c r="D229" s="21">
        <f t="shared" si="24"/>
        <v>-1.9898150960848206E-2</v>
      </c>
      <c r="E229" s="21">
        <f t="shared" si="25"/>
        <v>3.9593641166070438E-4</v>
      </c>
      <c r="F229" s="21">
        <f t="shared" si="31"/>
        <v>379</v>
      </c>
      <c r="G229" s="21">
        <f t="shared" si="26"/>
        <v>1.3415104783798247E-3</v>
      </c>
      <c r="H229" s="21">
        <f t="shared" si="27"/>
        <v>5.3115284501494276E-7</v>
      </c>
      <c r="I229" s="21">
        <f>(1-$F$3)*SUM($H$12:H229)</f>
        <v>1.3389257832853898E-7</v>
      </c>
      <c r="J229" s="21">
        <f t="shared" si="28"/>
        <v>3.659133481147401E-4</v>
      </c>
      <c r="K229" s="21">
        <f t="shared" si="29"/>
        <v>1.31570203746299E-7</v>
      </c>
      <c r="L229" s="21">
        <f t="shared" si="30"/>
        <v>1.5666147252076771E-7</v>
      </c>
    </row>
    <row r="230" spans="1:12" x14ac:dyDescent="0.25">
      <c r="A230" s="19">
        <v>43417</v>
      </c>
      <c r="B230" s="21">
        <v>2722.179932</v>
      </c>
      <c r="C230" s="21">
        <v>177.46196</v>
      </c>
      <c r="D230" s="21">
        <f t="shared" si="24"/>
        <v>-1.4830187990527641E-3</v>
      </c>
      <c r="E230" s="21">
        <f t="shared" si="25"/>
        <v>2.1993447583439028E-6</v>
      </c>
      <c r="F230" s="21">
        <f t="shared" si="31"/>
        <v>378</v>
      </c>
      <c r="G230" s="21">
        <f t="shared" si="26"/>
        <v>1.3651897746649118E-3</v>
      </c>
      <c r="H230" s="21">
        <f t="shared" si="27"/>
        <v>3.0025229750539675E-9</v>
      </c>
      <c r="I230" s="21">
        <f>(1-$F$3)*SUM($H$12:H230)</f>
        <v>1.3394465726470486E-7</v>
      </c>
      <c r="J230" s="21">
        <f t="shared" si="28"/>
        <v>3.659845041319439E-4</v>
      </c>
      <c r="K230" s="21">
        <f t="shared" si="29"/>
        <v>1.3162137937027887E-7</v>
      </c>
      <c r="L230" s="21">
        <f t="shared" si="30"/>
        <v>4.2754799719540999E-12</v>
      </c>
    </row>
    <row r="231" spans="1:12" x14ac:dyDescent="0.25">
      <c r="A231" s="19">
        <v>43418</v>
      </c>
      <c r="B231" s="21">
        <v>2701.580078</v>
      </c>
      <c r="C231" s="21">
        <v>177.30766299999999</v>
      </c>
      <c r="D231" s="21">
        <f t="shared" si="24"/>
        <v>-7.5961889967371783E-3</v>
      </c>
      <c r="E231" s="21">
        <f t="shared" si="25"/>
        <v>5.7702087274150977E-5</v>
      </c>
      <c r="F231" s="21">
        <f t="shared" si="31"/>
        <v>377</v>
      </c>
      <c r="G231" s="21">
        <f t="shared" si="26"/>
        <v>1.3892870394128574E-3</v>
      </c>
      <c r="H231" s="21">
        <f t="shared" si="27"/>
        <v>8.0164761997047521E-8</v>
      </c>
      <c r="I231" s="21">
        <f>(1-$F$3)*SUM($H$12:H231)</f>
        <v>1.3533511973825914E-7</v>
      </c>
      <c r="J231" s="21">
        <f t="shared" si="28"/>
        <v>3.6787921895407351E-4</v>
      </c>
      <c r="K231" s="21">
        <f t="shared" si="29"/>
        <v>1.3298772419111144E-7</v>
      </c>
      <c r="L231" s="21">
        <f t="shared" si="30"/>
        <v>3.3142012229931891E-9</v>
      </c>
    </row>
    <row r="232" spans="1:12" x14ac:dyDescent="0.25">
      <c r="A232" s="19">
        <v>43419</v>
      </c>
      <c r="B232" s="21">
        <v>2730.1999510000001</v>
      </c>
      <c r="C232" s="21">
        <v>177.02796900000001</v>
      </c>
      <c r="D232" s="21">
        <f t="shared" si="24"/>
        <v>1.0538032725957951E-2</v>
      </c>
      <c r="E232" s="21">
        <f t="shared" si="25"/>
        <v>1.1105013373336076E-4</v>
      </c>
      <c r="F232" s="21">
        <f t="shared" si="31"/>
        <v>376</v>
      </c>
      <c r="G232" s="21">
        <f t="shared" si="26"/>
        <v>1.4138096502768586E-3</v>
      </c>
      <c r="H232" s="21">
        <f t="shared" si="27"/>
        <v>1.5700375073676116E-7</v>
      </c>
      <c r="I232" s="21">
        <f>(1-$F$3)*SUM($H$12:H232)</f>
        <v>1.3805835895419766E-7</v>
      </c>
      <c r="J232" s="21">
        <f t="shared" si="28"/>
        <v>3.7156205262943318E-4</v>
      </c>
      <c r="K232" s="21">
        <f t="shared" si="29"/>
        <v>1.3566372866397902E-7</v>
      </c>
      <c r="L232" s="21">
        <f t="shared" si="30"/>
        <v>1.2302019656422783E-8</v>
      </c>
    </row>
    <row r="233" spans="1:12" x14ac:dyDescent="0.25">
      <c r="A233" s="19">
        <v>43420</v>
      </c>
      <c r="B233" s="21">
        <v>2736.2700199999999</v>
      </c>
      <c r="C233" s="21">
        <v>180.91455099999999</v>
      </c>
      <c r="D233" s="21">
        <f t="shared" si="24"/>
        <v>2.2208377717471144E-3</v>
      </c>
      <c r="E233" s="21">
        <f t="shared" si="25"/>
        <v>4.9321204084186885E-6</v>
      </c>
      <c r="F233" s="21">
        <f t="shared" si="31"/>
        <v>375</v>
      </c>
      <c r="G233" s="21">
        <f t="shared" si="26"/>
        <v>1.4387651151346905E-3</v>
      </c>
      <c r="H233" s="21">
        <f t="shared" si="27"/>
        <v>7.096162787276671E-9</v>
      </c>
      <c r="I233" s="21">
        <f>(1-$F$3)*SUM($H$12:H233)</f>
        <v>1.3818144231172454E-7</v>
      </c>
      <c r="J233" s="21">
        <f t="shared" si="28"/>
        <v>3.7172764534229162E-4</v>
      </c>
      <c r="K233" s="21">
        <f t="shared" si="29"/>
        <v>1.3578467713348907E-7</v>
      </c>
      <c r="L233" s="21">
        <f t="shared" si="30"/>
        <v>2.3004836447203131E-11</v>
      </c>
    </row>
    <row r="234" spans="1:12" x14ac:dyDescent="0.25">
      <c r="A234" s="19">
        <v>43423</v>
      </c>
      <c r="B234" s="21">
        <v>2690.7299800000001</v>
      </c>
      <c r="C234" s="21">
        <v>180.07551599999999</v>
      </c>
      <c r="D234" s="21">
        <f t="shared" si="24"/>
        <v>-1.6783161581240495E-2</v>
      </c>
      <c r="E234" s="21">
        <f t="shared" si="25"/>
        <v>2.8167451266202691E-4</v>
      </c>
      <c r="F234" s="21">
        <f t="shared" si="31"/>
        <v>374</v>
      </c>
      <c r="G234" s="21">
        <f t="shared" si="26"/>
        <v>1.464161074387329E-3</v>
      </c>
      <c r="H234" s="21">
        <f t="shared" si="27"/>
        <v>4.1241685708676065E-7</v>
      </c>
      <c r="I234" s="21">
        <f>(1-$F$3)*SUM($H$12:H234)</f>
        <v>1.4533483675779624E-7</v>
      </c>
      <c r="J234" s="21">
        <f t="shared" si="28"/>
        <v>3.812280639693204E-4</v>
      </c>
      <c r="K234" s="21">
        <f t="shared" si="29"/>
        <v>1.4281399553557325E-7</v>
      </c>
      <c r="L234" s="21">
        <f t="shared" si="30"/>
        <v>7.9260097354040069E-8</v>
      </c>
    </row>
    <row r="235" spans="1:12" x14ac:dyDescent="0.25">
      <c r="A235" s="19">
        <v>43424</v>
      </c>
      <c r="B235" s="21">
        <v>2641.889893</v>
      </c>
      <c r="C235" s="21">
        <v>177.17263800000001</v>
      </c>
      <c r="D235" s="21">
        <f t="shared" si="24"/>
        <v>-1.8317995222689919E-2</v>
      </c>
      <c r="E235" s="21">
        <f t="shared" si="25"/>
        <v>3.355489489784907E-4</v>
      </c>
      <c r="F235" s="21">
        <f t="shared" si="31"/>
        <v>373</v>
      </c>
      <c r="G235" s="21">
        <f t="shared" si="26"/>
        <v>1.490005303298147E-3</v>
      </c>
      <c r="H235" s="21">
        <f t="shared" si="27"/>
        <v>4.9996971349407052E-7</v>
      </c>
      <c r="I235" s="21">
        <f>(1-$F$3)*SUM($H$12:H235)</f>
        <v>1.540068406059807E-7</v>
      </c>
      <c r="J235" s="21">
        <f t="shared" si="28"/>
        <v>3.9243705304925106E-4</v>
      </c>
      <c r="K235" s="21">
        <f t="shared" si="29"/>
        <v>1.5133558297109672E-7</v>
      </c>
      <c r="L235" s="21">
        <f t="shared" si="30"/>
        <v>1.1249155907141045E-7</v>
      </c>
    </row>
    <row r="236" spans="1:12" x14ac:dyDescent="0.25">
      <c r="A236" s="19">
        <v>43425</v>
      </c>
      <c r="B236" s="21">
        <v>2649.929932</v>
      </c>
      <c r="C236" s="21">
        <v>176.21786499999999</v>
      </c>
      <c r="D236" s="21">
        <f t="shared" si="24"/>
        <v>3.0386692866970996E-3</v>
      </c>
      <c r="E236" s="21">
        <f t="shared" si="25"/>
        <v>9.2335110339162604E-6</v>
      </c>
      <c r="F236" s="21">
        <f t="shared" si="31"/>
        <v>372</v>
      </c>
      <c r="G236" s="21">
        <f t="shared" si="26"/>
        <v>1.5163057143733998E-3</v>
      </c>
      <c r="H236" s="21">
        <f t="shared" si="27"/>
        <v>1.4000825544457065E-8</v>
      </c>
      <c r="I236" s="21">
        <f>(1-$F$3)*SUM($H$12:H236)</f>
        <v>1.5424968574184058E-7</v>
      </c>
      <c r="J236" s="21">
        <f t="shared" si="28"/>
        <v>3.9274633765554146E-4</v>
      </c>
      <c r="K236" s="21">
        <f t="shared" si="29"/>
        <v>1.515742159439078E-7</v>
      </c>
      <c r="L236" s="21">
        <f t="shared" si="30"/>
        <v>8.2481576365641762E-11</v>
      </c>
    </row>
    <row r="237" spans="1:12" x14ac:dyDescent="0.25">
      <c r="A237" s="19">
        <v>43427</v>
      </c>
      <c r="B237" s="21">
        <v>2632.5600589999999</v>
      </c>
      <c r="C237" s="21">
        <v>175.455963</v>
      </c>
      <c r="D237" s="21">
        <f t="shared" si="24"/>
        <v>-6.5764196931550074E-3</v>
      </c>
      <c r="E237" s="21">
        <f t="shared" si="25"/>
        <v>4.3249295980517004E-5</v>
      </c>
      <c r="F237" s="21">
        <f t="shared" si="31"/>
        <v>371</v>
      </c>
      <c r="G237" s="21">
        <f t="shared" si="26"/>
        <v>1.5430703597847286E-3</v>
      </c>
      <c r="H237" s="21">
        <f t="shared" si="27"/>
        <v>6.6736706709092589E-8</v>
      </c>
      <c r="I237" s="21">
        <f>(1-$F$3)*SUM($H$12:H237)</f>
        <v>1.5540723781304874E-7</v>
      </c>
      <c r="J237" s="21">
        <f t="shared" si="28"/>
        <v>3.9421724697563491E-4</v>
      </c>
      <c r="K237" s="21">
        <f t="shared" si="29"/>
        <v>1.5271169020691068E-7</v>
      </c>
      <c r="L237" s="21">
        <f t="shared" si="30"/>
        <v>1.8573155774918028E-9</v>
      </c>
    </row>
    <row r="238" spans="1:12" x14ac:dyDescent="0.25">
      <c r="A238" s="19">
        <v>43430</v>
      </c>
      <c r="B238" s="21">
        <v>2673.4499510000001</v>
      </c>
      <c r="C238" s="21">
        <v>177.346237</v>
      </c>
      <c r="D238" s="21">
        <f t="shared" si="24"/>
        <v>1.5412975626759496E-2</v>
      </c>
      <c r="E238" s="21">
        <f t="shared" si="25"/>
        <v>2.3755981767108227E-4</v>
      </c>
      <c r="F238" s="21">
        <f t="shared" si="31"/>
        <v>370</v>
      </c>
      <c r="G238" s="21">
        <f t="shared" si="26"/>
        <v>1.5703074338344275E-3</v>
      </c>
      <c r="H238" s="21">
        <f t="shared" si="27"/>
        <v>3.7304194766925167E-7</v>
      </c>
      <c r="I238" s="21">
        <f>(1-$F$3)*SUM($H$12:H238)</f>
        <v>1.6187767215818903E-7</v>
      </c>
      <c r="J238" s="21">
        <f t="shared" si="28"/>
        <v>4.0234024426868986E-4</v>
      </c>
      <c r="K238" s="21">
        <f t="shared" si="29"/>
        <v>1.5906989449085717E-7</v>
      </c>
      <c r="L238" s="21">
        <f t="shared" si="30"/>
        <v>5.6359115044884768E-8</v>
      </c>
    </row>
    <row r="239" spans="1:12" x14ac:dyDescent="0.25">
      <c r="A239" s="19">
        <v>43431</v>
      </c>
      <c r="B239" s="21">
        <v>2682.169922</v>
      </c>
      <c r="C239" s="21">
        <v>178.05989099999999</v>
      </c>
      <c r="D239" s="21">
        <f t="shared" si="24"/>
        <v>3.2563844755063892E-3</v>
      </c>
      <c r="E239" s="21">
        <f t="shared" si="25"/>
        <v>1.0604039852319021E-5</v>
      </c>
      <c r="F239" s="21">
        <f t="shared" si="31"/>
        <v>369</v>
      </c>
      <c r="G239" s="21">
        <f t="shared" si="26"/>
        <v>1.5980252754642208E-3</v>
      </c>
      <c r="H239" s="21">
        <f t="shared" si="27"/>
        <v>1.6945523706035679E-8</v>
      </c>
      <c r="I239" s="21">
        <f>(1-$F$3)*SUM($H$12:H239)</f>
        <v>1.6217159325545162E-7</v>
      </c>
      <c r="J239" s="21">
        <f t="shared" si="28"/>
        <v>4.0270534296859238E-4</v>
      </c>
      <c r="K239" s="21">
        <f t="shared" si="29"/>
        <v>1.5935871750954074E-7</v>
      </c>
      <c r="L239" s="21">
        <f t="shared" si="30"/>
        <v>1.0909136400784507E-10</v>
      </c>
    </row>
    <row r="240" spans="1:12" x14ac:dyDescent="0.25">
      <c r="A240" s="19">
        <v>43432</v>
      </c>
      <c r="B240" s="21">
        <v>2743.790039</v>
      </c>
      <c r="C240" s="21">
        <v>181.165314</v>
      </c>
      <c r="D240" s="21">
        <f t="shared" si="24"/>
        <v>2.2714051233730995E-2</v>
      </c>
      <c r="E240" s="21">
        <f t="shared" si="25"/>
        <v>5.1592812344855652E-4</v>
      </c>
      <c r="F240" s="21">
        <f t="shared" si="31"/>
        <v>368</v>
      </c>
      <c r="G240" s="21">
        <f t="shared" si="26"/>
        <v>1.6262323708083261E-3</v>
      </c>
      <c r="H240" s="21">
        <f t="shared" si="27"/>
        <v>8.390190153624368E-7</v>
      </c>
      <c r="I240" s="21">
        <f>(1-$F$3)*SUM($H$12:H240)</f>
        <v>1.7672442702427009E-7</v>
      </c>
      <c r="J240" s="21">
        <f t="shared" si="28"/>
        <v>4.20386045230179E-4</v>
      </c>
      <c r="K240" s="21">
        <f t="shared" si="29"/>
        <v>1.7365913152764428E-7</v>
      </c>
      <c r="L240" s="21">
        <f t="shared" si="30"/>
        <v>2.6600266746294534E-7</v>
      </c>
    </row>
    <row r="241" spans="1:12" x14ac:dyDescent="0.25">
      <c r="A241" s="19">
        <v>43433</v>
      </c>
      <c r="B241" s="21">
        <v>2737.8000489999999</v>
      </c>
      <c r="C241" s="21">
        <v>182.52513099999999</v>
      </c>
      <c r="D241" s="21">
        <f t="shared" si="24"/>
        <v>-2.185494459836184E-3</v>
      </c>
      <c r="E241" s="21">
        <f t="shared" si="25"/>
        <v>4.7763860339746539E-6</v>
      </c>
      <c r="F241" s="21">
        <f t="shared" si="31"/>
        <v>367</v>
      </c>
      <c r="G241" s="21">
        <f t="shared" si="26"/>
        <v>1.6549373557915793E-3</v>
      </c>
      <c r="H241" s="21">
        <f t="shared" si="27"/>
        <v>7.9046196733058425E-9</v>
      </c>
      <c r="I241" s="21">
        <f>(1-$F$3)*SUM($H$12:H241)</f>
        <v>1.7686153311364955E-7</v>
      </c>
      <c r="J241" s="21">
        <f t="shared" si="28"/>
        <v>4.2054908526074523E-4</v>
      </c>
      <c r="K241" s="21">
        <f t="shared" si="29"/>
        <v>1.7379385950390484E-7</v>
      </c>
      <c r="L241" s="21">
        <f t="shared" si="30"/>
        <v>2.1183854724499378E-11</v>
      </c>
    </row>
    <row r="242" spans="1:12" x14ac:dyDescent="0.25">
      <c r="A242" s="19">
        <v>43434</v>
      </c>
      <c r="B242" s="21">
        <v>2760.169922</v>
      </c>
      <c r="C242" s="21">
        <v>182.922989</v>
      </c>
      <c r="D242" s="21">
        <f t="shared" si="24"/>
        <v>8.1375476991261391E-3</v>
      </c>
      <c r="E242" s="21">
        <f t="shared" si="25"/>
        <v>6.6219682555553118E-5</v>
      </c>
      <c r="F242" s="21">
        <f t="shared" si="31"/>
        <v>366</v>
      </c>
      <c r="G242" s="21">
        <f t="shared" si="26"/>
        <v>1.684149018773426E-3</v>
      </c>
      <c r="H242" s="21">
        <f t="shared" si="27"/>
        <v>1.1152381339942254E-7</v>
      </c>
      <c r="I242" s="21">
        <f>(1-$F$3)*SUM($H$12:H242)</f>
        <v>1.7879592016322723E-7</v>
      </c>
      <c r="J242" s="21">
        <f t="shared" si="28"/>
        <v>4.2284266596835662E-4</v>
      </c>
      <c r="K242" s="21">
        <f t="shared" si="29"/>
        <v>1.756946944972578E-7</v>
      </c>
      <c r="L242" s="21">
        <f t="shared" si="30"/>
        <v>4.3618083325912939E-9</v>
      </c>
    </row>
    <row r="243" spans="1:12" x14ac:dyDescent="0.25">
      <c r="A243" s="19">
        <v>43437</v>
      </c>
      <c r="B243" s="21">
        <v>2790.3701169999999</v>
      </c>
      <c r="C243" s="21">
        <v>179.87603799999999</v>
      </c>
      <c r="D243" s="21">
        <f t="shared" si="24"/>
        <v>1.0882001681880114E-2</v>
      </c>
      <c r="E243" s="21">
        <f t="shared" si="25"/>
        <v>1.1841796060444163E-4</v>
      </c>
      <c r="F243" s="21">
        <f t="shared" si="31"/>
        <v>365</v>
      </c>
      <c r="G243" s="21">
        <f t="shared" si="26"/>
        <v>1.7138763032385745E-3</v>
      </c>
      <c r="H243" s="21">
        <f t="shared" si="27"/>
        <v>2.0295373655779155E-7</v>
      </c>
      <c r="I243" s="21">
        <f>(1-$F$3)*SUM($H$12:H243)</f>
        <v>1.8231616456389822E-7</v>
      </c>
      <c r="J243" s="21">
        <f t="shared" si="28"/>
        <v>4.2698496995081481E-4</v>
      </c>
      <c r="K243" s="21">
        <f t="shared" si="29"/>
        <v>1.7915388005343235E-7</v>
      </c>
      <c r="L243" s="21">
        <f t="shared" si="30"/>
        <v>1.3980415415607227E-8</v>
      </c>
    </row>
    <row r="244" spans="1:12" x14ac:dyDescent="0.25">
      <c r="A244" s="19">
        <v>43438</v>
      </c>
      <c r="B244" s="21">
        <v>2700.0600589999999</v>
      </c>
      <c r="C244" s="21">
        <v>179.55583200000001</v>
      </c>
      <c r="D244" s="21">
        <f t="shared" si="24"/>
        <v>-3.2900228620901091E-2</v>
      </c>
      <c r="E244" s="21">
        <f t="shared" si="25"/>
        <v>1.0824250433075593E-3</v>
      </c>
      <c r="F244" s="21">
        <f t="shared" si="31"/>
        <v>364</v>
      </c>
      <c r="G244" s="21">
        <f t="shared" si="26"/>
        <v>1.7441283105351477E-3</v>
      </c>
      <c r="H244" s="21">
        <f t="shared" si="27"/>
        <v>1.8878881620649475E-6</v>
      </c>
      <c r="I244" s="21">
        <f>(1-$F$3)*SUM($H$12:H244)</f>
        <v>2.1506169487203222E-7</v>
      </c>
      <c r="J244" s="21">
        <f t="shared" si="28"/>
        <v>4.637474472943568E-4</v>
      </c>
      <c r="K244" s="21">
        <f t="shared" si="29"/>
        <v>2.1133143722803704E-7</v>
      </c>
      <c r="L244" s="21">
        <f t="shared" si="30"/>
        <v>1.1711865181601603E-6</v>
      </c>
    </row>
    <row r="245" spans="1:12" x14ac:dyDescent="0.25">
      <c r="A245" s="19">
        <v>43440</v>
      </c>
      <c r="B245" s="21">
        <v>2695.9499510000001</v>
      </c>
      <c r="C245" s="21">
        <v>179.95367400000001</v>
      </c>
      <c r="D245" s="21">
        <f t="shared" si="24"/>
        <v>-1.52338812835683E-3</v>
      </c>
      <c r="E245" s="21">
        <f t="shared" si="25"/>
        <v>2.3207113896185257E-6</v>
      </c>
      <c r="F245" s="21">
        <f t="shared" si="31"/>
        <v>363</v>
      </c>
      <c r="G245" s="21">
        <f t="shared" si="26"/>
        <v>1.7749143026611642E-3</v>
      </c>
      <c r="H245" s="21">
        <f t="shared" si="27"/>
        <v>4.119063837782587E-9</v>
      </c>
      <c r="I245" s="21">
        <f>(1-$F$3)*SUM($H$12:H245)</f>
        <v>2.1513314027459977E-7</v>
      </c>
      <c r="J245" s="21">
        <f t="shared" si="28"/>
        <v>4.6382447140550892E-4</v>
      </c>
      <c r="K245" s="21">
        <f t="shared" si="29"/>
        <v>2.11401643405929E-7</v>
      </c>
      <c r="L245" s="21">
        <f t="shared" si="30"/>
        <v>4.4491876054674492E-12</v>
      </c>
    </row>
    <row r="246" spans="1:12" x14ac:dyDescent="0.25">
      <c r="A246" s="19">
        <v>43441</v>
      </c>
      <c r="B246" s="21">
        <v>2633.080078</v>
      </c>
      <c r="C246" s="21">
        <v>177.53749099999999</v>
      </c>
      <c r="D246" s="21">
        <f t="shared" si="24"/>
        <v>-2.3596335440042082E-2</v>
      </c>
      <c r="E246" s="21">
        <f t="shared" si="25"/>
        <v>5.5678704619898593E-4</v>
      </c>
      <c r="F246" s="21">
        <f t="shared" si="31"/>
        <v>362</v>
      </c>
      <c r="G246" s="21">
        <f t="shared" si="26"/>
        <v>1.8062437051002056E-3</v>
      </c>
      <c r="H246" s="21">
        <f t="shared" si="27"/>
        <v>1.0056930972782556E-6</v>
      </c>
      <c r="I246" s="21">
        <f>(1-$F$3)*SUM($H$12:H246)</f>
        <v>2.3257694571781293E-7</v>
      </c>
      <c r="J246" s="21">
        <f t="shared" si="28"/>
        <v>4.8226232044169999E-4</v>
      </c>
      <c r="K246" s="21">
        <f t="shared" si="29"/>
        <v>2.2854288502607908E-7</v>
      </c>
      <c r="L246" s="21">
        <f t="shared" si="30"/>
        <v>3.09757367611075E-7</v>
      </c>
    </row>
    <row r="247" spans="1:12" x14ac:dyDescent="0.25">
      <c r="A247" s="19">
        <v>43444</v>
      </c>
      <c r="B247" s="21">
        <v>2637.719971</v>
      </c>
      <c r="C247" s="21">
        <v>179.17738299999999</v>
      </c>
      <c r="D247" s="21">
        <f t="shared" si="24"/>
        <v>1.7606033829389957E-3</v>
      </c>
      <c r="E247" s="21">
        <f t="shared" si="25"/>
        <v>3.099724272016236E-6</v>
      </c>
      <c r="F247" s="21">
        <f t="shared" si="31"/>
        <v>361</v>
      </c>
      <c r="G247" s="21">
        <f t="shared" si="26"/>
        <v>1.8381261097071353E-3</v>
      </c>
      <c r="H247" s="21">
        <f t="shared" si="27"/>
        <v>5.6976841172859864E-9</v>
      </c>
      <c r="I247" s="21">
        <f>(1-$F$3)*SUM($H$12:H247)</f>
        <v>2.3267577238122328E-7</v>
      </c>
      <c r="J247" s="21">
        <f t="shared" si="28"/>
        <v>4.8236477108224151E-4</v>
      </c>
      <c r="K247" s="21">
        <f t="shared" si="29"/>
        <v>2.2863999753524714E-7</v>
      </c>
      <c r="L247" s="21">
        <f t="shared" si="30"/>
        <v>8.2431249111720255E-12</v>
      </c>
    </row>
    <row r="248" spans="1:12" x14ac:dyDescent="0.25">
      <c r="A248" s="19">
        <v>43445</v>
      </c>
      <c r="B248" s="21">
        <v>2636.780029</v>
      </c>
      <c r="C248" s="21">
        <v>178.148788</v>
      </c>
      <c r="D248" s="21">
        <f t="shared" si="24"/>
        <v>-3.564099004455318E-4</v>
      </c>
      <c r="E248" s="21">
        <f t="shared" si="25"/>
        <v>1.2702801713559388E-7</v>
      </c>
      <c r="F248" s="21">
        <f t="shared" si="31"/>
        <v>360</v>
      </c>
      <c r="G248" s="21">
        <f t="shared" si="26"/>
        <v>1.8705712776447552E-3</v>
      </c>
      <c r="H248" s="21">
        <f t="shared" si="27"/>
        <v>2.3761496031000769E-10</v>
      </c>
      <c r="I248" s="21">
        <f>(1-$F$3)*SUM($H$12:H248)</f>
        <v>2.3267989382657202E-7</v>
      </c>
      <c r="J248" s="21">
        <f t="shared" si="28"/>
        <v>4.8236904318848243E-4</v>
      </c>
      <c r="K248" s="21">
        <f t="shared" si="29"/>
        <v>2.2864404749388586E-7</v>
      </c>
      <c r="L248" s="21">
        <f t="shared" si="30"/>
        <v>1.0325817625777317E-14</v>
      </c>
    </row>
    <row r="249" spans="1:12" x14ac:dyDescent="0.25">
      <c r="A249" s="19">
        <v>43446</v>
      </c>
      <c r="B249" s="21">
        <v>2651.070068</v>
      </c>
      <c r="C249" s="21">
        <v>178.04208399999999</v>
      </c>
      <c r="D249" s="21">
        <f t="shared" si="24"/>
        <v>5.4048709873826383E-3</v>
      </c>
      <c r="E249" s="21">
        <f t="shared" si="25"/>
        <v>2.9212630390250577E-5</v>
      </c>
      <c r="F249" s="21">
        <f t="shared" si="31"/>
        <v>359</v>
      </c>
      <c r="G249" s="21">
        <f t="shared" si="26"/>
        <v>1.903589142372296E-3</v>
      </c>
      <c r="H249" s="21">
        <f t="shared" si="27"/>
        <v>5.5608846031015967E-8</v>
      </c>
      <c r="I249" s="21">
        <f>(1-$F$3)*SUM($H$12:H249)</f>
        <v>2.3364443250513297E-7</v>
      </c>
      <c r="J249" s="21">
        <f t="shared" si="28"/>
        <v>4.8336780251184811E-4</v>
      </c>
      <c r="K249" s="21">
        <f t="shared" si="29"/>
        <v>2.2959185619279716E-7</v>
      </c>
      <c r="L249" s="21">
        <f t="shared" si="30"/>
        <v>8.4001652266667816E-10</v>
      </c>
    </row>
    <row r="250" spans="1:12" x14ac:dyDescent="0.25">
      <c r="A250" s="19">
        <v>43447</v>
      </c>
      <c r="B250" s="21">
        <v>2650.540039</v>
      </c>
      <c r="C250" s="21">
        <v>180.90463299999999</v>
      </c>
      <c r="D250" s="21">
        <f t="shared" si="24"/>
        <v>-1.9995020043665106E-4</v>
      </c>
      <c r="E250" s="21">
        <f t="shared" si="25"/>
        <v>3.9980082654656933E-8</v>
      </c>
      <c r="F250" s="21">
        <f t="shared" si="31"/>
        <v>358</v>
      </c>
      <c r="G250" s="21">
        <f t="shared" si="26"/>
        <v>1.9371898126866621E-3</v>
      </c>
      <c r="H250" s="21">
        <f t="shared" si="27"/>
        <v>7.7449008828972128E-11</v>
      </c>
      <c r="I250" s="21">
        <f>(1-$F$3)*SUM($H$12:H250)</f>
        <v>2.3364577586270939E-7</v>
      </c>
      <c r="J250" s="21">
        <f t="shared" si="28"/>
        <v>4.8336919209100346E-4</v>
      </c>
      <c r="K250" s="21">
        <f t="shared" si="29"/>
        <v>2.2959317624975805E-7</v>
      </c>
      <c r="L250" s="21">
        <f t="shared" si="30"/>
        <v>3.5953125262704578E-14</v>
      </c>
    </row>
    <row r="251" spans="1:12" x14ac:dyDescent="0.25">
      <c r="A251" s="19">
        <v>43448</v>
      </c>
      <c r="B251" s="21">
        <v>2599.9499510000001</v>
      </c>
      <c r="C251" s="21">
        <v>177.857697</v>
      </c>
      <c r="D251" s="21">
        <f t="shared" si="24"/>
        <v>-1.9271212311226697E-2</v>
      </c>
      <c r="E251" s="21">
        <f t="shared" si="25"/>
        <v>3.7137962394437541E-4</v>
      </c>
      <c r="F251" s="21">
        <f t="shared" si="31"/>
        <v>357</v>
      </c>
      <c r="G251" s="21">
        <f t="shared" si="26"/>
        <v>1.9713835758173536E-3</v>
      </c>
      <c r="H251" s="21">
        <f t="shared" si="27"/>
        <v>7.3213169103716688E-7</v>
      </c>
      <c r="I251" s="21">
        <f>(1-$F$3)*SUM($H$12:H251)</f>
        <v>2.4634464275542853E-7</v>
      </c>
      <c r="J251" s="21">
        <f t="shared" si="28"/>
        <v>4.9633118253382847E-4</v>
      </c>
      <c r="K251" s="21">
        <f t="shared" si="29"/>
        <v>2.4207178055538642E-7</v>
      </c>
      <c r="L251" s="21">
        <f t="shared" si="30"/>
        <v>1.3774308262615224E-7</v>
      </c>
    </row>
    <row r="252" spans="1:12" x14ac:dyDescent="0.25">
      <c r="A252" s="19">
        <v>43451</v>
      </c>
      <c r="B252" s="21">
        <v>2545.9399410000001</v>
      </c>
      <c r="C252" s="21">
        <v>175.431793</v>
      </c>
      <c r="D252" s="21">
        <f t="shared" si="24"/>
        <v>-2.0992284922037387E-2</v>
      </c>
      <c r="E252" s="21">
        <f t="shared" si="25"/>
        <v>4.4067602624799822E-4</v>
      </c>
      <c r="F252" s="21">
        <f t="shared" si="31"/>
        <v>356</v>
      </c>
      <c r="G252" s="21">
        <f t="shared" si="26"/>
        <v>2.006180900576018E-3</v>
      </c>
      <c r="H252" s="21">
        <f t="shared" si="27"/>
        <v>8.8407582720047006E-7</v>
      </c>
      <c r="I252" s="21">
        <f>(1-$F$3)*SUM($H$12:H252)</f>
        <v>2.6167898955413773E-7</v>
      </c>
      <c r="J252" s="21">
        <f t="shared" si="28"/>
        <v>5.1154568667337796E-4</v>
      </c>
      <c r="K252" s="21">
        <f t="shared" si="29"/>
        <v>2.5714015221428468E-7</v>
      </c>
      <c r="L252" s="21">
        <f t="shared" si="30"/>
        <v>1.9396879522985108E-7</v>
      </c>
    </row>
    <row r="253" spans="1:12" x14ac:dyDescent="0.25">
      <c r="A253" s="19">
        <v>43452</v>
      </c>
      <c r="B253" s="21">
        <v>2546.1599120000001</v>
      </c>
      <c r="C253" s="21">
        <v>174.383804</v>
      </c>
      <c r="D253" s="21">
        <f t="shared" si="24"/>
        <v>8.6396970399963853E-5</v>
      </c>
      <c r="E253" s="21">
        <f t="shared" si="25"/>
        <v>7.4644364942922305E-9</v>
      </c>
      <c r="F253" s="21">
        <f t="shared" si="31"/>
        <v>355</v>
      </c>
      <c r="G253" s="21">
        <f t="shared" si="26"/>
        <v>2.0415924405615981E-3</v>
      </c>
      <c r="H253" s="21">
        <f t="shared" si="27"/>
        <v>1.5239337119799136E-11</v>
      </c>
      <c r="I253" s="21">
        <f>(1-$F$3)*SUM($H$12:H253)</f>
        <v>2.6167925388132909E-7</v>
      </c>
      <c r="J253" s="21">
        <f t="shared" si="28"/>
        <v>5.1154594503458734E-4</v>
      </c>
      <c r="K253" s="21">
        <f t="shared" si="29"/>
        <v>2.571404119567055E-7</v>
      </c>
      <c r="L253" s="21">
        <f t="shared" si="30"/>
        <v>6.23380927231076E-14</v>
      </c>
    </row>
    <row r="254" spans="1:12" x14ac:dyDescent="0.25">
      <c r="A254" s="19">
        <v>43453</v>
      </c>
      <c r="B254" s="21">
        <v>2506.959961</v>
      </c>
      <c r="C254" s="21">
        <v>173.85011299999999</v>
      </c>
      <c r="D254" s="21">
        <f t="shared" si="24"/>
        <v>-1.5515459108049429E-2</v>
      </c>
      <c r="E254" s="21">
        <f t="shared" si="25"/>
        <v>2.4072947133355399E-4</v>
      </c>
      <c r="F254" s="21">
        <f t="shared" si="31"/>
        <v>354</v>
      </c>
      <c r="G254" s="21">
        <f t="shared" si="26"/>
        <v>2.0776290374220547E-3</v>
      </c>
      <c r="H254" s="21">
        <f t="shared" si="27"/>
        <v>5.0014653980585193E-7</v>
      </c>
      <c r="I254" s="21">
        <f>(1-$F$3)*SUM($H$12:H254)</f>
        <v>2.7035432479220725E-7</v>
      </c>
      <c r="J254" s="21">
        <f t="shared" si="28"/>
        <v>5.1995607967616575E-4</v>
      </c>
      <c r="K254" s="21">
        <f t="shared" si="29"/>
        <v>2.6566501325654133E-7</v>
      </c>
      <c r="L254" s="21">
        <f t="shared" si="30"/>
        <v>5.7822842150045524E-8</v>
      </c>
    </row>
    <row r="255" spans="1:12" x14ac:dyDescent="0.25">
      <c r="A255" s="19">
        <v>43454</v>
      </c>
      <c r="B255" s="21">
        <v>2467.419922</v>
      </c>
      <c r="C255" s="21">
        <v>168.53251599999999</v>
      </c>
      <c r="D255" s="21">
        <f t="shared" si="24"/>
        <v>-1.5897809458374292E-2</v>
      </c>
      <c r="E255" s="21">
        <f t="shared" si="25"/>
        <v>2.5274034557477512E-4</v>
      </c>
      <c r="F255" s="21">
        <f t="shared" si="31"/>
        <v>353</v>
      </c>
      <c r="G255" s="21">
        <f t="shared" si="26"/>
        <v>2.1143017241736584E-3</v>
      </c>
      <c r="H255" s="21">
        <f t="shared" si="27"/>
        <v>5.3436934841699326E-7</v>
      </c>
      <c r="I255" s="21">
        <f>(1-$F$3)*SUM($H$12:H255)</f>
        <v>2.7962299231496297E-7</v>
      </c>
      <c r="J255" s="21">
        <f t="shared" si="28"/>
        <v>5.2879390343966992E-4</v>
      </c>
      <c r="K255" s="21">
        <f t="shared" si="29"/>
        <v>2.7477291520039196E-7</v>
      </c>
      <c r="L255" s="21">
        <f t="shared" si="30"/>
        <v>6.3738865378327E-8</v>
      </c>
    </row>
    <row r="256" spans="1:12" x14ac:dyDescent="0.25">
      <c r="A256" s="19">
        <v>43455</v>
      </c>
      <c r="B256" s="21">
        <v>2416.6201169999999</v>
      </c>
      <c r="C256" s="21">
        <v>168.98857100000001</v>
      </c>
      <c r="D256" s="21">
        <f t="shared" si="24"/>
        <v>-2.0803120626788667E-2</v>
      </c>
      <c r="E256" s="21">
        <f t="shared" si="25"/>
        <v>4.3276982781272012E-4</v>
      </c>
      <c r="F256" s="21">
        <f t="shared" si="31"/>
        <v>352</v>
      </c>
      <c r="G256" s="21">
        <f t="shared" si="26"/>
        <v>2.1516217285788746E-3</v>
      </c>
      <c r="H256" s="21">
        <f t="shared" si="27"/>
        <v>9.3115696499518677E-7</v>
      </c>
      <c r="I256" s="21">
        <f>(1-$F$3)*SUM($H$12:H256)</f>
        <v>2.957739641953783E-7</v>
      </c>
      <c r="J256" s="21">
        <f t="shared" si="28"/>
        <v>5.4385104964078013E-4</v>
      </c>
      <c r="K256" s="21">
        <f t="shared" si="29"/>
        <v>2.9064374753131328E-7</v>
      </c>
      <c r="L256" s="21">
        <f t="shared" si="30"/>
        <v>1.8703824464969147E-7</v>
      </c>
    </row>
    <row r="257" spans="1:12" x14ac:dyDescent="0.25">
      <c r="A257" s="19">
        <v>43458</v>
      </c>
      <c r="B257" s="21">
        <v>2351.1000979999999</v>
      </c>
      <c r="C257" s="21">
        <v>165.23329200000001</v>
      </c>
      <c r="D257" s="21">
        <f t="shared" si="24"/>
        <v>-2.748657265451852E-2</v>
      </c>
      <c r="E257" s="21">
        <f t="shared" si="25"/>
        <v>7.5551167629212533E-4</v>
      </c>
      <c r="F257" s="21">
        <f t="shared" si="31"/>
        <v>351</v>
      </c>
      <c r="G257" s="21">
        <f t="shared" si="26"/>
        <v>2.1896004765838716E-3</v>
      </c>
      <c r="H257" s="21">
        <f t="shared" si="27"/>
        <v>1.6542687264739173E-6</v>
      </c>
      <c r="I257" s="21">
        <f>(1-$F$3)*SUM($H$12:H257)</f>
        <v>3.2446735176410982E-7</v>
      </c>
      <c r="J257" s="21">
        <f t="shared" si="28"/>
        <v>5.6962035757520974E-4</v>
      </c>
      <c r="K257" s="21">
        <f t="shared" si="29"/>
        <v>3.1883944661872752E-7</v>
      </c>
      <c r="L257" s="21">
        <f t="shared" si="30"/>
        <v>5.7031622082276401E-7</v>
      </c>
    </row>
    <row r="258" spans="1:12" x14ac:dyDescent="0.25">
      <c r="A258" s="19">
        <v>43460</v>
      </c>
      <c r="B258" s="21">
        <v>2467.6999510000001</v>
      </c>
      <c r="C258" s="21">
        <v>168.87214700000001</v>
      </c>
      <c r="D258" s="21">
        <f t="shared" si="24"/>
        <v>4.8403177454947023E-2</v>
      </c>
      <c r="E258" s="21">
        <f t="shared" si="25"/>
        <v>2.3428675877350917E-3</v>
      </c>
      <c r="F258" s="21">
        <f t="shared" si="31"/>
        <v>350</v>
      </c>
      <c r="G258" s="21">
        <f t="shared" si="26"/>
        <v>2.2282495958167049E-3</v>
      </c>
      <c r="H258" s="21">
        <f t="shared" si="27"/>
        <v>5.2204937554227767E-6</v>
      </c>
      <c r="I258" s="21">
        <f>(1-$F$3)*SUM($H$12:H258)</f>
        <v>4.1501712050922456E-7</v>
      </c>
      <c r="J258" s="21">
        <f t="shared" si="28"/>
        <v>6.4421822429144653E-4</v>
      </c>
      <c r="K258" s="21">
        <f t="shared" si="29"/>
        <v>4.07818624342394E-7</v>
      </c>
      <c r="L258" s="21">
        <f t="shared" si="30"/>
        <v>5.4871177699023848E-6</v>
      </c>
    </row>
    <row r="259" spans="1:12" x14ac:dyDescent="0.25">
      <c r="A259" s="19">
        <v>43461</v>
      </c>
      <c r="B259" s="21">
        <v>2488.830078</v>
      </c>
      <c r="C259" s="21">
        <v>170.502365</v>
      </c>
      <c r="D259" s="21">
        <f t="shared" si="24"/>
        <v>8.5262289882423199E-3</v>
      </c>
      <c r="E259" s="21">
        <f t="shared" si="25"/>
        <v>7.2696580759943659E-5</v>
      </c>
      <c r="F259" s="21">
        <f t="shared" si="31"/>
        <v>349</v>
      </c>
      <c r="G259" s="21">
        <f t="shared" si="26"/>
        <v>2.2675809191472487E-3</v>
      </c>
      <c r="H259" s="21">
        <f t="shared" si="27"/>
        <v>1.6484537941849523E-7</v>
      </c>
      <c r="I259" s="21">
        <f>(1-$F$3)*SUM($H$12:H259)</f>
        <v>4.1787637323211885E-7</v>
      </c>
      <c r="J259" s="21">
        <f t="shared" si="28"/>
        <v>6.4643357990757169E-4</v>
      </c>
      <c r="K259" s="21">
        <f t="shared" si="29"/>
        <v>4.1062828316000435E-7</v>
      </c>
      <c r="L259" s="21">
        <f t="shared" si="30"/>
        <v>5.2252589254758256E-9</v>
      </c>
    </row>
    <row r="260" spans="1:12" x14ac:dyDescent="0.25">
      <c r="A260" s="19">
        <v>43462</v>
      </c>
      <c r="B260" s="21">
        <v>2485.73999</v>
      </c>
      <c r="C260" s="21">
        <v>170.356796</v>
      </c>
      <c r="D260" s="21">
        <f t="shared" si="24"/>
        <v>-1.2423539542946662E-3</v>
      </c>
      <c r="E260" s="21">
        <f t="shared" si="25"/>
        <v>1.5434433477515934E-6</v>
      </c>
      <c r="F260" s="21">
        <f t="shared" si="31"/>
        <v>348</v>
      </c>
      <c r="G260" s="21">
        <f t="shared" si="26"/>
        <v>2.307606488309963E-3</v>
      </c>
      <c r="H260" s="21">
        <f t="shared" si="27"/>
        <v>3.5616598836104277E-9</v>
      </c>
      <c r="I260" s="21">
        <f>(1-$F$3)*SUM($H$12:H260)</f>
        <v>4.1793815043058301E-7</v>
      </c>
      <c r="J260" s="21">
        <f t="shared" si="28"/>
        <v>6.4648136123989148E-4</v>
      </c>
      <c r="K260" s="21">
        <f t="shared" si="29"/>
        <v>4.1068898882935713E-7</v>
      </c>
      <c r="L260" s="21">
        <f t="shared" si="30"/>
        <v>1.2831324376573267E-12</v>
      </c>
    </row>
    <row r="261" spans="1:12" x14ac:dyDescent="0.25">
      <c r="A261" s="19">
        <v>43465</v>
      </c>
      <c r="B261" s="21">
        <v>2506.8500979999999</v>
      </c>
      <c r="C261" s="21">
        <v>172.30723599999999</v>
      </c>
      <c r="D261" s="21">
        <f t="shared" si="24"/>
        <v>8.4566260936189287E-3</v>
      </c>
      <c r="E261" s="21">
        <f t="shared" si="25"/>
        <v>7.151452488727654E-5</v>
      </c>
      <c r="F261" s="21">
        <f t="shared" si="31"/>
        <v>347</v>
      </c>
      <c r="G261" s="21">
        <f t="shared" si="26"/>
        <v>2.3483385575906101E-3</v>
      </c>
      <c r="H261" s="21">
        <f t="shared" si="27"/>
        <v>1.6794031622056477E-7</v>
      </c>
      <c r="I261" s="21">
        <f>(1-$F$3)*SUM($H$12:H261)</f>
        <v>4.2085108501286413E-7</v>
      </c>
      <c r="J261" s="21">
        <f t="shared" si="28"/>
        <v>6.4873036387459477E-4</v>
      </c>
      <c r="K261" s="21">
        <f t="shared" si="29"/>
        <v>4.135513983913715E-7</v>
      </c>
      <c r="L261" s="21">
        <f t="shared" si="30"/>
        <v>5.0553484310671525E-9</v>
      </c>
    </row>
    <row r="262" spans="1:12" x14ac:dyDescent="0.25">
      <c r="A262" s="19">
        <v>43467</v>
      </c>
      <c r="B262" s="21">
        <v>2510.030029</v>
      </c>
      <c r="C262" s="21">
        <v>170.84198000000001</v>
      </c>
      <c r="D262" s="21">
        <f t="shared" si="24"/>
        <v>1.2676928072264735E-3</v>
      </c>
      <c r="E262" s="21">
        <f t="shared" si="25"/>
        <v>1.6070450534937371E-6</v>
      </c>
      <c r="F262" s="21">
        <f t="shared" si="31"/>
        <v>346</v>
      </c>
      <c r="G262" s="21">
        <f t="shared" si="26"/>
        <v>2.3897895975780428E-3</v>
      </c>
      <c r="H262" s="21">
        <f t="shared" si="27"/>
        <v>3.8404995516785823E-9</v>
      </c>
      <c r="I262" s="21">
        <f>(1-$F$3)*SUM($H$12:H262)</f>
        <v>4.209176987016381E-7</v>
      </c>
      <c r="J262" s="21">
        <f t="shared" si="28"/>
        <v>6.4878170342699869E-4</v>
      </c>
      <c r="K262" s="21">
        <f t="shared" si="29"/>
        <v>4.136168566618275E-7</v>
      </c>
      <c r="L262" s="21">
        <f t="shared" si="30"/>
        <v>1.4242708609934634E-12</v>
      </c>
    </row>
    <row r="263" spans="1:12" x14ac:dyDescent="0.25">
      <c r="A263" s="19">
        <v>43468</v>
      </c>
      <c r="B263" s="21">
        <v>2447.889893</v>
      </c>
      <c r="C263" s="21">
        <v>169.716354</v>
      </c>
      <c r="D263" s="21">
        <f t="shared" si="24"/>
        <v>-2.5068331528297301E-2</v>
      </c>
      <c r="E263" s="21">
        <f t="shared" si="25"/>
        <v>6.2842124561262452E-4</v>
      </c>
      <c r="F263" s="21">
        <f t="shared" si="31"/>
        <v>345</v>
      </c>
      <c r="G263" s="21">
        <f t="shared" si="26"/>
        <v>2.4319722989822189E-3</v>
      </c>
      <c r="H263" s="21">
        <f t="shared" si="27"/>
        <v>1.528303061421804E-6</v>
      </c>
      <c r="I263" s="21">
        <f>(1-$F$3)*SUM($H$12:H263)</f>
        <v>4.4742620446135584E-7</v>
      </c>
      <c r="J263" s="21">
        <f t="shared" si="28"/>
        <v>6.6889924836357518E-4</v>
      </c>
      <c r="K263" s="21">
        <f t="shared" si="29"/>
        <v>4.3966557084266871E-7</v>
      </c>
      <c r="L263" s="21">
        <f t="shared" si="30"/>
        <v>3.9436086487177288E-7</v>
      </c>
    </row>
    <row r="264" spans="1:12" x14ac:dyDescent="0.25">
      <c r="A264" s="19">
        <v>43469</v>
      </c>
      <c r="B264" s="21">
        <v>2531.9399410000001</v>
      </c>
      <c r="C264" s="21">
        <v>172.996185</v>
      </c>
      <c r="D264" s="21">
        <f t="shared" si="24"/>
        <v>3.3759398727554041E-2</v>
      </c>
      <c r="E264" s="21">
        <f t="shared" si="25"/>
        <v>1.1396970024459773E-3</v>
      </c>
      <c r="F264" s="21">
        <f t="shared" si="31"/>
        <v>344</v>
      </c>
      <c r="G264" s="21">
        <f t="shared" si="26"/>
        <v>2.4748995765196068E-3</v>
      </c>
      <c r="H264" s="21">
        <f t="shared" si="27"/>
        <v>2.8206356287142146E-6</v>
      </c>
      <c r="I264" s="21">
        <f>(1-$F$3)*SUM($H$12:H264)</f>
        <v>4.9635029399388307E-7</v>
      </c>
      <c r="J264" s="21">
        <f t="shared" si="28"/>
        <v>7.0452132259704039E-4</v>
      </c>
      <c r="K264" s="21">
        <f t="shared" si="29"/>
        <v>4.8774106918808188E-7</v>
      </c>
      <c r="L264" s="21">
        <f t="shared" si="30"/>
        <v>1.2977977412066494E-6</v>
      </c>
    </row>
    <row r="265" spans="1:12" x14ac:dyDescent="0.25">
      <c r="A265" s="19">
        <v>43472</v>
      </c>
      <c r="B265" s="21">
        <v>2549.6899410000001</v>
      </c>
      <c r="C265" s="21">
        <v>174.878693</v>
      </c>
      <c r="D265" s="21">
        <f t="shared" si="24"/>
        <v>6.9859759963468073E-3</v>
      </c>
      <c r="E265" s="21">
        <f t="shared" si="25"/>
        <v>4.8803860621533769E-5</v>
      </c>
      <c r="F265" s="21">
        <f t="shared" si="31"/>
        <v>343</v>
      </c>
      <c r="G265" s="21">
        <f t="shared" si="26"/>
        <v>2.5185845728671729E-3</v>
      </c>
      <c r="H265" s="21">
        <f t="shared" si="27"/>
        <v>1.2291665045775467E-7</v>
      </c>
      <c r="I265" s="21">
        <f>(1-$F$3)*SUM($H$12:H265)</f>
        <v>4.9848229046688191E-7</v>
      </c>
      <c r="J265" s="21">
        <f t="shared" si="28"/>
        <v>7.0603278285564185E-4</v>
      </c>
      <c r="K265" s="21">
        <f t="shared" si="29"/>
        <v>4.8983608605787849E-7</v>
      </c>
      <c r="L265" s="21">
        <f t="shared" si="30"/>
        <v>2.3342449668145663E-9</v>
      </c>
    </row>
    <row r="266" spans="1:12" x14ac:dyDescent="0.25">
      <c r="A266" s="19">
        <v>43473</v>
      </c>
      <c r="B266" s="21">
        <v>2574.4099120000001</v>
      </c>
      <c r="C266" s="21">
        <v>175.24743699999999</v>
      </c>
      <c r="D266" s="21">
        <f t="shared" si="24"/>
        <v>9.648587453345037E-3</v>
      </c>
      <c r="E266" s="21">
        <f t="shared" si="25"/>
        <v>9.3095239844847273E-5</v>
      </c>
      <c r="F266" s="21">
        <f t="shared" si="31"/>
        <v>342</v>
      </c>
      <c r="G266" s="21">
        <f t="shared" si="26"/>
        <v>2.5630406626861637E-3</v>
      </c>
      <c r="H266" s="21">
        <f t="shared" si="27"/>
        <v>2.3860688522486472E-7</v>
      </c>
      <c r="I266" s="21">
        <f>(1-$F$3)*SUM($H$12:H266)</f>
        <v>5.0262094081114501E-7</v>
      </c>
      <c r="J266" s="21">
        <f t="shared" si="28"/>
        <v>7.0895764387665997E-4</v>
      </c>
      <c r="K266" s="21">
        <f t="shared" si="29"/>
        <v>4.9390295127047653E-7</v>
      </c>
      <c r="L266" s="21">
        <f t="shared" si="30"/>
        <v>8.5750075944777073E-9</v>
      </c>
    </row>
    <row r="267" spans="1:12" x14ac:dyDescent="0.25">
      <c r="A267" s="19">
        <v>43474</v>
      </c>
      <c r="B267" s="21">
        <v>2584.959961</v>
      </c>
      <c r="C267" s="21">
        <v>174.946594</v>
      </c>
      <c r="D267" s="21">
        <f t="shared" si="24"/>
        <v>4.0896713994860914E-3</v>
      </c>
      <c r="E267" s="21">
        <f t="shared" si="25"/>
        <v>1.6725412155774526E-5</v>
      </c>
      <c r="F267" s="21">
        <f t="shared" si="31"/>
        <v>341</v>
      </c>
      <c r="G267" s="21">
        <f t="shared" si="26"/>
        <v>2.6082814567169117E-3</v>
      </c>
      <c r="H267" s="21">
        <f t="shared" si="27"/>
        <v>4.3624582381854325E-8</v>
      </c>
      <c r="I267" s="21">
        <f>(1-$F$3)*SUM($H$12:H267)</f>
        <v>5.0337761173756369E-7</v>
      </c>
      <c r="J267" s="21">
        <f t="shared" si="28"/>
        <v>7.0949109348713017E-4</v>
      </c>
      <c r="K267" s="21">
        <f t="shared" si="29"/>
        <v>4.9464649769553316E-7</v>
      </c>
      <c r="L267" s="21">
        <f t="shared" si="30"/>
        <v>2.6343775384747643E-10</v>
      </c>
    </row>
    <row r="268" spans="1:12" x14ac:dyDescent="0.25">
      <c r="A268" s="19">
        <v>43475</v>
      </c>
      <c r="B268" s="21">
        <v>2596.639893</v>
      </c>
      <c r="C268" s="21">
        <v>176.16926599999999</v>
      </c>
      <c r="D268" s="21">
        <f t="shared" si="24"/>
        <v>4.508241512753362E-3</v>
      </c>
      <c r="E268" s="21">
        <f t="shared" si="25"/>
        <v>2.0324241537312721E-5</v>
      </c>
      <c r="F268" s="21">
        <f t="shared" si="31"/>
        <v>340</v>
      </c>
      <c r="G268" s="21">
        <f t="shared" si="26"/>
        <v>2.6543208059459167E-3</v>
      </c>
      <c r="H268" s="21">
        <f t="shared" si="27"/>
        <v>5.3947057177559376E-8</v>
      </c>
      <c r="I268" s="21">
        <f>(1-$F$3)*SUM($H$12:H268)</f>
        <v>5.043133265915147E-7</v>
      </c>
      <c r="J268" s="21">
        <f t="shared" si="28"/>
        <v>7.1015021410368855E-4</v>
      </c>
      <c r="K268" s="21">
        <f t="shared" si="29"/>
        <v>4.9556598252075386E-7</v>
      </c>
      <c r="L268" s="21">
        <f t="shared" si="30"/>
        <v>3.9317637425720454E-10</v>
      </c>
    </row>
    <row r="269" spans="1:12" x14ac:dyDescent="0.25">
      <c r="A269" s="19">
        <v>43476</v>
      </c>
      <c r="B269" s="21">
        <v>2596.26001</v>
      </c>
      <c r="C269" s="21">
        <v>176.964966</v>
      </c>
      <c r="D269" s="21">
        <f t="shared" ref="D269:D332" si="32">LN(B269/B268)</f>
        <v>-1.4630861667806389E-4</v>
      </c>
      <c r="E269" s="21">
        <f t="shared" ref="E269:E332" si="33">D269^2</f>
        <v>2.1406211314248635E-8</v>
      </c>
      <c r="F269" s="21">
        <f t="shared" si="31"/>
        <v>339</v>
      </c>
      <c r="G269" s="21">
        <f t="shared" ref="G269:G332" si="34">$F$3^(F269-1)</f>
        <v>2.7011728058464863E-3</v>
      </c>
      <c r="H269" s="21">
        <f t="shared" ref="H269:H332" si="35">E269*G269</f>
        <v>5.7821875878251788E-11</v>
      </c>
      <c r="I269" s="21">
        <f>(1-$F$3)*SUM($H$12:H269)</f>
        <v>5.0431432951532508E-7</v>
      </c>
      <c r="J269" s="21">
        <f t="shared" ref="J269:J332" si="36">SQRT(I269)</f>
        <v>7.1015092023831458E-4</v>
      </c>
      <c r="K269" s="21">
        <f t="shared" ref="K269:K332" si="37">I269*$F$3</f>
        <v>4.9556696804879227E-7</v>
      </c>
      <c r="L269" s="21">
        <f t="shared" ref="L269:L332" si="38">(E269-K269)^2</f>
        <v>2.2482842322707506E-13</v>
      </c>
    </row>
    <row r="270" spans="1:12" x14ac:dyDescent="0.25">
      <c r="A270" s="19">
        <v>43479</v>
      </c>
      <c r="B270" s="21">
        <v>2582.610107</v>
      </c>
      <c r="C270" s="21">
        <v>175.84906000000001</v>
      </c>
      <c r="D270" s="21">
        <f t="shared" si="32"/>
        <v>-5.2713948408757896E-3</v>
      </c>
      <c r="E270" s="21">
        <f t="shared" si="33"/>
        <v>2.7787603568411891E-5</v>
      </c>
      <c r="F270" s="21">
        <f t="shared" ref="F270:F333" si="39">F269-1</f>
        <v>338</v>
      </c>
      <c r="G270" s="21">
        <f t="shared" si="34"/>
        <v>2.7488518006942245E-3</v>
      </c>
      <c r="H270" s="21">
        <f t="shared" si="35"/>
        <v>7.6384004106006285E-8</v>
      </c>
      <c r="I270" s="21">
        <f>(1-$F$3)*SUM($H$12:H270)</f>
        <v>5.0563921452269442E-7</v>
      </c>
      <c r="J270" s="21">
        <f t="shared" si="36"/>
        <v>7.110831277162287E-4</v>
      </c>
      <c r="K270" s="21">
        <f t="shared" si="37"/>
        <v>4.9686887284841659E-7</v>
      </c>
      <c r="L270" s="21">
        <f t="shared" si="38"/>
        <v>7.4478420022363209E-10</v>
      </c>
    </row>
    <row r="271" spans="1:12" x14ac:dyDescent="0.25">
      <c r="A271" s="19">
        <v>43480</v>
      </c>
      <c r="B271" s="21">
        <v>2610.3000489999999</v>
      </c>
      <c r="C271" s="21">
        <v>175.654999</v>
      </c>
      <c r="D271" s="21">
        <f t="shared" si="32"/>
        <v>1.0664619108958094E-2</v>
      </c>
      <c r="E271" s="21">
        <f t="shared" si="33"/>
        <v>1.1373410073915414E-4</v>
      </c>
      <c r="F271" s="21">
        <f t="shared" si="39"/>
        <v>337</v>
      </c>
      <c r="G271" s="21">
        <f t="shared" si="34"/>
        <v>2.7973723879586984E-3</v>
      </c>
      <c r="H271" s="21">
        <f t="shared" si="35"/>
        <v>3.181566329770228E-7</v>
      </c>
      <c r="I271" s="21">
        <f>(1-$F$3)*SUM($H$12:H271)</f>
        <v>5.1115765988255487E-7</v>
      </c>
      <c r="J271" s="21">
        <f t="shared" si="36"/>
        <v>7.1495290745793522E-4</v>
      </c>
      <c r="K271" s="21">
        <f t="shared" si="37"/>
        <v>5.022916004515708E-7</v>
      </c>
      <c r="L271" s="21">
        <f t="shared" si="38"/>
        <v>1.2821442600823567E-8</v>
      </c>
    </row>
    <row r="272" spans="1:12" x14ac:dyDescent="0.25">
      <c r="A272" s="19">
        <v>43481</v>
      </c>
      <c r="B272" s="21">
        <v>2616.1000979999999</v>
      </c>
      <c r="C272" s="21">
        <v>174.03448499999999</v>
      </c>
      <c r="D272" s="21">
        <f t="shared" si="32"/>
        <v>2.2195205946412646E-3</v>
      </c>
      <c r="E272" s="21">
        <f t="shared" si="33"/>
        <v>4.9262716700367126E-6</v>
      </c>
      <c r="F272" s="21">
        <f t="shared" si="39"/>
        <v>336</v>
      </c>
      <c r="G272" s="21">
        <f t="shared" si="34"/>
        <v>2.8467494227726164E-3</v>
      </c>
      <c r="H272" s="21">
        <f t="shared" si="35"/>
        <v>1.4023861033098104E-8</v>
      </c>
      <c r="I272" s="21">
        <f>(1-$F$3)*SUM($H$12:H272)</f>
        <v>5.1140090457030907E-7</v>
      </c>
      <c r="J272" s="21">
        <f t="shared" si="36"/>
        <v>7.1512299960937423E-4</v>
      </c>
      <c r="K272" s="21">
        <f t="shared" si="37"/>
        <v>5.0253062604602532E-7</v>
      </c>
      <c r="L272" s="21">
        <f t="shared" si="38"/>
        <v>1.9569484824287819E-11</v>
      </c>
    </row>
    <row r="273" spans="1:12" x14ac:dyDescent="0.25">
      <c r="A273" s="19">
        <v>43482</v>
      </c>
      <c r="B273" s="21">
        <v>2635.959961</v>
      </c>
      <c r="C273" s="21">
        <v>175.74229399999999</v>
      </c>
      <c r="D273" s="21">
        <f t="shared" si="32"/>
        <v>7.5627305985484852E-3</v>
      </c>
      <c r="E273" s="21">
        <f t="shared" si="33"/>
        <v>5.719489410622153E-5</v>
      </c>
      <c r="F273" s="21">
        <f t="shared" si="39"/>
        <v>335</v>
      </c>
      <c r="G273" s="21">
        <f t="shared" si="34"/>
        <v>2.896998022479899E-3</v>
      </c>
      <c r="H273" s="21">
        <f t="shared" si="35"/>
        <v>1.6569349512167101E-7</v>
      </c>
      <c r="I273" s="21">
        <f>(1-$F$3)*SUM($H$12:H273)</f>
        <v>5.1427486790955307E-7</v>
      </c>
      <c r="J273" s="21">
        <f t="shared" si="36"/>
        <v>7.1712960328629098E-4</v>
      </c>
      <c r="K273" s="21">
        <f t="shared" si="37"/>
        <v>5.0535474032348664E-7</v>
      </c>
      <c r="L273" s="21">
        <f t="shared" si="38"/>
        <v>3.2137038735177045E-9</v>
      </c>
    </row>
    <row r="274" spans="1:12" x14ac:dyDescent="0.25">
      <c r="A274" s="19">
        <v>43483</v>
      </c>
      <c r="B274" s="21">
        <v>2670.709961</v>
      </c>
      <c r="C274" s="21">
        <v>177.159042</v>
      </c>
      <c r="D274" s="21">
        <f t="shared" si="32"/>
        <v>1.3096912839547208E-2</v>
      </c>
      <c r="E274" s="21">
        <f t="shared" si="33"/>
        <v>1.7152912592669652E-4</v>
      </c>
      <c r="F274" s="21">
        <f t="shared" si="39"/>
        <v>334</v>
      </c>
      <c r="G274" s="21">
        <f t="shared" si="34"/>
        <v>2.9481335712640286E-3</v>
      </c>
      <c r="H274" s="21">
        <f t="shared" si="35"/>
        <v>5.0569077459406907E-7</v>
      </c>
      <c r="I274" s="21">
        <f>(1-$F$3)*SUM($H$12:H274)</f>
        <v>5.2304610389627686E-7</v>
      </c>
      <c r="J274" s="21">
        <f t="shared" si="36"/>
        <v>7.2321926405224913E-4</v>
      </c>
      <c r="K274" s="21">
        <f t="shared" si="37"/>
        <v>5.1397383871031732E-7</v>
      </c>
      <c r="L274" s="21">
        <f t="shared" si="38"/>
        <v>2.924618224367705E-8</v>
      </c>
    </row>
    <row r="275" spans="1:12" x14ac:dyDescent="0.25">
      <c r="A275" s="19">
        <v>43487</v>
      </c>
      <c r="B275" s="21">
        <v>2632.8999020000001</v>
      </c>
      <c r="C275" s="21">
        <v>179.099762</v>
      </c>
      <c r="D275" s="21">
        <f t="shared" si="32"/>
        <v>-1.4258476981933848E-2</v>
      </c>
      <c r="E275" s="21">
        <f t="shared" si="33"/>
        <v>2.0330416584433736E-4</v>
      </c>
      <c r="F275" s="21">
        <f t="shared" si="39"/>
        <v>333</v>
      </c>
      <c r="G275" s="21">
        <f t="shared" si="34"/>
        <v>3.0001717248580905E-3</v>
      </c>
      <c r="H275" s="21">
        <f t="shared" si="35"/>
        <v>6.0994740991204093E-7</v>
      </c>
      <c r="I275" s="21">
        <f>(1-$F$3)*SUM($H$12:H275)</f>
        <v>5.3362567730479711E-7</v>
      </c>
      <c r="J275" s="21">
        <f t="shared" si="36"/>
        <v>7.3049687015400492E-4</v>
      </c>
      <c r="K275" s="21">
        <f t="shared" si="37"/>
        <v>5.2436990880086723E-7</v>
      </c>
      <c r="L275" s="21">
        <f t="shared" si="38"/>
        <v>4.1119645639657824E-8</v>
      </c>
    </row>
    <row r="276" spans="1:12" x14ac:dyDescent="0.25">
      <c r="A276" s="19">
        <v>43488</v>
      </c>
      <c r="B276" s="21">
        <v>2638.6999510000001</v>
      </c>
      <c r="C276" s="21">
        <v>180.57470699999999</v>
      </c>
      <c r="D276" s="21">
        <f t="shared" si="32"/>
        <v>2.2004899848740785E-3</v>
      </c>
      <c r="E276" s="21">
        <f t="shared" si="33"/>
        <v>4.842156173531122E-6</v>
      </c>
      <c r="F276" s="21">
        <f t="shared" si="39"/>
        <v>332</v>
      </c>
      <c r="G276" s="21">
        <f t="shared" si="34"/>
        <v>3.053128415337955E-3</v>
      </c>
      <c r="H276" s="21">
        <f t="shared" si="35"/>
        <v>1.4783724604911971E-8</v>
      </c>
      <c r="I276" s="21">
        <f>(1-$F$3)*SUM($H$12:H276)</f>
        <v>5.3388210187053405E-7</v>
      </c>
      <c r="J276" s="21">
        <f t="shared" si="36"/>
        <v>7.3067236287582002E-4</v>
      </c>
      <c r="K276" s="21">
        <f t="shared" si="37"/>
        <v>5.2462188566755196E-7</v>
      </c>
      <c r="L276" s="21">
        <f t="shared" si="38"/>
        <v>1.8641102326877582E-11</v>
      </c>
    </row>
    <row r="277" spans="1:12" x14ac:dyDescent="0.25">
      <c r="A277" s="19">
        <v>43489</v>
      </c>
      <c r="B277" s="21">
        <v>2642.330078</v>
      </c>
      <c r="C277" s="21">
        <v>181.816788</v>
      </c>
      <c r="D277" s="21">
        <f t="shared" si="32"/>
        <v>1.3747801288069672E-3</v>
      </c>
      <c r="E277" s="21">
        <f t="shared" si="33"/>
        <v>1.8900204025625012E-6</v>
      </c>
      <c r="F277" s="21">
        <f t="shared" si="39"/>
        <v>331</v>
      </c>
      <c r="G277" s="21">
        <f t="shared" si="34"/>
        <v>3.1070198560000659E-3</v>
      </c>
      <c r="H277" s="21">
        <f t="shared" si="35"/>
        <v>5.8723309190069288E-9</v>
      </c>
      <c r="I277" s="21">
        <f>(1-$F$3)*SUM($H$12:H277)</f>
        <v>5.3398395779290884E-7</v>
      </c>
      <c r="J277" s="21">
        <f t="shared" si="36"/>
        <v>7.307420596851592E-4</v>
      </c>
      <c r="K277" s="21">
        <f t="shared" si="37"/>
        <v>5.2472197489301108E-7</v>
      </c>
      <c r="L277" s="21">
        <f t="shared" si="38"/>
        <v>1.8640397965967819E-12</v>
      </c>
    </row>
    <row r="278" spans="1:12" x14ac:dyDescent="0.25">
      <c r="A278" s="19">
        <v>43490</v>
      </c>
      <c r="B278" s="21">
        <v>2664.76001</v>
      </c>
      <c r="C278" s="21">
        <v>178.546661</v>
      </c>
      <c r="D278" s="21">
        <f t="shared" si="32"/>
        <v>8.4528678357782758E-3</v>
      </c>
      <c r="E278" s="21">
        <f t="shared" si="33"/>
        <v>7.1450974649134907E-5</v>
      </c>
      <c r="F278" s="21">
        <f t="shared" si="39"/>
        <v>330</v>
      </c>
      <c r="G278" s="21">
        <f t="shared" si="34"/>
        <v>3.161862546325324E-3</v>
      </c>
      <c r="H278" s="21">
        <f t="shared" si="35"/>
        <v>2.2591816064153987E-7</v>
      </c>
      <c r="I278" s="21">
        <f>(1-$F$3)*SUM($H$12:H278)</f>
        <v>5.3790252146902925E-7</v>
      </c>
      <c r="J278" s="21">
        <f t="shared" si="36"/>
        <v>7.334183809184423E-4</v>
      </c>
      <c r="K278" s="21">
        <f t="shared" si="37"/>
        <v>5.2857257085356487E-7</v>
      </c>
      <c r="L278" s="21">
        <f t="shared" si="38"/>
        <v>5.0299871165534046E-9</v>
      </c>
    </row>
    <row r="279" spans="1:12" x14ac:dyDescent="0.25">
      <c r="A279" s="19">
        <v>43493</v>
      </c>
      <c r="B279" s="21">
        <v>2643.8500979999999</v>
      </c>
      <c r="C279" s="21">
        <v>178.158524</v>
      </c>
      <c r="D279" s="21">
        <f t="shared" si="32"/>
        <v>-7.8777758066437605E-3</v>
      </c>
      <c r="E279" s="21">
        <f t="shared" si="33"/>
        <v>6.2059351659741755E-5</v>
      </c>
      <c r="F279" s="21">
        <f t="shared" si="39"/>
        <v>329</v>
      </c>
      <c r="G279" s="21">
        <f t="shared" si="34"/>
        <v>3.2176732770305967E-3</v>
      </c>
      <c r="H279" s="21">
        <f t="shared" si="35"/>
        <v>1.9968671742539544E-7</v>
      </c>
      <c r="I279" s="21">
        <f>(1-$F$3)*SUM($H$12:H279)</f>
        <v>5.4136609923225492E-7</v>
      </c>
      <c r="J279" s="21">
        <f t="shared" si="36"/>
        <v>7.357758484975264E-4</v>
      </c>
      <c r="K279" s="21">
        <f t="shared" si="37"/>
        <v>5.3197607265842642E-7</v>
      </c>
      <c r="L279" s="21">
        <f t="shared" si="38"/>
        <v>3.7856179466340182E-9</v>
      </c>
    </row>
    <row r="280" spans="1:12" x14ac:dyDescent="0.25">
      <c r="A280" s="19">
        <v>43494</v>
      </c>
      <c r="B280" s="21">
        <v>2640</v>
      </c>
      <c r="C280" s="21">
        <v>176.770905</v>
      </c>
      <c r="D280" s="21">
        <f t="shared" si="32"/>
        <v>-1.457308065133547E-3</v>
      </c>
      <c r="E280" s="21">
        <f t="shared" si="33"/>
        <v>2.1237467967032826E-6</v>
      </c>
      <c r="F280" s="21">
        <f t="shared" si="39"/>
        <v>328</v>
      </c>
      <c r="G280" s="21">
        <f t="shared" si="34"/>
        <v>3.2744691352093822E-3</v>
      </c>
      <c r="H280" s="21">
        <f t="shared" si="35"/>
        <v>6.9541433368046932E-9</v>
      </c>
      <c r="I280" s="21">
        <f>(1-$F$3)*SUM($H$12:H280)</f>
        <v>5.4148671925412801E-7</v>
      </c>
      <c r="J280" s="21">
        <f t="shared" si="36"/>
        <v>7.3585781184555489E-4</v>
      </c>
      <c r="K280" s="21">
        <f t="shared" si="37"/>
        <v>5.3209460051898329E-7</v>
      </c>
      <c r="L280" s="21">
        <f t="shared" si="38"/>
        <v>2.5333567136183031E-12</v>
      </c>
    </row>
    <row r="281" spans="1:12" x14ac:dyDescent="0.25">
      <c r="A281" s="19">
        <v>43495</v>
      </c>
      <c r="B281" s="21">
        <v>2681.0500489999999</v>
      </c>
      <c r="C281" s="21">
        <v>176.382767</v>
      </c>
      <c r="D281" s="21">
        <f t="shared" si="32"/>
        <v>1.5429609955667367E-2</v>
      </c>
      <c r="E281" s="21">
        <f t="shared" si="33"/>
        <v>2.3807286338402953E-4</v>
      </c>
      <c r="F281" s="21">
        <f t="shared" si="39"/>
        <v>327</v>
      </c>
      <c r="G281" s="21">
        <f t="shared" si="34"/>
        <v>3.3322675095632213E-3</v>
      </c>
      <c r="H281" s="21">
        <f t="shared" si="35"/>
        <v>7.9332246756328513E-7</v>
      </c>
      <c r="I281" s="21">
        <f>(1-$F$3)*SUM($H$12:H281)</f>
        <v>5.5524694373548869E-7</v>
      </c>
      <c r="J281" s="21">
        <f t="shared" si="36"/>
        <v>7.4514894063904349E-4</v>
      </c>
      <c r="K281" s="21">
        <f t="shared" si="37"/>
        <v>5.4561615310395991E-7</v>
      </c>
      <c r="L281" s="21">
        <f t="shared" si="38"/>
        <v>5.6419193177101244E-8</v>
      </c>
    </row>
    <row r="282" spans="1:12" x14ac:dyDescent="0.25">
      <c r="A282" s="19">
        <v>43496</v>
      </c>
      <c r="B282" s="21">
        <v>2704.1000979999999</v>
      </c>
      <c r="C282" s="21">
        <v>173.481369</v>
      </c>
      <c r="D282" s="21">
        <f t="shared" si="32"/>
        <v>8.5606488727822672E-3</v>
      </c>
      <c r="E282" s="21">
        <f t="shared" si="33"/>
        <v>7.3284709123068301E-5</v>
      </c>
      <c r="F282" s="21">
        <f t="shared" si="39"/>
        <v>326</v>
      </c>
      <c r="G282" s="21">
        <f t="shared" si="34"/>
        <v>3.3910860957254503E-3</v>
      </c>
      <c r="H282" s="21">
        <f t="shared" si="35"/>
        <v>2.4851475813652095E-7</v>
      </c>
      <c r="I282" s="21">
        <f>(1-$F$3)*SUM($H$12:H282)</f>
        <v>5.5955744671341786E-7</v>
      </c>
      <c r="J282" s="21">
        <f t="shared" si="36"/>
        <v>7.4803572555956033E-4</v>
      </c>
      <c r="K282" s="21">
        <f t="shared" si="37"/>
        <v>5.498518901562673E-7</v>
      </c>
      <c r="L282" s="21">
        <f t="shared" si="38"/>
        <v>5.2903594566920973E-9</v>
      </c>
    </row>
    <row r="283" spans="1:12" x14ac:dyDescent="0.25">
      <c r="A283" s="19">
        <v>43497</v>
      </c>
      <c r="B283" s="21">
        <v>2706.530029</v>
      </c>
      <c r="C283" s="21">
        <v>171.48242200000001</v>
      </c>
      <c r="D283" s="21">
        <f t="shared" si="32"/>
        <v>8.9820634799684632E-4</v>
      </c>
      <c r="E283" s="21">
        <f t="shared" si="33"/>
        <v>8.0677464358183177E-7</v>
      </c>
      <c r="F283" s="21">
        <f t="shared" si="39"/>
        <v>325</v>
      </c>
      <c r="G283" s="21">
        <f t="shared" si="34"/>
        <v>3.4509429016789162E-3</v>
      </c>
      <c r="H283" s="21">
        <f t="shared" si="35"/>
        <v>2.7841332295232599E-9</v>
      </c>
      <c r="I283" s="21">
        <f>(1-$F$3)*SUM($H$12:H283)</f>
        <v>5.596057376667069E-7</v>
      </c>
      <c r="J283" s="21">
        <f t="shared" si="36"/>
        <v>7.48068003370487E-4</v>
      </c>
      <c r="K283" s="21">
        <f t="shared" si="37"/>
        <v>5.4989934350015439E-7</v>
      </c>
      <c r="L283" s="21">
        <f t="shared" si="38"/>
        <v>6.5984919792051808E-14</v>
      </c>
    </row>
    <row r="284" spans="1:12" x14ac:dyDescent="0.25">
      <c r="A284" s="19">
        <v>43500</v>
      </c>
      <c r="B284" s="21">
        <v>2724.8701169999999</v>
      </c>
      <c r="C284" s="21">
        <v>172.28782699999999</v>
      </c>
      <c r="D284" s="21">
        <f t="shared" si="32"/>
        <v>6.7533811583575356E-3</v>
      </c>
      <c r="E284" s="21">
        <f t="shared" si="33"/>
        <v>4.5608157070058567E-5</v>
      </c>
      <c r="F284" s="21">
        <f t="shared" si="39"/>
        <v>324</v>
      </c>
      <c r="G284" s="21">
        <f t="shared" si="34"/>
        <v>3.5118562532693294E-3</v>
      </c>
      <c r="H284" s="21">
        <f t="shared" si="35"/>
        <v>1.6016929160657496E-7</v>
      </c>
      <c r="I284" s="21">
        <f>(1-$F$3)*SUM($H$12:H284)</f>
        <v>5.6238388337370616E-7</v>
      </c>
      <c r="J284" s="21">
        <f t="shared" si="36"/>
        <v>7.4992258492040777E-4</v>
      </c>
      <c r="K284" s="21">
        <f t="shared" si="37"/>
        <v>5.5262930210779204E-7</v>
      </c>
      <c r="L284" s="21">
        <f t="shared" si="38"/>
        <v>2.0300005824485836E-9</v>
      </c>
    </row>
    <row r="285" spans="1:12" x14ac:dyDescent="0.25">
      <c r="A285" s="19">
        <v>43501</v>
      </c>
      <c r="B285" s="21">
        <v>2737.6999510000001</v>
      </c>
      <c r="C285" s="21">
        <v>172.30723599999999</v>
      </c>
      <c r="D285" s="21">
        <f t="shared" si="32"/>
        <v>4.6973704433800733E-3</v>
      </c>
      <c r="E285" s="21">
        <f t="shared" si="33"/>
        <v>2.2065289082340707E-5</v>
      </c>
      <c r="F285" s="21">
        <f t="shared" si="39"/>
        <v>323</v>
      </c>
      <c r="G285" s="21">
        <f t="shared" si="34"/>
        <v>3.5738447998159301E-3</v>
      </c>
      <c r="H285" s="21">
        <f t="shared" si="35"/>
        <v>7.8857918643358552E-8</v>
      </c>
      <c r="I285" s="21">
        <f>(1-$F$3)*SUM($H$12:H285)</f>
        <v>5.6375167857305109E-7</v>
      </c>
      <c r="J285" s="21">
        <f t="shared" si="36"/>
        <v>7.5083398869060997E-4</v>
      </c>
      <c r="K285" s="21">
        <f t="shared" si="37"/>
        <v>5.5397337281960886E-7</v>
      </c>
      <c r="L285" s="21">
        <f t="shared" si="38"/>
        <v>4.6273670355468919E-10</v>
      </c>
    </row>
    <row r="286" spans="1:12" x14ac:dyDescent="0.25">
      <c r="A286" s="19">
        <v>43502</v>
      </c>
      <c r="B286" s="21">
        <v>2731.610107</v>
      </c>
      <c r="C286" s="21">
        <v>170.95843500000001</v>
      </c>
      <c r="D286" s="21">
        <f t="shared" si="32"/>
        <v>-2.2269158091698551E-3</v>
      </c>
      <c r="E286" s="21">
        <f t="shared" si="33"/>
        <v>4.959154021130631E-6</v>
      </c>
      <c r="F286" s="21">
        <f t="shared" si="39"/>
        <v>322</v>
      </c>
      <c r="G286" s="21">
        <f t="shared" si="34"/>
        <v>3.6369275198211916E-3</v>
      </c>
      <c r="H286" s="21">
        <f t="shared" si="35"/>
        <v>1.8036083734481916E-8</v>
      </c>
      <c r="I286" s="21">
        <f>(1-$F$3)*SUM($H$12:H286)</f>
        <v>5.6406451549762905E-7</v>
      </c>
      <c r="J286" s="21">
        <f t="shared" si="36"/>
        <v>7.510422860915549E-4</v>
      </c>
      <c r="K286" s="21">
        <f t="shared" si="37"/>
        <v>5.5428078356947941E-7</v>
      </c>
      <c r="L286" s="21">
        <f t="shared" si="38"/>
        <v>1.9402908238982464E-11</v>
      </c>
    </row>
    <row r="287" spans="1:12" x14ac:dyDescent="0.25">
      <c r="A287" s="19">
        <v>43503</v>
      </c>
      <c r="B287" s="21">
        <v>2706.0500489999999</v>
      </c>
      <c r="C287" s="21">
        <v>170.08509799999999</v>
      </c>
      <c r="D287" s="21">
        <f t="shared" si="32"/>
        <v>-9.4011929842732732E-3</v>
      </c>
      <c r="E287" s="21">
        <f t="shared" si="33"/>
        <v>8.8382429527549008E-5</v>
      </c>
      <c r="F287" s="21">
        <f t="shared" si="39"/>
        <v>321</v>
      </c>
      <c r="G287" s="21">
        <f t="shared" si="34"/>
        <v>3.7011237267813055E-3</v>
      </c>
      <c r="H287" s="21">
        <f t="shared" si="35"/>
        <v>3.2711430695498827E-7</v>
      </c>
      <c r="I287" s="21">
        <f>(1-$F$3)*SUM($H$12:H287)</f>
        <v>5.6973833223521729E-7</v>
      </c>
      <c r="J287" s="21">
        <f t="shared" si="36"/>
        <v>7.5481012992355723E-4</v>
      </c>
      <c r="K287" s="21">
        <f t="shared" si="37"/>
        <v>5.5985618762475056E-7</v>
      </c>
      <c r="L287" s="21">
        <f t="shared" si="38"/>
        <v>7.7128043880463747E-9</v>
      </c>
    </row>
    <row r="288" spans="1:12" x14ac:dyDescent="0.25">
      <c r="A288" s="19">
        <v>43504</v>
      </c>
      <c r="B288" s="21">
        <v>2707.8798830000001</v>
      </c>
      <c r="C288" s="21">
        <v>169.57080099999999</v>
      </c>
      <c r="D288" s="21">
        <f t="shared" si="32"/>
        <v>6.7597257174002051E-4</v>
      </c>
      <c r="E288" s="21">
        <f t="shared" si="33"/>
        <v>4.569389177448172E-7</v>
      </c>
      <c r="F288" s="21">
        <f t="shared" si="39"/>
        <v>320</v>
      </c>
      <c r="G288" s="21">
        <f t="shared" si="34"/>
        <v>3.7664530750992301E-3</v>
      </c>
      <c r="H288" s="21">
        <f t="shared" si="35"/>
        <v>1.7210389918724808E-9</v>
      </c>
      <c r="I288" s="21">
        <f>(1-$F$3)*SUM($H$12:H288)</f>
        <v>5.6976818375693471E-7</v>
      </c>
      <c r="J288" s="21">
        <f t="shared" si="36"/>
        <v>7.5482990385711051E-4</v>
      </c>
      <c r="K288" s="21">
        <f t="shared" si="37"/>
        <v>5.5988552137008227E-7</v>
      </c>
      <c r="L288" s="21">
        <f t="shared" si="38"/>
        <v>1.059800319797744E-14</v>
      </c>
    </row>
    <row r="289" spans="1:12" x14ac:dyDescent="0.25">
      <c r="A289" s="19">
        <v>43507</v>
      </c>
      <c r="B289" s="21">
        <v>2709.8000489999999</v>
      </c>
      <c r="C289" s="21">
        <v>169.09532200000001</v>
      </c>
      <c r="D289" s="21">
        <f t="shared" si="32"/>
        <v>7.0885179800317334E-4</v>
      </c>
      <c r="E289" s="21">
        <f t="shared" si="33"/>
        <v>5.0247087153233168E-7</v>
      </c>
      <c r="F289" s="21">
        <f t="shared" si="39"/>
        <v>319</v>
      </c>
      <c r="G289" s="21">
        <f t="shared" si="34"/>
        <v>3.8329355661021066E-3</v>
      </c>
      <c r="H289" s="21">
        <f t="shared" si="35"/>
        <v>1.9259384744265967E-9</v>
      </c>
      <c r="I289" s="21">
        <f>(1-$F$3)*SUM($H$12:H289)</f>
        <v>5.6980158927213059E-7</v>
      </c>
      <c r="J289" s="21">
        <f t="shared" si="36"/>
        <v>7.5485203137577272E-4</v>
      </c>
      <c r="K289" s="21">
        <f t="shared" si="37"/>
        <v>5.5991834746466829E-7</v>
      </c>
      <c r="L289" s="21">
        <f t="shared" si="38"/>
        <v>3.3002124909963932E-15</v>
      </c>
    </row>
    <row r="290" spans="1:12" x14ac:dyDescent="0.25">
      <c r="A290" s="19">
        <v>43508</v>
      </c>
      <c r="B290" s="21">
        <v>2744.7299800000001</v>
      </c>
      <c r="C290" s="21">
        <v>168.81393399999999</v>
      </c>
      <c r="D290" s="21">
        <f t="shared" si="32"/>
        <v>1.2807852668629596E-2</v>
      </c>
      <c r="E290" s="21">
        <f t="shared" si="33"/>
        <v>1.6404108998132225E-4</v>
      </c>
      <c r="F290" s="21">
        <f t="shared" si="39"/>
        <v>318</v>
      </c>
      <c r="G290" s="21">
        <f t="shared" si="34"/>
        <v>3.9005915541649016E-3</v>
      </c>
      <c r="H290" s="21">
        <f t="shared" si="35"/>
        <v>6.3985729011715024E-7</v>
      </c>
      <c r="I290" s="21">
        <f>(1-$F$3)*SUM($H$12:H290)</f>
        <v>5.8089995129771477E-7</v>
      </c>
      <c r="J290" s="21">
        <f t="shared" si="36"/>
        <v>7.6216792854181072E-4</v>
      </c>
      <c r="K290" s="21">
        <f t="shared" si="37"/>
        <v>5.7082420775345363E-7</v>
      </c>
      <c r="L290" s="21">
        <f t="shared" si="38"/>
        <v>2.6722527792081217E-8</v>
      </c>
    </row>
    <row r="291" spans="1:12" x14ac:dyDescent="0.25">
      <c r="A291" s="19">
        <v>43509</v>
      </c>
      <c r="B291" s="21">
        <v>2753.030029</v>
      </c>
      <c r="C291" s="21">
        <v>168.98857100000001</v>
      </c>
      <c r="D291" s="21">
        <f t="shared" si="32"/>
        <v>3.0194316566570117E-3</v>
      </c>
      <c r="E291" s="21">
        <f t="shared" si="33"/>
        <v>9.1169675292225066E-6</v>
      </c>
      <c r="F291" s="21">
        <f t="shared" si="39"/>
        <v>317</v>
      </c>
      <c r="G291" s="21">
        <f t="shared" si="34"/>
        <v>3.9694417529421251E-3</v>
      </c>
      <c r="H291" s="21">
        <f t="shared" si="35"/>
        <v>3.618927157071342E-8</v>
      </c>
      <c r="I291" s="21">
        <f>(1-$F$3)*SUM($H$12:H291)</f>
        <v>5.8152765632434725E-7</v>
      </c>
      <c r="J291" s="21">
        <f t="shared" si="36"/>
        <v>7.6257960654894724E-4</v>
      </c>
      <c r="K291" s="21">
        <f t="shared" si="37"/>
        <v>5.714410251997796E-7</v>
      </c>
      <c r="L291" s="21">
        <f t="shared" si="38"/>
        <v>7.3026023230954905E-11</v>
      </c>
    </row>
    <row r="292" spans="1:12" x14ac:dyDescent="0.25">
      <c r="A292" s="19">
        <v>43510</v>
      </c>
      <c r="B292" s="21">
        <v>2745.7299800000001</v>
      </c>
      <c r="C292" s="21">
        <v>170.65760800000001</v>
      </c>
      <c r="D292" s="21">
        <f t="shared" si="32"/>
        <v>-2.6551634465824207E-3</v>
      </c>
      <c r="E292" s="21">
        <f t="shared" si="33"/>
        <v>7.0498929280674389E-6</v>
      </c>
      <c r="F292" s="21">
        <f t="shared" si="39"/>
        <v>316</v>
      </c>
      <c r="G292" s="21">
        <f t="shared" si="34"/>
        <v>4.0395072417095555E-3</v>
      </c>
      <c r="H292" s="21">
        <f t="shared" si="35"/>
        <v>2.8478093536205401E-8</v>
      </c>
      <c r="I292" s="21">
        <f>(1-$F$3)*SUM($H$12:H292)</f>
        <v>5.8202161051811029E-7</v>
      </c>
      <c r="J292" s="21">
        <f t="shared" si="36"/>
        <v>7.6290340838018958E-4</v>
      </c>
      <c r="K292" s="21">
        <f t="shared" si="37"/>
        <v>5.7192641172923519E-7</v>
      </c>
      <c r="L292" s="21">
        <f t="shared" si="38"/>
        <v>4.1964050186798923E-11</v>
      </c>
    </row>
    <row r="293" spans="1:12" x14ac:dyDescent="0.25">
      <c r="A293" s="19">
        <v>43511</v>
      </c>
      <c r="B293" s="21">
        <v>2775.6000979999999</v>
      </c>
      <c r="C293" s="21">
        <v>174.63609299999999</v>
      </c>
      <c r="D293" s="21">
        <f t="shared" si="32"/>
        <v>1.0820004959524163E-2</v>
      </c>
      <c r="E293" s="21">
        <f t="shared" si="33"/>
        <v>1.1707250732412747E-4</v>
      </c>
      <c r="F293" s="21">
        <f t="shared" si="39"/>
        <v>315</v>
      </c>
      <c r="G293" s="21">
        <f t="shared" si="34"/>
        <v>4.1108094718179016E-3</v>
      </c>
      <c r="H293" s="21">
        <f t="shared" si="35"/>
        <v>4.8126277199749385E-7</v>
      </c>
      <c r="I293" s="21">
        <f>(1-$F$3)*SUM($H$12:H293)</f>
        <v>5.9036914137469621E-7</v>
      </c>
      <c r="J293" s="21">
        <f t="shared" si="36"/>
        <v>7.6835482778121213E-4</v>
      </c>
      <c r="K293" s="21">
        <f t="shared" si="37"/>
        <v>5.8012915417612869E-7</v>
      </c>
      <c r="L293" s="21">
        <f t="shared" si="38"/>
        <v>1.3570474171690955E-8</v>
      </c>
    </row>
    <row r="294" spans="1:12" x14ac:dyDescent="0.25">
      <c r="A294" s="19">
        <v>43515</v>
      </c>
      <c r="B294" s="21">
        <v>2779.76001</v>
      </c>
      <c r="C294" s="21">
        <v>173.93743900000001</v>
      </c>
      <c r="D294" s="21">
        <f t="shared" si="32"/>
        <v>1.4976212870598132E-3</v>
      </c>
      <c r="E294" s="21">
        <f t="shared" si="33"/>
        <v>2.2428695194546913E-6</v>
      </c>
      <c r="F294" s="21">
        <f t="shared" si="39"/>
        <v>314</v>
      </c>
      <c r="G294" s="21">
        <f t="shared" si="34"/>
        <v>4.1833702732603766E-3</v>
      </c>
      <c r="H294" s="21">
        <f t="shared" si="35"/>
        <v>9.3827536744885418E-9</v>
      </c>
      <c r="I294" s="21">
        <f>(1-$F$3)*SUM($H$12:H294)</f>
        <v>5.905318857845588E-7</v>
      </c>
      <c r="J294" s="21">
        <f t="shared" si="36"/>
        <v>7.6846072494601749E-4</v>
      </c>
      <c r="K294" s="21">
        <f t="shared" si="37"/>
        <v>5.8028907577470792E-7</v>
      </c>
      <c r="L294" s="21">
        <f t="shared" si="38"/>
        <v>2.7641737317071306E-12</v>
      </c>
    </row>
    <row r="295" spans="1:12" x14ac:dyDescent="0.25">
      <c r="A295" s="19">
        <v>43516</v>
      </c>
      <c r="B295" s="21">
        <v>2784.6999510000001</v>
      </c>
      <c r="C295" s="21">
        <v>175.140671</v>
      </c>
      <c r="D295" s="21">
        <f t="shared" si="32"/>
        <v>1.7755334147048199E-3</v>
      </c>
      <c r="E295" s="21">
        <f t="shared" si="33"/>
        <v>3.1525189067333578E-6</v>
      </c>
      <c r="F295" s="21">
        <f t="shared" si="39"/>
        <v>313</v>
      </c>
      <c r="G295" s="21">
        <f t="shared" si="34"/>
        <v>4.2572118613562028E-3</v>
      </c>
      <c r="H295" s="21">
        <f t="shared" si="35"/>
        <v>1.342094088289494E-8</v>
      </c>
      <c r="I295" s="21">
        <f>(1-$F$3)*SUM($H$12:H295)</f>
        <v>5.9076467278713404E-7</v>
      </c>
      <c r="J295" s="21">
        <f t="shared" si="36"/>
        <v>7.6861217319733755E-4</v>
      </c>
      <c r="K295" s="21">
        <f t="shared" si="37"/>
        <v>5.8051782507314305E-7</v>
      </c>
      <c r="L295" s="21">
        <f t="shared" si="38"/>
        <v>6.6151895640613151E-12</v>
      </c>
    </row>
    <row r="296" spans="1:12" x14ac:dyDescent="0.25">
      <c r="A296" s="19">
        <v>43517</v>
      </c>
      <c r="B296" s="21">
        <v>2774.8798830000001</v>
      </c>
      <c r="C296" s="21">
        <v>177.39193700000001</v>
      </c>
      <c r="D296" s="21">
        <f t="shared" si="32"/>
        <v>-3.5326691965497301E-3</v>
      </c>
      <c r="E296" s="21">
        <f t="shared" si="33"/>
        <v>1.2479751652251315E-5</v>
      </c>
      <c r="F296" s="21">
        <f t="shared" si="39"/>
        <v>312</v>
      </c>
      <c r="G296" s="21">
        <f t="shared" si="34"/>
        <v>4.3323568435520848E-3</v>
      </c>
      <c r="H296" s="21">
        <f t="shared" si="35"/>
        <v>5.4066737476461422E-8</v>
      </c>
      <c r="I296" s="21">
        <f>(1-$F$3)*SUM($H$12:H296)</f>
        <v>5.9170246350285151E-7</v>
      </c>
      <c r="J296" s="21">
        <f t="shared" si="36"/>
        <v>7.6922198584209193E-4</v>
      </c>
      <c r="K296" s="21">
        <f t="shared" si="37"/>
        <v>5.8143934975418677E-7</v>
      </c>
      <c r="L296" s="21">
        <f t="shared" si="38"/>
        <v>1.4156983564775451E-10</v>
      </c>
    </row>
    <row r="297" spans="1:12" x14ac:dyDescent="0.25">
      <c r="A297" s="19">
        <v>43518</v>
      </c>
      <c r="B297" s="21">
        <v>2792.669922</v>
      </c>
      <c r="C297" s="21">
        <v>177.741241</v>
      </c>
      <c r="D297" s="21">
        <f t="shared" si="32"/>
        <v>6.3906386718998974E-3</v>
      </c>
      <c r="E297" s="21">
        <f t="shared" si="33"/>
        <v>4.0840262634782481E-5</v>
      </c>
      <c r="F297" s="21">
        <f t="shared" si="39"/>
        <v>311</v>
      </c>
      <c r="G297" s="21">
        <f t="shared" si="34"/>
        <v>4.4088282263437355E-3</v>
      </c>
      <c r="H297" s="21">
        <f t="shared" si="35"/>
        <v>1.8005770267552038E-7</v>
      </c>
      <c r="I297" s="21">
        <f>(1-$F$3)*SUM($H$12:H297)</f>
        <v>5.9482557486010756E-7</v>
      </c>
      <c r="J297" s="21">
        <f t="shared" si="36"/>
        <v>7.7124935971455274E-4</v>
      </c>
      <c r="K297" s="21">
        <f t="shared" si="37"/>
        <v>5.8450829056275268E-7</v>
      </c>
      <c r="L297" s="21">
        <f t="shared" si="38"/>
        <v>1.6205257578221657E-9</v>
      </c>
    </row>
    <row r="298" spans="1:12" x14ac:dyDescent="0.25">
      <c r="A298" s="19">
        <v>43521</v>
      </c>
      <c r="B298" s="21">
        <v>2796.110107</v>
      </c>
      <c r="C298" s="21">
        <v>177.19786099999999</v>
      </c>
      <c r="D298" s="21">
        <f t="shared" si="32"/>
        <v>1.2311042541125103E-3</v>
      </c>
      <c r="E298" s="21">
        <f t="shared" si="33"/>
        <v>1.5156176844939205E-6</v>
      </c>
      <c r="F298" s="21">
        <f t="shared" si="39"/>
        <v>310</v>
      </c>
      <c r="G298" s="21">
        <f t="shared" si="34"/>
        <v>4.4866494223195826E-3</v>
      </c>
      <c r="H298" s="21">
        <f t="shared" si="35"/>
        <v>6.800045208591992E-9</v>
      </c>
      <c r="I298" s="21">
        <f>(1-$F$3)*SUM($H$12:H298)</f>
        <v>5.9494352204095692E-7</v>
      </c>
      <c r="J298" s="21">
        <f t="shared" si="36"/>
        <v>7.7132582093493852E-4</v>
      </c>
      <c r="K298" s="21">
        <f t="shared" si="37"/>
        <v>5.8462419194286928E-7</v>
      </c>
      <c r="L298" s="21">
        <f t="shared" si="38"/>
        <v>8.6674888317240427E-13</v>
      </c>
    </row>
    <row r="299" spans="1:12" x14ac:dyDescent="0.25">
      <c r="A299" s="19">
        <v>43522</v>
      </c>
      <c r="B299" s="21">
        <v>2793.8999020000001</v>
      </c>
      <c r="C299" s="21">
        <v>177.78009</v>
      </c>
      <c r="D299" s="21">
        <f t="shared" si="32"/>
        <v>-7.9076964499687761E-4</v>
      </c>
      <c r="E299" s="21">
        <f t="shared" si="33"/>
        <v>6.253166314484878E-7</v>
      </c>
      <c r="F299" s="21">
        <f t="shared" si="39"/>
        <v>309</v>
      </c>
      <c r="G299" s="21">
        <f t="shared" si="34"/>
        <v>4.5658442573287958E-3</v>
      </c>
      <c r="H299" s="21">
        <f t="shared" si="35"/>
        <v>2.855098350711265E-9</v>
      </c>
      <c r="I299" s="21">
        <f>(1-$F$3)*SUM($H$12:H299)</f>
        <v>5.9499304388841303E-7</v>
      </c>
      <c r="J299" s="21">
        <f t="shared" si="36"/>
        <v>7.7135792203646483E-4</v>
      </c>
      <c r="K299" s="21">
        <f t="shared" si="37"/>
        <v>5.8467285483099224E-7</v>
      </c>
      <c r="L299" s="21">
        <f t="shared" si="38"/>
        <v>1.6519165777328783E-15</v>
      </c>
    </row>
    <row r="300" spans="1:12" x14ac:dyDescent="0.25">
      <c r="A300" s="19">
        <v>43523</v>
      </c>
      <c r="B300" s="21">
        <v>2792.3798830000001</v>
      </c>
      <c r="C300" s="21">
        <v>177.92562899999999</v>
      </c>
      <c r="D300" s="21">
        <f t="shared" si="32"/>
        <v>-5.4419724611520835E-4</v>
      </c>
      <c r="E300" s="21">
        <f t="shared" si="33"/>
        <v>2.9615064267937666E-7</v>
      </c>
      <c r="F300" s="21">
        <f t="shared" si="39"/>
        <v>308</v>
      </c>
      <c r="G300" s="21">
        <f t="shared" si="34"/>
        <v>4.646436977775845E-3</v>
      </c>
      <c r="H300" s="21">
        <f t="shared" si="35"/>
        <v>1.3760452971375371E-9</v>
      </c>
      <c r="I300" s="21">
        <f>(1-$F$3)*SUM($H$12:H300)</f>
        <v>5.9501691147436869E-7</v>
      </c>
      <c r="J300" s="21">
        <f t="shared" si="36"/>
        <v>7.7137339302984045E-4</v>
      </c>
      <c r="K300" s="21">
        <f t="shared" si="37"/>
        <v>5.8469630843227706E-7</v>
      </c>
      <c r="L300" s="21">
        <f t="shared" si="38"/>
        <v>8.3258601224784523E-14</v>
      </c>
    </row>
    <row r="301" spans="1:12" x14ac:dyDescent="0.25">
      <c r="A301" s="19">
        <v>43524</v>
      </c>
      <c r="B301" s="21">
        <v>2784.48999</v>
      </c>
      <c r="C301" s="21">
        <v>179.52716100000001</v>
      </c>
      <c r="D301" s="21">
        <f t="shared" si="32"/>
        <v>-2.8295077502691829E-3</v>
      </c>
      <c r="E301" s="21">
        <f t="shared" si="33"/>
        <v>8.0061141088333722E-6</v>
      </c>
      <c r="F301" s="21">
        <f t="shared" si="39"/>
        <v>307</v>
      </c>
      <c r="G301" s="21">
        <f t="shared" si="34"/>
        <v>4.7284522580438131E-3</v>
      </c>
      <c r="H301" s="21">
        <f t="shared" si="35"/>
        <v>3.7856528336069587E-8</v>
      </c>
      <c r="I301" s="21">
        <f>(1-$F$3)*SUM($H$12:H301)</f>
        <v>5.9567353516686199E-7</v>
      </c>
      <c r="J301" s="21">
        <f t="shared" si="36"/>
        <v>7.7179889554654195E-4</v>
      </c>
      <c r="K301" s="21">
        <f t="shared" si="37"/>
        <v>5.8534154294851751E-7</v>
      </c>
      <c r="L301" s="21">
        <f t="shared" si="38"/>
        <v>5.5067865474589298E-11</v>
      </c>
    </row>
    <row r="302" spans="1:12" x14ac:dyDescent="0.25">
      <c r="A302" s="19">
        <v>43525</v>
      </c>
      <c r="B302" s="21">
        <v>2803.6899410000001</v>
      </c>
      <c r="C302" s="21">
        <v>180.70877100000001</v>
      </c>
      <c r="D302" s="21">
        <f t="shared" si="32"/>
        <v>6.8716565279864465E-3</v>
      </c>
      <c r="E302" s="21">
        <f t="shared" si="33"/>
        <v>4.7219663438618742E-5</v>
      </c>
      <c r="F302" s="21">
        <f t="shared" si="39"/>
        <v>306</v>
      </c>
      <c r="G302" s="21">
        <f t="shared" si="34"/>
        <v>4.8119152080487457E-3</v>
      </c>
      <c r="H302" s="21">
        <f t="shared" si="35"/>
        <v>2.2721701661923285E-7</v>
      </c>
      <c r="I302" s="21">
        <f>(1-$F$3)*SUM($H$12:H302)</f>
        <v>5.9961462757568918E-7</v>
      </c>
      <c r="J302" s="21">
        <f t="shared" si="36"/>
        <v>7.7434787245506728E-4</v>
      </c>
      <c r="K302" s="21">
        <f t="shared" si="37"/>
        <v>5.8921427687959493E-7</v>
      </c>
      <c r="L302" s="21">
        <f t="shared" si="38"/>
        <v>2.1743987890255391E-9</v>
      </c>
    </row>
    <row r="303" spans="1:12" x14ac:dyDescent="0.25">
      <c r="A303" s="19">
        <v>43528</v>
      </c>
      <c r="B303" s="21">
        <v>2792.8100589999999</v>
      </c>
      <c r="C303" s="21">
        <v>176.35339400000001</v>
      </c>
      <c r="D303" s="21">
        <f t="shared" si="32"/>
        <v>-3.8881071048939902E-3</v>
      </c>
      <c r="E303" s="21">
        <f t="shared" si="33"/>
        <v>1.5117376859127126E-5</v>
      </c>
      <c r="F303" s="21">
        <f t="shared" si="39"/>
        <v>305</v>
      </c>
      <c r="G303" s="21">
        <f t="shared" si="34"/>
        <v>4.8968513809273312E-3</v>
      </c>
      <c r="H303" s="21">
        <f t="shared" si="35"/>
        <v>7.4027547748615545E-8</v>
      </c>
      <c r="I303" s="21">
        <f>(1-$F$3)*SUM($H$12:H303)</f>
        <v>6.0089863971006674E-7</v>
      </c>
      <c r="J303" s="21">
        <f t="shared" si="36"/>
        <v>7.7517652164527454E-4</v>
      </c>
      <c r="K303" s="21">
        <f t="shared" si="37"/>
        <v>5.9047601774859399E-7</v>
      </c>
      <c r="L303" s="21">
        <f t="shared" si="38"/>
        <v>2.1103084805524428E-10</v>
      </c>
    </row>
    <row r="304" spans="1:12" x14ac:dyDescent="0.25">
      <c r="A304" s="19">
        <v>43529</v>
      </c>
      <c r="B304" s="21">
        <v>2789.6499020000001</v>
      </c>
      <c r="C304" s="21">
        <v>177.09558100000001</v>
      </c>
      <c r="D304" s="21">
        <f t="shared" si="32"/>
        <v>-1.1321737583929806E-3</v>
      </c>
      <c r="E304" s="21">
        <f t="shared" si="33"/>
        <v>1.2818174191936871E-6</v>
      </c>
      <c r="F304" s="21">
        <f t="shared" si="39"/>
        <v>304</v>
      </c>
      <c r="G304" s="21">
        <f t="shared" si="34"/>
        <v>4.9832867808602922E-3</v>
      </c>
      <c r="H304" s="21">
        <f t="shared" si="35"/>
        <v>6.387663800544357E-9</v>
      </c>
      <c r="I304" s="21">
        <f>(1-$F$3)*SUM($H$12:H304)</f>
        <v>6.0100943411133567E-7</v>
      </c>
      <c r="J304" s="21">
        <f t="shared" si="36"/>
        <v>7.7524798233296656E-4</v>
      </c>
      <c r="K304" s="21">
        <f t="shared" si="37"/>
        <v>5.9058489041450938E-7</v>
      </c>
      <c r="L304" s="21">
        <f t="shared" si="38"/>
        <v>4.7780240884245686E-13</v>
      </c>
    </row>
    <row r="305" spans="1:12" x14ac:dyDescent="0.25">
      <c r="A305" s="19">
        <v>43530</v>
      </c>
      <c r="B305" s="21">
        <v>2771.4499510000001</v>
      </c>
      <c r="C305" s="21">
        <v>177.759613</v>
      </c>
      <c r="D305" s="21">
        <f t="shared" si="32"/>
        <v>-6.5454735429180165E-3</v>
      </c>
      <c r="E305" s="21">
        <f t="shared" si="33"/>
        <v>4.2843223901039734E-5</v>
      </c>
      <c r="F305" s="21">
        <f t="shared" si="39"/>
        <v>303</v>
      </c>
      <c r="G305" s="21">
        <f t="shared" si="34"/>
        <v>5.0712478710338562E-3</v>
      </c>
      <c r="H305" s="21">
        <f t="shared" si="35"/>
        <v>2.1726860799637459E-7</v>
      </c>
      <c r="I305" s="21">
        <f>(1-$F$3)*SUM($H$12:H305)</f>
        <v>6.0477797079222127E-7</v>
      </c>
      <c r="J305" s="21">
        <f t="shared" si="36"/>
        <v>7.7767472042764854E-4</v>
      </c>
      <c r="K305" s="21">
        <f t="shared" si="37"/>
        <v>5.942880616068131E-7</v>
      </c>
      <c r="L305" s="21">
        <f t="shared" si="38"/>
        <v>1.7849725795645192E-9</v>
      </c>
    </row>
    <row r="306" spans="1:12" x14ac:dyDescent="0.25">
      <c r="A306" s="19">
        <v>43531</v>
      </c>
      <c r="B306" s="21">
        <v>2748.929932</v>
      </c>
      <c r="C306" s="21">
        <v>176.285034</v>
      </c>
      <c r="D306" s="21">
        <f t="shared" si="32"/>
        <v>-8.1589109455821977E-3</v>
      </c>
      <c r="E306" s="21">
        <f t="shared" si="33"/>
        <v>6.6567827817940988E-5</v>
      </c>
      <c r="F306" s="21">
        <f t="shared" si="39"/>
        <v>302</v>
      </c>
      <c r="G306" s="21">
        <f t="shared" si="34"/>
        <v>5.16076158174177E-3</v>
      </c>
      <c r="H306" s="21">
        <f t="shared" si="35"/>
        <v>3.4354068838283091E-7</v>
      </c>
      <c r="I306" s="21">
        <f>(1-$F$3)*SUM($H$12:H306)</f>
        <v>6.1073670407397074E-7</v>
      </c>
      <c r="J306" s="21">
        <f t="shared" si="36"/>
        <v>7.8149645173472841E-4</v>
      </c>
      <c r="K306" s="21">
        <f t="shared" si="37"/>
        <v>6.0014344031216532E-7</v>
      </c>
      <c r="L306" s="21">
        <f t="shared" si="38"/>
        <v>4.3517353821464545E-9</v>
      </c>
    </row>
    <row r="307" spans="1:12" x14ac:dyDescent="0.25">
      <c r="A307" s="19">
        <v>43532</v>
      </c>
      <c r="B307" s="21">
        <v>2743.070068</v>
      </c>
      <c r="C307" s="21">
        <v>175.28895600000001</v>
      </c>
      <c r="D307" s="21">
        <f t="shared" si="32"/>
        <v>-2.1339643931983471E-3</v>
      </c>
      <c r="E307" s="21">
        <f t="shared" si="33"/>
        <v>4.5538040314383898E-6</v>
      </c>
      <c r="F307" s="21">
        <f t="shared" si="39"/>
        <v>301</v>
      </c>
      <c r="G307" s="21">
        <f t="shared" si="34"/>
        <v>5.2518553186303154E-3</v>
      </c>
      <c r="H307" s="21">
        <f t="shared" si="35"/>
        <v>2.3915919922509881E-8</v>
      </c>
      <c r="I307" s="21">
        <f>(1-$F$3)*SUM($H$12:H307)</f>
        <v>6.1115152710025259E-7</v>
      </c>
      <c r="J307" s="21">
        <f t="shared" si="36"/>
        <v>7.8176180969669561E-4</v>
      </c>
      <c r="K307" s="21">
        <f t="shared" si="37"/>
        <v>6.0055106820885606E-7</v>
      </c>
      <c r="L307" s="21">
        <f t="shared" si="38"/>
        <v>1.5628208991283089E-11</v>
      </c>
    </row>
    <row r="308" spans="1:12" x14ac:dyDescent="0.25">
      <c r="A308" s="19">
        <v>43535</v>
      </c>
      <c r="B308" s="21">
        <v>2783.3000489999999</v>
      </c>
      <c r="C308" s="21">
        <v>176.83192399999999</v>
      </c>
      <c r="D308" s="21">
        <f t="shared" si="32"/>
        <v>1.4559535756253676E-2</v>
      </c>
      <c r="E308" s="21">
        <f t="shared" si="33"/>
        <v>2.119800814376293E-4</v>
      </c>
      <c r="F308" s="21">
        <f t="shared" si="39"/>
        <v>300</v>
      </c>
      <c r="G308" s="21">
        <f t="shared" si="34"/>
        <v>5.3445569710888555E-3</v>
      </c>
      <c r="H308" s="21">
        <f t="shared" si="35"/>
        <v>1.1329396219794649E-6</v>
      </c>
      <c r="I308" s="21">
        <f>(1-$F$3)*SUM($H$12:H308)</f>
        <v>6.3080243093781686E-7</v>
      </c>
      <c r="J308" s="21">
        <f t="shared" si="36"/>
        <v>7.9423071644064286E-4</v>
      </c>
      <c r="K308" s="21">
        <f t="shared" si="37"/>
        <v>6.1986112597294778E-7</v>
      </c>
      <c r="L308" s="21">
        <f t="shared" si="38"/>
        <v>4.467314273019191E-8</v>
      </c>
    </row>
    <row r="309" spans="1:12" x14ac:dyDescent="0.25">
      <c r="A309" s="19">
        <v>43536</v>
      </c>
      <c r="B309" s="21">
        <v>2791.5200199999999</v>
      </c>
      <c r="C309" s="21">
        <v>177.56431599999999</v>
      </c>
      <c r="D309" s="21">
        <f t="shared" si="32"/>
        <v>2.9489658339722198E-3</v>
      </c>
      <c r="E309" s="21">
        <f t="shared" si="33"/>
        <v>8.6963994899354704E-6</v>
      </c>
      <c r="F309" s="21">
        <f t="shared" si="39"/>
        <v>299</v>
      </c>
      <c r="G309" s="21">
        <f t="shared" si="34"/>
        <v>5.4388949207884998E-3</v>
      </c>
      <c r="H309" s="21">
        <f t="shared" si="35"/>
        <v>4.7298803014957727E-8</v>
      </c>
      <c r="I309" s="21">
        <f>(1-$F$3)*SUM($H$12:H309)</f>
        <v>6.3162283143546645E-7</v>
      </c>
      <c r="J309" s="21">
        <f t="shared" si="36"/>
        <v>7.9474702354615108E-4</v>
      </c>
      <c r="K309" s="21">
        <f t="shared" si="37"/>
        <v>6.2066729657610437E-7</v>
      </c>
      <c r="L309" s="21">
        <f t="shared" si="38"/>
        <v>6.5217450458860864E-11</v>
      </c>
    </row>
    <row r="310" spans="1:12" x14ac:dyDescent="0.25">
      <c r="A310" s="19">
        <v>43537</v>
      </c>
      <c r="B310" s="21">
        <v>2810.919922</v>
      </c>
      <c r="C310" s="21">
        <v>177.78892500000001</v>
      </c>
      <c r="D310" s="21">
        <f t="shared" si="32"/>
        <v>6.9255466335695331E-3</v>
      </c>
      <c r="E310" s="21">
        <f t="shared" si="33"/>
        <v>4.7963196173746296E-5</v>
      </c>
      <c r="F310" s="21">
        <f t="shared" si="39"/>
        <v>298</v>
      </c>
      <c r="G310" s="21">
        <f t="shared" si="34"/>
        <v>5.5348980503714664E-3</v>
      </c>
      <c r="H310" s="21">
        <f t="shared" si="35"/>
        <v>2.6547140099165255E-7</v>
      </c>
      <c r="I310" s="21">
        <f>(1-$F$3)*SUM($H$12:H310)</f>
        <v>6.3622744837294785E-7</v>
      </c>
      <c r="J310" s="21">
        <f t="shared" si="36"/>
        <v>7.9763867030940004E-4</v>
      </c>
      <c r="K310" s="21">
        <f t="shared" si="37"/>
        <v>6.2519204616417744E-7</v>
      </c>
      <c r="L310" s="21">
        <f t="shared" si="38"/>
        <v>2.2408866347829818E-9</v>
      </c>
    </row>
    <row r="311" spans="1:12" x14ac:dyDescent="0.25">
      <c r="A311" s="19">
        <v>43538</v>
      </c>
      <c r="B311" s="21">
        <v>2808.4799800000001</v>
      </c>
      <c r="C311" s="21">
        <v>178.45297199999999</v>
      </c>
      <c r="D311" s="21">
        <f t="shared" si="32"/>
        <v>-8.6839954297083632E-4</v>
      </c>
      <c r="E311" s="21">
        <f t="shared" si="33"/>
        <v>7.5411776623195741E-7</v>
      </c>
      <c r="F311" s="21">
        <f t="shared" si="39"/>
        <v>297</v>
      </c>
      <c r="G311" s="21">
        <f t="shared" si="34"/>
        <v>5.6325957522938433E-3</v>
      </c>
      <c r="H311" s="21">
        <f t="shared" si="35"/>
        <v>4.2476405268074444E-9</v>
      </c>
      <c r="I311" s="21">
        <f>(1-$F$3)*SUM($H$12:H311)</f>
        <v>6.3630112394568761E-7</v>
      </c>
      <c r="J311" s="21">
        <f t="shared" si="36"/>
        <v>7.9768485252365649E-4</v>
      </c>
      <c r="K311" s="21">
        <f t="shared" si="37"/>
        <v>6.2526444382980985E-7</v>
      </c>
      <c r="L311" s="21">
        <f t="shared" si="38"/>
        <v>1.6603178694071782E-14</v>
      </c>
    </row>
    <row r="312" spans="1:12" x14ac:dyDescent="0.25">
      <c r="A312" s="19">
        <v>43539</v>
      </c>
      <c r="B312" s="21">
        <v>2822.4799800000001</v>
      </c>
      <c r="C312" s="21">
        <v>180.982193</v>
      </c>
      <c r="D312" s="21">
        <f t="shared" si="32"/>
        <v>4.9725194092585948E-3</v>
      </c>
      <c r="E312" s="21">
        <f t="shared" si="33"/>
        <v>2.4725949275453445E-5</v>
      </c>
      <c r="F312" s="21">
        <f t="shared" si="39"/>
        <v>296</v>
      </c>
      <c r="G312" s="21">
        <f t="shared" si="34"/>
        <v>5.7320179378244187E-3</v>
      </c>
      <c r="H312" s="21">
        <f t="shared" si="35"/>
        <v>1.4172958477663584E-7</v>
      </c>
      <c r="I312" s="21">
        <f>(1-$F$3)*SUM($H$12:H312)</f>
        <v>6.3875943186197136E-7</v>
      </c>
      <c r="J312" s="21">
        <f t="shared" si="36"/>
        <v>7.9922426881443693E-4</v>
      </c>
      <c r="K312" s="21">
        <f t="shared" si="37"/>
        <v>6.2768011225187097E-7</v>
      </c>
      <c r="L312" s="21">
        <f t="shared" si="38"/>
        <v>5.8072657666211187E-10</v>
      </c>
    </row>
    <row r="313" spans="1:12" x14ac:dyDescent="0.25">
      <c r="A313" s="19">
        <v>43542</v>
      </c>
      <c r="B313" s="21">
        <v>2832.9399410000001</v>
      </c>
      <c r="C313" s="21">
        <v>179.634567</v>
      </c>
      <c r="D313" s="21">
        <f t="shared" si="32"/>
        <v>3.6990968215831286E-3</v>
      </c>
      <c r="E313" s="21">
        <f t="shared" si="33"/>
        <v>1.3683317295446405E-5</v>
      </c>
      <c r="F313" s="21">
        <f t="shared" si="39"/>
        <v>295</v>
      </c>
      <c r="G313" s="21">
        <f t="shared" si="34"/>
        <v>5.833195046202359E-3</v>
      </c>
      <c r="H313" s="21">
        <f t="shared" si="35"/>
        <v>7.9817458663413026E-8</v>
      </c>
      <c r="I313" s="21">
        <f>(1-$F$3)*SUM($H$12:H313)</f>
        <v>6.4014387033894248E-7</v>
      </c>
      <c r="J313" s="21">
        <f t="shared" si="36"/>
        <v>8.0008991390901967E-4</v>
      </c>
      <c r="K313" s="21">
        <f t="shared" si="37"/>
        <v>6.2904053756269247E-7</v>
      </c>
      <c r="L313" s="21">
        <f t="shared" si="38"/>
        <v>1.7041414167142291E-10</v>
      </c>
    </row>
    <row r="314" spans="1:12" x14ac:dyDescent="0.25">
      <c r="A314" s="19">
        <v>43543</v>
      </c>
      <c r="B314" s="21">
        <v>2832.570068</v>
      </c>
      <c r="C314" s="21">
        <v>178.81426999999999</v>
      </c>
      <c r="D314" s="21">
        <f t="shared" si="32"/>
        <v>-1.3057006339693318E-4</v>
      </c>
      <c r="E314" s="21">
        <f t="shared" si="33"/>
        <v>1.7048541455479148E-8</v>
      </c>
      <c r="F314" s="21">
        <f t="shared" si="39"/>
        <v>294</v>
      </c>
      <c r="G314" s="21">
        <f t="shared" si="34"/>
        <v>5.9361580539565324E-3</v>
      </c>
      <c r="H314" s="21">
        <f t="shared" si="35"/>
        <v>1.0120283666915437E-10</v>
      </c>
      <c r="I314" s="21">
        <f>(1-$F$3)*SUM($H$12:H314)</f>
        <v>6.4014562570804854E-7</v>
      </c>
      <c r="J314" s="21">
        <f t="shared" si="36"/>
        <v>8.0009101089066647E-4</v>
      </c>
      <c r="K314" s="21">
        <f t="shared" si="37"/>
        <v>6.2904226248481903E-7</v>
      </c>
      <c r="L314" s="21">
        <f t="shared" si="38"/>
        <v>3.7453631457933746E-13</v>
      </c>
    </row>
    <row r="315" spans="1:12" x14ac:dyDescent="0.25">
      <c r="A315" s="19">
        <v>43544</v>
      </c>
      <c r="B315" s="21">
        <v>2824.2299800000001</v>
      </c>
      <c r="C315" s="21">
        <v>180.63064600000001</v>
      </c>
      <c r="D315" s="21">
        <f t="shared" si="32"/>
        <v>-2.9486967798716163E-3</v>
      </c>
      <c r="E315" s="21">
        <f t="shared" si="33"/>
        <v>8.6948126996252397E-6</v>
      </c>
      <c r="F315" s="21">
        <f t="shared" si="39"/>
        <v>293</v>
      </c>
      <c r="G315" s="21">
        <f t="shared" si="34"/>
        <v>6.0409384843893282E-3</v>
      </c>
      <c r="H315" s="21">
        <f t="shared" si="35"/>
        <v>5.2524828651723177E-8</v>
      </c>
      <c r="I315" s="21">
        <f>(1-$F$3)*SUM($H$12:H315)</f>
        <v>6.410566719252478E-7</v>
      </c>
      <c r="J315" s="21">
        <f t="shared" si="36"/>
        <v>8.0066014758151149E-4</v>
      </c>
      <c r="K315" s="21">
        <f t="shared" si="37"/>
        <v>6.2993750655223159E-7</v>
      </c>
      <c r="L315" s="21">
        <f t="shared" si="38"/>
        <v>6.504221187984439E-11</v>
      </c>
    </row>
    <row r="316" spans="1:12" x14ac:dyDescent="0.25">
      <c r="A316" s="19">
        <v>43545</v>
      </c>
      <c r="B316" s="21">
        <v>2854.8798830000001</v>
      </c>
      <c r="C316" s="21">
        <v>181.997803</v>
      </c>
      <c r="D316" s="21">
        <f t="shared" si="32"/>
        <v>1.0794015726340716E-2</v>
      </c>
      <c r="E316" s="21">
        <f t="shared" si="33"/>
        <v>1.1651077550049068E-4</v>
      </c>
      <c r="F316" s="21">
        <f t="shared" si="39"/>
        <v>292</v>
      </c>
      <c r="G316" s="21">
        <f t="shared" si="34"/>
        <v>6.1475684172278694E-3</v>
      </c>
      <c r="H316" s="21">
        <f t="shared" si="35"/>
        <v>7.1625796373354314E-7</v>
      </c>
      <c r="I316" s="21">
        <f>(1-$F$3)*SUM($H$12:H316)</f>
        <v>6.5348020809183146E-7</v>
      </c>
      <c r="J316" s="21">
        <f t="shared" si="36"/>
        <v>8.0838122695410953E-4</v>
      </c>
      <c r="K316" s="21">
        <f t="shared" si="37"/>
        <v>6.4214555575923177E-7</v>
      </c>
      <c r="L316" s="21">
        <f t="shared" si="38"/>
        <v>1.3425539405269118E-8</v>
      </c>
    </row>
    <row r="317" spans="1:12" x14ac:dyDescent="0.25">
      <c r="A317" s="19">
        <v>43546</v>
      </c>
      <c r="B317" s="21">
        <v>2800.709961</v>
      </c>
      <c r="C317" s="21">
        <v>182.42747499999999</v>
      </c>
      <c r="D317" s="21">
        <f t="shared" si="32"/>
        <v>-1.9156827177634429E-2</v>
      </c>
      <c r="E317" s="21">
        <f t="shared" si="33"/>
        <v>3.669840275137531E-4</v>
      </c>
      <c r="F317" s="21">
        <f t="shared" si="39"/>
        <v>291</v>
      </c>
      <c r="G317" s="21">
        <f t="shared" si="34"/>
        <v>6.2560804984455945E-3</v>
      </c>
      <c r="H317" s="21">
        <f t="shared" si="35"/>
        <v>2.2958816177698124E-6</v>
      </c>
      <c r="I317" s="21">
        <f>(1-$F$3)*SUM($H$12:H317)</f>
        <v>6.9330240869101228E-7</v>
      </c>
      <c r="J317" s="21">
        <f t="shared" si="36"/>
        <v>8.3264782993232637E-4</v>
      </c>
      <c r="K317" s="21">
        <f t="shared" si="37"/>
        <v>6.8127703796584072E-7</v>
      </c>
      <c r="L317" s="21">
        <f t="shared" si="38"/>
        <v>1.3417770500612684E-7</v>
      </c>
    </row>
    <row r="318" spans="1:12" x14ac:dyDescent="0.25">
      <c r="A318" s="19">
        <v>43549</v>
      </c>
      <c r="B318" s="21">
        <v>2798.360107</v>
      </c>
      <c r="C318" s="21">
        <v>181.36303699999999</v>
      </c>
      <c r="D318" s="21">
        <f t="shared" si="32"/>
        <v>-8.3937300638372073E-4</v>
      </c>
      <c r="E318" s="21">
        <f t="shared" si="33"/>
        <v>7.0454704384564568E-7</v>
      </c>
      <c r="F318" s="21">
        <f t="shared" si="39"/>
        <v>290</v>
      </c>
      <c r="G318" s="21">
        <f t="shared" si="34"/>
        <v>6.3665079502571989E-3</v>
      </c>
      <c r="H318" s="21">
        <f t="shared" si="35"/>
        <v>4.4855043559735109E-9</v>
      </c>
      <c r="I318" s="21">
        <f>(1-$F$3)*SUM($H$12:H318)</f>
        <v>6.9338021002574557E-7</v>
      </c>
      <c r="J318" s="21">
        <f t="shared" si="36"/>
        <v>8.3269454785398086E-4</v>
      </c>
      <c r="K318" s="21">
        <f t="shared" si="37"/>
        <v>6.8135348983188419E-7</v>
      </c>
      <c r="L318" s="21">
        <f t="shared" si="38"/>
        <v>5.3794094778927179E-16</v>
      </c>
    </row>
    <row r="319" spans="1:12" x14ac:dyDescent="0.25">
      <c r="A319" s="19">
        <v>43550</v>
      </c>
      <c r="B319" s="21">
        <v>2818.459961</v>
      </c>
      <c r="C319" s="21">
        <v>183.08175700000001</v>
      </c>
      <c r="D319" s="21">
        <f t="shared" si="32"/>
        <v>7.157053120867043E-3</v>
      </c>
      <c r="E319" s="21">
        <f t="shared" si="33"/>
        <v>5.1223409374912679E-5</v>
      </c>
      <c r="F319" s="21">
        <f t="shared" si="39"/>
        <v>289</v>
      </c>
      <c r="G319" s="21">
        <f t="shared" si="34"/>
        <v>6.4788845812899822E-3</v>
      </c>
      <c r="H319" s="21">
        <f t="shared" si="35"/>
        <v>3.3187055720022649E-7</v>
      </c>
      <c r="I319" s="21">
        <f>(1-$F$3)*SUM($H$12:H319)</f>
        <v>6.991365242013114E-7</v>
      </c>
      <c r="J319" s="21">
        <f t="shared" si="36"/>
        <v>8.3614384181270594E-4</v>
      </c>
      <c r="K319" s="21">
        <f t="shared" si="37"/>
        <v>6.8700996040225835E-7</v>
      </c>
      <c r="L319" s="21">
        <f t="shared" si="38"/>
        <v>2.5539276657829293E-9</v>
      </c>
    </row>
    <row r="320" spans="1:12" x14ac:dyDescent="0.25">
      <c r="A320" s="19">
        <v>43551</v>
      </c>
      <c r="B320" s="21">
        <v>2805.3701169999999</v>
      </c>
      <c r="C320" s="21">
        <v>183.111053</v>
      </c>
      <c r="D320" s="21">
        <f t="shared" si="32"/>
        <v>-4.6551433656102856E-3</v>
      </c>
      <c r="E320" s="21">
        <f t="shared" si="33"/>
        <v>2.1670359754385455E-5</v>
      </c>
      <c r="F320" s="21">
        <f t="shared" si="39"/>
        <v>288</v>
      </c>
      <c r="G320" s="21">
        <f t="shared" si="34"/>
        <v>6.5932447969347628E-3</v>
      </c>
      <c r="H320" s="21">
        <f t="shared" si="35"/>
        <v>1.428779866983064E-7</v>
      </c>
      <c r="I320" s="21">
        <f>(1-$F$3)*SUM($H$12:H320)</f>
        <v>7.016147512159228E-7</v>
      </c>
      <c r="J320" s="21">
        <f t="shared" si="36"/>
        <v>8.3762446908857834E-4</v>
      </c>
      <c r="K320" s="21">
        <f t="shared" si="37"/>
        <v>6.8944520242472464E-7</v>
      </c>
      <c r="L320" s="21">
        <f t="shared" si="38"/>
        <v>4.401987754366776E-10</v>
      </c>
    </row>
    <row r="321" spans="1:12" x14ac:dyDescent="0.25">
      <c r="A321" s="19">
        <v>43552</v>
      </c>
      <c r="B321" s="21">
        <v>2815.4399410000001</v>
      </c>
      <c r="C321" s="21">
        <v>184.94695999999999</v>
      </c>
      <c r="D321" s="21">
        <f t="shared" si="32"/>
        <v>3.5830546378041632E-3</v>
      </c>
      <c r="E321" s="21">
        <f t="shared" si="33"/>
        <v>1.2838280537489923E-5</v>
      </c>
      <c r="F321" s="21">
        <f t="shared" si="39"/>
        <v>287</v>
      </c>
      <c r="G321" s="21">
        <f t="shared" si="34"/>
        <v>6.7096236098794669E-3</v>
      </c>
      <c r="H321" s="21">
        <f t="shared" si="35"/>
        <v>8.6140030204598431E-8</v>
      </c>
      <c r="I321" s="21">
        <f>(1-$F$3)*SUM($H$12:H321)</f>
        <v>7.0310885506512702E-7</v>
      </c>
      <c r="J321" s="21">
        <f t="shared" si="36"/>
        <v>8.3851586452799267E-4</v>
      </c>
      <c r="K321" s="21">
        <f t="shared" si="37"/>
        <v>6.9091339095550017E-7</v>
      </c>
      <c r="L321" s="21">
        <f t="shared" si="38"/>
        <v>1.4755852859270384E-10</v>
      </c>
    </row>
    <row r="322" spans="1:12" x14ac:dyDescent="0.25">
      <c r="A322" s="19">
        <v>43553</v>
      </c>
      <c r="B322" s="21">
        <v>2834.3999020000001</v>
      </c>
      <c r="C322" s="21">
        <v>185.44497699999999</v>
      </c>
      <c r="D322" s="21">
        <f t="shared" si="32"/>
        <v>6.7117060663404718E-3</v>
      </c>
      <c r="E322" s="21">
        <f t="shared" si="33"/>
        <v>4.5046998320951489E-5</v>
      </c>
      <c r="F322" s="21">
        <f t="shared" si="39"/>
        <v>286</v>
      </c>
      <c r="G322" s="21">
        <f t="shared" si="34"/>
        <v>6.8280566508286756E-3</v>
      </c>
      <c r="H322" s="21">
        <f t="shared" si="35"/>
        <v>3.0758345648524098E-7</v>
      </c>
      <c r="I322" s="21">
        <f>(1-$F$3)*SUM($H$12:H322)</f>
        <v>7.0844390806191133E-7</v>
      </c>
      <c r="J322" s="21">
        <f t="shared" si="36"/>
        <v>8.4169110014417484E-4</v>
      </c>
      <c r="K322" s="21">
        <f t="shared" si="37"/>
        <v>6.9615590714681467E-7</v>
      </c>
      <c r="L322" s="21">
        <f t="shared" si="38"/>
        <v>1.9669972228141358E-9</v>
      </c>
    </row>
    <row r="323" spans="1:12" x14ac:dyDescent="0.25">
      <c r="A323" s="19">
        <v>43556</v>
      </c>
      <c r="B323" s="21">
        <v>2867.1899410000001</v>
      </c>
      <c r="C323" s="21">
        <v>183.97039799999999</v>
      </c>
      <c r="D323" s="21">
        <f t="shared" si="32"/>
        <v>1.1502195497633143E-2</v>
      </c>
      <c r="E323" s="21">
        <f t="shared" si="33"/>
        <v>1.3230050126577215E-4</v>
      </c>
      <c r="F323" s="21">
        <f t="shared" si="39"/>
        <v>285</v>
      </c>
      <c r="G323" s="21">
        <f t="shared" si="34"/>
        <v>6.9485801794123662E-3</v>
      </c>
      <c r="H323" s="21">
        <f t="shared" si="35"/>
        <v>9.1930064082166508E-7</v>
      </c>
      <c r="I323" s="21">
        <f>(1-$F$3)*SUM($H$12:H323)</f>
        <v>7.2438923130785328E-7</v>
      </c>
      <c r="J323" s="21">
        <f t="shared" si="36"/>
        <v>8.5111058700256643E-4</v>
      </c>
      <c r="K323" s="21">
        <f t="shared" si="37"/>
        <v>7.1182465783082485E-7</v>
      </c>
      <c r="L323" s="21">
        <f t="shared" si="38"/>
        <v>1.7315579811429366E-8</v>
      </c>
    </row>
    <row r="324" spans="1:12" x14ac:dyDescent="0.25">
      <c r="A324" s="19">
        <v>43557</v>
      </c>
      <c r="B324" s="21">
        <v>2867.23999</v>
      </c>
      <c r="C324" s="21">
        <v>183.93135100000001</v>
      </c>
      <c r="D324" s="21">
        <f t="shared" si="32"/>
        <v>1.7455614805152729E-5</v>
      </c>
      <c r="E324" s="21">
        <f t="shared" si="33"/>
        <v>3.0469848822586714E-10</v>
      </c>
      <c r="F324" s="21">
        <f t="shared" si="39"/>
        <v>284</v>
      </c>
      <c r="G324" s="21">
        <f t="shared" si="34"/>
        <v>7.0712310952872129E-3</v>
      </c>
      <c r="H324" s="21">
        <f t="shared" si="35"/>
        <v>2.1545934246297563E-12</v>
      </c>
      <c r="I324" s="21">
        <f>(1-$F$3)*SUM($H$12:H324)</f>
        <v>7.2438926867940199E-7</v>
      </c>
      <c r="J324" s="21">
        <f t="shared" si="36"/>
        <v>8.5111060895714488E-4</v>
      </c>
      <c r="K324" s="21">
        <f t="shared" si="37"/>
        <v>7.1182469455416189E-7</v>
      </c>
      <c r="L324" s="21">
        <f t="shared" si="38"/>
        <v>5.0626070480166956E-13</v>
      </c>
    </row>
    <row r="325" spans="1:12" x14ac:dyDescent="0.25">
      <c r="A325" s="19">
        <v>43558</v>
      </c>
      <c r="B325" s="21">
        <v>2873.3999020000001</v>
      </c>
      <c r="C325" s="21">
        <v>183.93135100000001</v>
      </c>
      <c r="D325" s="21">
        <f t="shared" si="32"/>
        <v>2.1460723821998496E-3</v>
      </c>
      <c r="E325" s="21">
        <f t="shared" si="33"/>
        <v>4.6056266696409376E-6</v>
      </c>
      <c r="F325" s="21">
        <f t="shared" si="39"/>
        <v>283</v>
      </c>
      <c r="G325" s="21">
        <f t="shared" si="34"/>
        <v>7.1960469494338391E-3</v>
      </c>
      <c r="H325" s="21">
        <f t="shared" si="35"/>
        <v>3.3142305746300799E-8</v>
      </c>
      <c r="I325" s="21">
        <f>(1-$F$3)*SUM($H$12:H325)</f>
        <v>7.249641239060536E-7</v>
      </c>
      <c r="J325" s="21">
        <f t="shared" si="36"/>
        <v>8.5144825086792776E-4</v>
      </c>
      <c r="K325" s="21">
        <f t="shared" si="37"/>
        <v>7.1238957888337081E-7</v>
      </c>
      <c r="L325" s="21">
        <f t="shared" si="38"/>
        <v>1.5157295044850442E-11</v>
      </c>
    </row>
    <row r="326" spans="1:12" x14ac:dyDescent="0.25">
      <c r="A326" s="19">
        <v>43559</v>
      </c>
      <c r="B326" s="21">
        <v>2879.389893</v>
      </c>
      <c r="C326" s="21">
        <v>185.415695</v>
      </c>
      <c r="D326" s="21">
        <f t="shared" si="32"/>
        <v>2.0824655091414477E-3</v>
      </c>
      <c r="E326" s="21">
        <f t="shared" si="33"/>
        <v>4.336662596763749E-6</v>
      </c>
      <c r="F326" s="21">
        <f t="shared" si="39"/>
        <v>282</v>
      </c>
      <c r="G326" s="21">
        <f t="shared" si="34"/>
        <v>7.323065955653481E-3</v>
      </c>
      <c r="H326" s="21">
        <f t="shared" si="35"/>
        <v>3.1757666223516429E-8</v>
      </c>
      <c r="I326" s="21">
        <f>(1-$F$3)*SUM($H$12:H326)</f>
        <v>7.2551496247940449E-7</v>
      </c>
      <c r="J326" s="21">
        <f t="shared" si="36"/>
        <v>8.5177166099806615E-4</v>
      </c>
      <c r="K326" s="21">
        <f t="shared" si="37"/>
        <v>7.1293086312953169E-7</v>
      </c>
      <c r="L326" s="21">
        <f t="shared" si="38"/>
        <v>1.3131431677347649E-11</v>
      </c>
    </row>
    <row r="327" spans="1:12" x14ac:dyDescent="0.25">
      <c r="A327" s="19">
        <v>43560</v>
      </c>
      <c r="B327" s="21">
        <v>2892.73999</v>
      </c>
      <c r="C327" s="21">
        <v>186.236008</v>
      </c>
      <c r="D327" s="21">
        <f t="shared" si="32"/>
        <v>4.6257173955618269E-3</v>
      </c>
      <c r="E327" s="21">
        <f t="shared" si="33"/>
        <v>2.139726142360329E-5</v>
      </c>
      <c r="F327" s="21">
        <f t="shared" si="39"/>
        <v>281</v>
      </c>
      <c r="G327" s="21">
        <f t="shared" si="34"/>
        <v>7.4523270022675767E-3</v>
      </c>
      <c r="H327" s="21">
        <f t="shared" si="35"/>
        <v>1.5945938908169718E-7</v>
      </c>
      <c r="I327" s="21">
        <f>(1-$F$3)*SUM($H$12:H327)</f>
        <v>7.2828079488569479E-7</v>
      </c>
      <c r="J327" s="21">
        <f t="shared" si="36"/>
        <v>8.5339369278527883E-4</v>
      </c>
      <c r="K327" s="21">
        <f t="shared" si="37"/>
        <v>7.1564872201137957E-7</v>
      </c>
      <c r="L327" s="21">
        <f t="shared" si="38"/>
        <v>4.2772910393864779E-10</v>
      </c>
    </row>
    <row r="328" spans="1:12" x14ac:dyDescent="0.25">
      <c r="A328" s="19">
        <v>43563</v>
      </c>
      <c r="B328" s="21">
        <v>2895.7700199999999</v>
      </c>
      <c r="C328" s="21">
        <v>185.396164</v>
      </c>
      <c r="D328" s="21">
        <f t="shared" si="32"/>
        <v>1.0469119934194092E-3</v>
      </c>
      <c r="E328" s="21">
        <f t="shared" si="33"/>
        <v>1.0960247219654011E-6</v>
      </c>
      <c r="F328" s="21">
        <f t="shared" si="39"/>
        <v>280</v>
      </c>
      <c r="G328" s="21">
        <f t="shared" si="34"/>
        <v>7.5838696640238776E-3</v>
      </c>
      <c r="H328" s="21">
        <f t="shared" si="35"/>
        <v>8.31210863993361E-9</v>
      </c>
      <c r="I328" s="21">
        <f>(1-$F$3)*SUM($H$12:H328)</f>
        <v>7.2842496889497292E-7</v>
      </c>
      <c r="J328" s="21">
        <f t="shared" si="36"/>
        <v>8.5347815958873423E-4</v>
      </c>
      <c r="K328" s="21">
        <f t="shared" si="37"/>
        <v>7.1579039531405587E-7</v>
      </c>
      <c r="L328" s="21">
        <f t="shared" si="38"/>
        <v>1.445781431640019E-13</v>
      </c>
    </row>
    <row r="329" spans="1:12" x14ac:dyDescent="0.25">
      <c r="A329" s="19">
        <v>43564</v>
      </c>
      <c r="B329" s="21">
        <v>2878.1999510000001</v>
      </c>
      <c r="C329" s="21">
        <v>185.62077300000001</v>
      </c>
      <c r="D329" s="21">
        <f t="shared" si="32"/>
        <v>-6.0859766572597465E-3</v>
      </c>
      <c r="E329" s="21">
        <f t="shared" si="33"/>
        <v>3.703911187271052E-5</v>
      </c>
      <c r="F329" s="21">
        <f t="shared" si="39"/>
        <v>279</v>
      </c>
      <c r="G329" s="21">
        <f t="shared" si="34"/>
        <v>7.7177342142126975E-3</v>
      </c>
      <c r="H329" s="21">
        <f t="shared" si="35"/>
        <v>2.8585802096406972E-7</v>
      </c>
      <c r="I329" s="21">
        <f>(1-$F$3)*SUM($H$12:H329)</f>
        <v>7.3338319294520666E-7</v>
      </c>
      <c r="J329" s="21">
        <f t="shared" si="36"/>
        <v>8.5637794982426228E-4</v>
      </c>
      <c r="K329" s="21">
        <f t="shared" si="37"/>
        <v>7.2066261867888152E-7</v>
      </c>
      <c r="L329" s="21">
        <f t="shared" si="38"/>
        <v>1.3190297562176715E-9</v>
      </c>
    </row>
    <row r="330" spans="1:12" x14ac:dyDescent="0.25">
      <c r="A330" s="19">
        <v>43565</v>
      </c>
      <c r="B330" s="21">
        <v>2888.209961</v>
      </c>
      <c r="C330" s="21">
        <v>184.780945</v>
      </c>
      <c r="D330" s="21">
        <f t="shared" si="32"/>
        <v>3.4718378358556752E-3</v>
      </c>
      <c r="E330" s="21">
        <f t="shared" si="33"/>
        <v>1.2053657958479019E-5</v>
      </c>
      <c r="F330" s="21">
        <f t="shared" si="39"/>
        <v>278</v>
      </c>
      <c r="G330" s="21">
        <f t="shared" si="34"/>
        <v>7.8539616369970571E-3</v>
      </c>
      <c r="H330" s="21">
        <f t="shared" si="35"/>
        <v>9.4668967191378477E-8</v>
      </c>
      <c r="I330" s="21">
        <f>(1-$F$3)*SUM($H$12:H330)</f>
        <v>7.350252317040144E-7</v>
      </c>
      <c r="J330" s="21">
        <f t="shared" si="36"/>
        <v>8.57336125276437E-4</v>
      </c>
      <c r="K330" s="21">
        <f t="shared" si="37"/>
        <v>7.2227617617962311E-7</v>
      </c>
      <c r="L330" s="21">
        <f t="shared" si="38"/>
        <v>1.2840021309622662E-10</v>
      </c>
    </row>
    <row r="331" spans="1:12" x14ac:dyDescent="0.25">
      <c r="A331" s="19">
        <v>43566</v>
      </c>
      <c r="B331" s="21">
        <v>2888.320068</v>
      </c>
      <c r="C331" s="21">
        <v>184.44894400000001</v>
      </c>
      <c r="D331" s="21">
        <f t="shared" si="32"/>
        <v>3.8122194279549383E-5</v>
      </c>
      <c r="E331" s="21">
        <f t="shared" si="33"/>
        <v>1.4533016966877077E-9</v>
      </c>
      <c r="F331" s="21">
        <f t="shared" si="39"/>
        <v>277</v>
      </c>
      <c r="G331" s="21">
        <f t="shared" si="34"/>
        <v>7.9925936399604398E-3</v>
      </c>
      <c r="H331" s="21">
        <f t="shared" si="35"/>
        <v>1.1615649897889889E-11</v>
      </c>
      <c r="I331" s="21">
        <f>(1-$F$3)*SUM($H$12:H331)</f>
        <v>7.3502543317813949E-7</v>
      </c>
      <c r="J331" s="21">
        <f t="shared" si="36"/>
        <v>8.5733624277650798E-4</v>
      </c>
      <c r="K331" s="21">
        <f t="shared" si="37"/>
        <v>7.2227637415916777E-7</v>
      </c>
      <c r="L331" s="21">
        <f t="shared" si="38"/>
        <v>5.1958590179424983E-13</v>
      </c>
    </row>
    <row r="332" spans="1:12" x14ac:dyDescent="0.25">
      <c r="A332" s="19">
        <v>43567</v>
      </c>
      <c r="B332" s="21">
        <v>2907.4099120000001</v>
      </c>
      <c r="C332" s="21">
        <v>187.10510300000001</v>
      </c>
      <c r="D332" s="21">
        <f t="shared" si="32"/>
        <v>6.5875784763498937E-3</v>
      </c>
      <c r="E332" s="21">
        <f t="shared" si="33"/>
        <v>4.3396190182068386E-5</v>
      </c>
      <c r="F332" s="21">
        <f t="shared" si="39"/>
        <v>276</v>
      </c>
      <c r="G332" s="21">
        <f t="shared" si="34"/>
        <v>8.1336726668760542E-3</v>
      </c>
      <c r="H332" s="21">
        <f t="shared" si="35"/>
        <v>3.5297040593044463E-7</v>
      </c>
      <c r="I332" s="21">
        <f>(1-$F$3)*SUM($H$12:H332)</f>
        <v>7.4114772546087062E-7</v>
      </c>
      <c r="J332" s="21">
        <f t="shared" si="36"/>
        <v>8.6089937011294803E-4</v>
      </c>
      <c r="K332" s="21">
        <f t="shared" si="37"/>
        <v>7.2829247492508777E-7</v>
      </c>
      <c r="L332" s="21">
        <f t="shared" si="38"/>
        <v>1.8205494947472442E-9</v>
      </c>
    </row>
    <row r="333" spans="1:12" x14ac:dyDescent="0.25">
      <c r="A333" s="19">
        <v>43570</v>
      </c>
      <c r="B333" s="21">
        <v>2905.580078</v>
      </c>
      <c r="C333" s="21">
        <v>187.34925799999999</v>
      </c>
      <c r="D333" s="21">
        <f t="shared" ref="D333:D396" si="40">LN(B333/B332)</f>
        <v>-6.2956724975841256E-4</v>
      </c>
      <c r="E333" s="21">
        <f t="shared" ref="E333:E396" si="41">D333^2</f>
        <v>3.9635492196837141E-7</v>
      </c>
      <c r="F333" s="21">
        <f t="shared" si="39"/>
        <v>275</v>
      </c>
      <c r="G333" s="21">
        <f t="shared" ref="G333:G396" si="42">$F$3^(F333-1)</f>
        <v>8.2772419107014755E-3</v>
      </c>
      <c r="H333" s="21">
        <f t="shared" ref="H333:H396" si="43">E333*G333</f>
        <v>3.2807255716294168E-9</v>
      </c>
      <c r="I333" s="21">
        <f>(1-$F$3)*SUM($H$12:H333)</f>
        <v>7.4120462983730409E-7</v>
      </c>
      <c r="J333" s="21">
        <f t="shared" ref="J333:J396" si="44">SQRT(I333)</f>
        <v>8.6093241885603548E-4</v>
      </c>
      <c r="K333" s="21">
        <f t="shared" ref="K333:K396" si="45">I333*$F$3</f>
        <v>7.2834839229179223E-7</v>
      </c>
      <c r="L333" s="21">
        <f t="shared" ref="L333:L396" si="46">(E333-K333)^2</f>
        <v>1.102196643373881E-13</v>
      </c>
    </row>
    <row r="334" spans="1:12" x14ac:dyDescent="0.25">
      <c r="A334" s="19">
        <v>43571</v>
      </c>
      <c r="B334" s="21">
        <v>2907.0600589999999</v>
      </c>
      <c r="C334" s="21">
        <v>187.20277400000001</v>
      </c>
      <c r="D334" s="21">
        <f t="shared" si="40"/>
        <v>5.0922850790659593E-4</v>
      </c>
      <c r="E334" s="21">
        <f t="shared" si="41"/>
        <v>2.5931367326477805E-7</v>
      </c>
      <c r="F334" s="21">
        <f t="shared" ref="F334:F397" si="47">F333-1</f>
        <v>274</v>
      </c>
      <c r="G334" s="21">
        <f t="shared" si="42"/>
        <v>8.4233453268026705E-3</v>
      </c>
      <c r="H334" s="21">
        <f t="shared" si="43"/>
        <v>2.1842886178709026E-9</v>
      </c>
      <c r="I334" s="21">
        <f>(1-$F$3)*SUM($H$12:H334)</f>
        <v>7.4124251645080984E-7</v>
      </c>
      <c r="J334" s="21">
        <f t="shared" si="44"/>
        <v>8.6095442181965119E-4</v>
      </c>
      <c r="K334" s="21">
        <f t="shared" si="45"/>
        <v>7.2838562175977651E-7</v>
      </c>
      <c r="L334" s="21">
        <f t="shared" si="46"/>
        <v>2.2002849286489449E-13</v>
      </c>
    </row>
    <row r="335" spans="1:12" x14ac:dyDescent="0.25">
      <c r="A335" s="19">
        <v>43572</v>
      </c>
      <c r="B335" s="21">
        <v>2900.4499510000001</v>
      </c>
      <c r="C335" s="21">
        <v>187.114868</v>
      </c>
      <c r="D335" s="21">
        <f t="shared" si="40"/>
        <v>-2.2764010197428661E-3</v>
      </c>
      <c r="E335" s="21">
        <f t="shared" si="41"/>
        <v>5.1820016026863612E-6</v>
      </c>
      <c r="F335" s="21">
        <f t="shared" si="47"/>
        <v>273</v>
      </c>
      <c r="G335" s="21">
        <f t="shared" si="42"/>
        <v>8.5720276464114273E-3</v>
      </c>
      <c r="H335" s="21">
        <f t="shared" si="43"/>
        <v>4.4420261001975814E-8</v>
      </c>
      <c r="I335" s="21">
        <f>(1-$F$3)*SUM($H$12:H335)</f>
        <v>7.4201298846931358E-7</v>
      </c>
      <c r="J335" s="21">
        <f t="shared" si="44"/>
        <v>8.6140175787452022E-4</v>
      </c>
      <c r="K335" s="21">
        <f t="shared" si="45"/>
        <v>7.2914272989617095E-7</v>
      </c>
      <c r="L335" s="21">
        <f t="shared" si="46"/>
        <v>1.9827952140986326E-11</v>
      </c>
    </row>
    <row r="336" spans="1:12" x14ac:dyDescent="0.25">
      <c r="A336" s="19">
        <v>43573</v>
      </c>
      <c r="B336" s="21">
        <v>2905.030029</v>
      </c>
      <c r="C336" s="21">
        <v>190.33746300000001</v>
      </c>
      <c r="D336" s="21">
        <f t="shared" si="40"/>
        <v>1.5778467813143168E-3</v>
      </c>
      <c r="E336" s="21">
        <f t="shared" si="41"/>
        <v>2.4896004653039495E-6</v>
      </c>
      <c r="F336" s="21">
        <f t="shared" si="47"/>
        <v>272</v>
      </c>
      <c r="G336" s="21">
        <f t="shared" si="42"/>
        <v>8.7233343903203378E-3</v>
      </c>
      <c r="H336" s="21">
        <f t="shared" si="43"/>
        <v>2.1717617357143458E-8</v>
      </c>
      <c r="I336" s="21">
        <f>(1-$F$3)*SUM($H$12:H336)</f>
        <v>7.4238968180935282E-7</v>
      </c>
      <c r="J336" s="21">
        <f t="shared" si="44"/>
        <v>8.6162038149602336E-4</v>
      </c>
      <c r="K336" s="21">
        <f t="shared" si="45"/>
        <v>7.2951288946825127E-7</v>
      </c>
      <c r="L336" s="21">
        <f t="shared" si="46"/>
        <v>3.0979082746111846E-12</v>
      </c>
    </row>
    <row r="337" spans="1:12" x14ac:dyDescent="0.25">
      <c r="A337" s="19">
        <v>43577</v>
      </c>
      <c r="B337" s="21">
        <v>2907.969971</v>
      </c>
      <c r="C337" s="21">
        <v>189.37068199999999</v>
      </c>
      <c r="D337" s="21">
        <f t="shared" si="40"/>
        <v>1.0115060212163732E-3</v>
      </c>
      <c r="E337" s="21">
        <f t="shared" si="41"/>
        <v>1.0231444309569781E-6</v>
      </c>
      <c r="F337" s="21">
        <f t="shared" si="47"/>
        <v>271</v>
      </c>
      <c r="G337" s="21">
        <f t="shared" si="42"/>
        <v>8.8773118828195056E-3</v>
      </c>
      <c r="H337" s="21">
        <f t="shared" si="43"/>
        <v>9.0827722147749822E-9</v>
      </c>
      <c r="I337" s="21">
        <f>(1-$F$3)*SUM($H$12:H337)</f>
        <v>7.4254722302329603E-7</v>
      </c>
      <c r="J337" s="21">
        <f t="shared" si="44"/>
        <v>8.6171179812237454E-4</v>
      </c>
      <c r="K337" s="21">
        <f t="shared" si="45"/>
        <v>7.2966769812064789E-7</v>
      </c>
      <c r="L337" s="21">
        <f t="shared" si="46"/>
        <v>8.6128592716286708E-14</v>
      </c>
    </row>
    <row r="338" spans="1:12" x14ac:dyDescent="0.25">
      <c r="A338" s="19">
        <v>43578</v>
      </c>
      <c r="B338" s="21">
        <v>2933.679932</v>
      </c>
      <c r="C338" s="21">
        <v>190.67924500000001</v>
      </c>
      <c r="D338" s="21">
        <f t="shared" si="40"/>
        <v>8.8023511954049213E-3</v>
      </c>
      <c r="E338" s="21">
        <f t="shared" si="41"/>
        <v>7.7481386567246447E-5</v>
      </c>
      <c r="F338" s="21">
        <f t="shared" si="47"/>
        <v>270</v>
      </c>
      <c r="G338" s="21">
        <f t="shared" si="42"/>
        <v>9.0340072658792632E-3</v>
      </c>
      <c r="H338" s="21">
        <f t="shared" si="43"/>
        <v>6.9996740921890435E-7</v>
      </c>
      <c r="I338" s="21">
        <f>(1-$F$3)*SUM($H$12:H338)</f>
        <v>7.5468819857145207E-7</v>
      </c>
      <c r="J338" s="21">
        <f t="shared" si="44"/>
        <v>8.6872791976052666E-4</v>
      </c>
      <c r="K338" s="21">
        <f t="shared" si="45"/>
        <v>7.4159808773963136E-7</v>
      </c>
      <c r="L338" s="21">
        <f t="shared" si="46"/>
        <v>5.8889951358794462E-9</v>
      </c>
    </row>
    <row r="339" spans="1:12" x14ac:dyDescent="0.25">
      <c r="A339" s="19">
        <v>43579</v>
      </c>
      <c r="B339" s="21">
        <v>2927.25</v>
      </c>
      <c r="C339" s="21">
        <v>192.99363700000001</v>
      </c>
      <c r="D339" s="21">
        <f t="shared" si="40"/>
        <v>-2.1941687255359523E-3</v>
      </c>
      <c r="E339" s="21">
        <f t="shared" si="41"/>
        <v>4.8143763961200656E-6</v>
      </c>
      <c r="F339" s="21">
        <f t="shared" si="47"/>
        <v>269</v>
      </c>
      <c r="G339" s="21">
        <f t="shared" si="42"/>
        <v>9.1934685135832261E-3</v>
      </c>
      <c r="H339" s="21">
        <f t="shared" si="43"/>
        <v>4.426081781026811E-8</v>
      </c>
      <c r="I339" s="21">
        <f>(1-$F$3)*SUM($H$12:H339)</f>
        <v>7.5545590503849387E-7</v>
      </c>
      <c r="J339" s="21">
        <f t="shared" si="44"/>
        <v>8.6916966412691474E-4</v>
      </c>
      <c r="K339" s="21">
        <f t="shared" si="45"/>
        <v>7.4235247829321524E-7</v>
      </c>
      <c r="L339" s="21">
        <f t="shared" si="46"/>
        <v>1.6581378787353931E-11</v>
      </c>
    </row>
    <row r="340" spans="1:12" x14ac:dyDescent="0.25">
      <c r="A340" s="19">
        <v>43580</v>
      </c>
      <c r="B340" s="21">
        <v>2926.169922</v>
      </c>
      <c r="C340" s="21">
        <v>193.28660600000001</v>
      </c>
      <c r="D340" s="21">
        <f t="shared" si="40"/>
        <v>-3.6904169755480962E-4</v>
      </c>
      <c r="E340" s="21">
        <f t="shared" si="41"/>
        <v>1.3619177453413557E-7</v>
      </c>
      <c r="F340" s="21">
        <f t="shared" si="47"/>
        <v>268</v>
      </c>
      <c r="G340" s="21">
        <f t="shared" si="42"/>
        <v>9.355744446816092E-3</v>
      </c>
      <c r="H340" s="21">
        <f t="shared" si="43"/>
        <v>1.2741754382997681E-9</v>
      </c>
      <c r="I340" s="21">
        <f>(1-$F$3)*SUM($H$12:H340)</f>
        <v>7.5547800568580505E-7</v>
      </c>
      <c r="J340" s="21">
        <f t="shared" si="44"/>
        <v>8.6918237768940365E-4</v>
      </c>
      <c r="K340" s="21">
        <f t="shared" si="45"/>
        <v>7.4237419560350946E-7</v>
      </c>
      <c r="L340" s="21">
        <f t="shared" si="46"/>
        <v>3.6745712761352772E-13</v>
      </c>
    </row>
    <row r="341" spans="1:12" x14ac:dyDescent="0.25">
      <c r="A341" s="19">
        <v>43581</v>
      </c>
      <c r="B341" s="21">
        <v>2939.8798830000001</v>
      </c>
      <c r="C341" s="21">
        <v>192.78857400000001</v>
      </c>
      <c r="D341" s="21">
        <f t="shared" si="40"/>
        <v>4.6743503443650017E-3</v>
      </c>
      <c r="E341" s="21">
        <f t="shared" si="41"/>
        <v>2.1849551141865209E-5</v>
      </c>
      <c r="F341" s="21">
        <f t="shared" si="47"/>
        <v>267</v>
      </c>
      <c r="G341" s="21">
        <f t="shared" si="42"/>
        <v>9.520884748210735E-3</v>
      </c>
      <c r="H341" s="21">
        <f t="shared" si="43"/>
        <v>2.0802705822183492E-7</v>
      </c>
      <c r="I341" s="21">
        <f>(1-$F$3)*SUM($H$12:H341)</f>
        <v>7.5908624714671039E-7</v>
      </c>
      <c r="J341" s="21">
        <f t="shared" si="44"/>
        <v>8.7125555788569319E-4</v>
      </c>
      <c r="K341" s="21">
        <f t="shared" si="45"/>
        <v>7.4591985190577493E-7</v>
      </c>
      <c r="L341" s="21">
        <f t="shared" si="46"/>
        <v>4.4536325362255483E-10</v>
      </c>
    </row>
    <row r="342" spans="1:12" x14ac:dyDescent="0.25">
      <c r="A342" s="19">
        <v>43584</v>
      </c>
      <c r="B342" s="21">
        <v>2943.030029</v>
      </c>
      <c r="C342" s="21">
        <v>192.495621</v>
      </c>
      <c r="D342" s="21">
        <f t="shared" si="40"/>
        <v>1.0709483395819413E-3</v>
      </c>
      <c r="E342" s="21">
        <f t="shared" si="41"/>
        <v>1.1469303460533171E-6</v>
      </c>
      <c r="F342" s="21">
        <f t="shared" si="47"/>
        <v>266</v>
      </c>
      <c r="G342" s="21">
        <f t="shared" si="42"/>
        <v>9.688939977359097E-3</v>
      </c>
      <c r="H342" s="21">
        <f t="shared" si="43"/>
        <v>1.1112539281122288E-8</v>
      </c>
      <c r="I342" s="21">
        <f>(1-$F$3)*SUM($H$12:H342)</f>
        <v>7.5927899478883354E-7</v>
      </c>
      <c r="J342" s="21">
        <f t="shared" si="44"/>
        <v>8.7136616573564151E-4</v>
      </c>
      <c r="K342" s="21">
        <f t="shared" si="45"/>
        <v>7.4610925632880078E-7</v>
      </c>
      <c r="L342" s="21">
        <f t="shared" si="46"/>
        <v>1.6065754596794874E-13</v>
      </c>
    </row>
    <row r="343" spans="1:12" x14ac:dyDescent="0.25">
      <c r="A343" s="19">
        <v>43585</v>
      </c>
      <c r="B343" s="21">
        <v>2945.830078</v>
      </c>
      <c r="C343" s="21">
        <v>192.93507399999999</v>
      </c>
      <c r="D343" s="21">
        <f t="shared" si="40"/>
        <v>9.5096475723260637E-4</v>
      </c>
      <c r="E343" s="21">
        <f t="shared" si="41"/>
        <v>9.0433396949846994E-7</v>
      </c>
      <c r="F343" s="21">
        <f t="shared" si="47"/>
        <v>265</v>
      </c>
      <c r="G343" s="21">
        <f t="shared" si="42"/>
        <v>9.8599615862915869E-3</v>
      </c>
      <c r="H343" s="21">
        <f t="shared" si="43"/>
        <v>8.9166982004335017E-9</v>
      </c>
      <c r="I343" s="21">
        <f>(1-$F$3)*SUM($H$12:H343)</f>
        <v>7.594336554393095E-7</v>
      </c>
      <c r="J343" s="21">
        <f t="shared" si="44"/>
        <v>8.7145490728970563E-4</v>
      </c>
      <c r="K343" s="21">
        <f t="shared" si="45"/>
        <v>7.462612343812716E-7</v>
      </c>
      <c r="L343" s="21">
        <f t="shared" si="46"/>
        <v>2.4986989587431952E-14</v>
      </c>
    </row>
    <row r="344" spans="1:12" x14ac:dyDescent="0.25">
      <c r="A344" s="19">
        <v>43586</v>
      </c>
      <c r="B344" s="21">
        <v>2923.7299800000001</v>
      </c>
      <c r="C344" s="21">
        <v>189.614822</v>
      </c>
      <c r="D344" s="21">
        <f t="shared" si="40"/>
        <v>-7.5304459681844182E-3</v>
      </c>
      <c r="E344" s="21">
        <f t="shared" si="41"/>
        <v>5.6707616479744963E-5</v>
      </c>
      <c r="F344" s="21">
        <f t="shared" si="47"/>
        <v>264</v>
      </c>
      <c r="G344" s="21">
        <f t="shared" si="42"/>
        <v>1.0034001935229712E-2</v>
      </c>
      <c r="H344" s="21">
        <f t="shared" si="43"/>
        <v>5.6900433350002527E-7</v>
      </c>
      <c r="I344" s="21">
        <f>(1-$F$3)*SUM($H$12:H344)</f>
        <v>7.6930306879889363E-7</v>
      </c>
      <c r="J344" s="21">
        <f t="shared" si="44"/>
        <v>8.7709923543399218E-4</v>
      </c>
      <c r="K344" s="21">
        <f t="shared" si="45"/>
        <v>7.5595946219036405E-7</v>
      </c>
      <c r="L344" s="21">
        <f t="shared" si="46"/>
        <v>3.1305879230100667E-9</v>
      </c>
    </row>
    <row r="345" spans="1:12" x14ac:dyDescent="0.25">
      <c r="A345" s="19">
        <v>43587</v>
      </c>
      <c r="B345" s="21">
        <v>2917.5200199999999</v>
      </c>
      <c r="C345" s="21">
        <v>190.044479</v>
      </c>
      <c r="D345" s="21">
        <f t="shared" si="40"/>
        <v>-2.1262443276895597E-3</v>
      </c>
      <c r="E345" s="21">
        <f t="shared" si="41"/>
        <v>4.5209149410320281E-6</v>
      </c>
      <c r="F345" s="21">
        <f t="shared" si="47"/>
        <v>263</v>
      </c>
      <c r="G345" s="21">
        <f t="shared" si="42"/>
        <v>1.0211114308616757E-2</v>
      </c>
      <c r="H345" s="21">
        <f t="shared" si="43"/>
        <v>4.6163579242411423E-8</v>
      </c>
      <c r="I345" s="21">
        <f>(1-$F$3)*SUM($H$12:H345)</f>
        <v>7.7010377877398068E-7</v>
      </c>
      <c r="J345" s="21">
        <f t="shared" si="44"/>
        <v>8.775555701914157E-4</v>
      </c>
      <c r="K345" s="21">
        <f t="shared" si="45"/>
        <v>7.5674628380422069E-7</v>
      </c>
      <c r="L345" s="21">
        <f t="shared" si="46"/>
        <v>1.4168965680056194E-11</v>
      </c>
    </row>
    <row r="346" spans="1:12" x14ac:dyDescent="0.25">
      <c r="A346" s="19">
        <v>43588</v>
      </c>
      <c r="B346" s="21">
        <v>2945.639893</v>
      </c>
      <c r="C346" s="21">
        <v>192.886246</v>
      </c>
      <c r="D346" s="21">
        <f t="shared" si="40"/>
        <v>9.5921274614703886E-3</v>
      </c>
      <c r="E346" s="21">
        <f t="shared" si="41"/>
        <v>9.2008909237094365E-5</v>
      </c>
      <c r="F346" s="21">
        <f t="shared" si="47"/>
        <v>262</v>
      </c>
      <c r="G346" s="21">
        <f t="shared" si="42"/>
        <v>1.0391352931431426E-2</v>
      </c>
      <c r="H346" s="21">
        <f t="shared" si="43"/>
        <v>9.5609704871868853E-7</v>
      </c>
      <c r="I346" s="21">
        <f>(1-$F$3)*SUM($H$12:H346)</f>
        <v>7.8668733786155452E-7</v>
      </c>
      <c r="J346" s="21">
        <f t="shared" si="44"/>
        <v>8.8695396603293594E-4</v>
      </c>
      <c r="K346" s="21">
        <f t="shared" si="45"/>
        <v>7.7304220009195573E-7</v>
      </c>
      <c r="L346" s="21">
        <f t="shared" si="46"/>
        <v>8.3239834339935815E-9</v>
      </c>
    </row>
    <row r="347" spans="1:12" x14ac:dyDescent="0.25">
      <c r="A347" s="19">
        <v>43591</v>
      </c>
      <c r="B347" s="21">
        <v>2932.469971</v>
      </c>
      <c r="C347" s="21">
        <v>194.23384100000001</v>
      </c>
      <c r="D347" s="21">
        <f t="shared" si="40"/>
        <v>-4.4810132310555738E-3</v>
      </c>
      <c r="E347" s="21">
        <f t="shared" si="41"/>
        <v>2.0079479576895115E-5</v>
      </c>
      <c r="F347" s="21">
        <f t="shared" si="47"/>
        <v>261</v>
      </c>
      <c r="G347" s="21">
        <f t="shared" si="42"/>
        <v>1.0574772985789441E-2</v>
      </c>
      <c r="H347" s="21">
        <f t="shared" si="43"/>
        <v>2.1233593819846127E-7</v>
      </c>
      <c r="I347" s="21">
        <f>(1-$F$3)*SUM($H$12:H347)</f>
        <v>7.9037031709702931E-7</v>
      </c>
      <c r="J347" s="21">
        <f t="shared" si="44"/>
        <v>8.8902773696720473E-4</v>
      </c>
      <c r="K347" s="21">
        <f t="shared" si="45"/>
        <v>7.7666129783773074E-7</v>
      </c>
      <c r="L347" s="21">
        <f t="shared" si="46"/>
        <v>3.7259879351431186E-10</v>
      </c>
    </row>
    <row r="348" spans="1:12" x14ac:dyDescent="0.25">
      <c r="A348" s="19">
        <v>43592</v>
      </c>
      <c r="B348" s="21">
        <v>2884.0500489999999</v>
      </c>
      <c r="C348" s="21">
        <v>193.39402799999999</v>
      </c>
      <c r="D348" s="21">
        <f t="shared" si="40"/>
        <v>-1.6649488130547674E-2</v>
      </c>
      <c r="E348" s="21">
        <f t="shared" si="41"/>
        <v>2.7720545500924788E-4</v>
      </c>
      <c r="F348" s="21">
        <f t="shared" si="47"/>
        <v>260</v>
      </c>
      <c r="G348" s="21">
        <f t="shared" si="42"/>
        <v>1.0761430627838173E-2</v>
      </c>
      <c r="H348" s="21">
        <f t="shared" si="43"/>
        <v>2.9831272737403369E-6</v>
      </c>
      <c r="I348" s="21">
        <f>(1-$F$3)*SUM($H$12:H348)</f>
        <v>8.4211283369210111E-7</v>
      </c>
      <c r="J348" s="21">
        <f t="shared" si="44"/>
        <v>9.1766706037217064E-4</v>
      </c>
      <c r="K348" s="21">
        <f t="shared" si="45"/>
        <v>8.2750633746386502E-7</v>
      </c>
      <c r="L348" s="21">
        <f t="shared" si="46"/>
        <v>7.6384770512023269E-8</v>
      </c>
    </row>
    <row r="349" spans="1:12" x14ac:dyDescent="0.25">
      <c r="A349" s="19">
        <v>43593</v>
      </c>
      <c r="B349" s="21">
        <v>2879.419922</v>
      </c>
      <c r="C349" s="21">
        <v>193.38424699999999</v>
      </c>
      <c r="D349" s="21">
        <f t="shared" si="40"/>
        <v>-1.6067154056034693E-3</v>
      </c>
      <c r="E349" s="21">
        <f t="shared" si="41"/>
        <v>2.5815343946035209E-6</v>
      </c>
      <c r="F349" s="21">
        <f t="shared" si="47"/>
        <v>259</v>
      </c>
      <c r="G349" s="21">
        <f t="shared" si="42"/>
        <v>1.0951383004949491E-2</v>
      </c>
      <c r="H349" s="21">
        <f t="shared" si="43"/>
        <v>2.8271371895753572E-8</v>
      </c>
      <c r="I349" s="21">
        <f>(1-$F$3)*SUM($H$12:H349)</f>
        <v>8.4260320228695068E-7</v>
      </c>
      <c r="J349" s="21">
        <f t="shared" si="44"/>
        <v>9.1793420368071631E-4</v>
      </c>
      <c r="K349" s="21">
        <f t="shared" si="45"/>
        <v>8.2798820058682943E-7</v>
      </c>
      <c r="L349" s="21">
        <f t="shared" si="46"/>
        <v>3.0749242545504244E-12</v>
      </c>
    </row>
    <row r="350" spans="1:12" x14ac:dyDescent="0.25">
      <c r="A350" s="19">
        <v>43594</v>
      </c>
      <c r="B350" s="21">
        <v>2870.719971</v>
      </c>
      <c r="C350" s="21">
        <v>193.09129300000001</v>
      </c>
      <c r="D350" s="21">
        <f t="shared" si="40"/>
        <v>-3.025998601924958E-3</v>
      </c>
      <c r="E350" s="21">
        <f t="shared" si="41"/>
        <v>9.1566675388517997E-6</v>
      </c>
      <c r="F350" s="21">
        <f t="shared" si="47"/>
        <v>258</v>
      </c>
      <c r="G350" s="21">
        <f t="shared" si="42"/>
        <v>1.114468827321609E-2</v>
      </c>
      <c r="H350" s="21">
        <f t="shared" si="43"/>
        <v>1.0204820534198009E-7</v>
      </c>
      <c r="I350" s="21">
        <f>(1-$F$3)*SUM($H$12:H350)</f>
        <v>8.4437323436197647E-7</v>
      </c>
      <c r="J350" s="21">
        <f t="shared" si="44"/>
        <v>9.1889783673810904E-4</v>
      </c>
      <c r="K350" s="21">
        <f t="shared" si="45"/>
        <v>8.2972753135225231E-7</v>
      </c>
      <c r="L350" s="21">
        <f t="shared" si="46"/>
        <v>6.9337929888496568E-11</v>
      </c>
    </row>
    <row r="351" spans="1:12" x14ac:dyDescent="0.25">
      <c r="A351" s="19">
        <v>43595</v>
      </c>
      <c r="B351" s="21">
        <v>2881.3999020000001</v>
      </c>
      <c r="C351" s="21">
        <v>195.298294</v>
      </c>
      <c r="D351" s="21">
        <f t="shared" si="40"/>
        <v>3.7133938472042397E-3</v>
      </c>
      <c r="E351" s="21">
        <f t="shared" si="41"/>
        <v>1.3789293864454304E-5</v>
      </c>
      <c r="F351" s="21">
        <f t="shared" si="47"/>
        <v>257</v>
      </c>
      <c r="G351" s="21">
        <f t="shared" si="42"/>
        <v>1.1341405615256636E-2</v>
      </c>
      <c r="H351" s="21">
        <f t="shared" si="43"/>
        <v>1.5638997486474591E-7</v>
      </c>
      <c r="I351" s="21">
        <f>(1-$F$3)*SUM($H$12:H351)</f>
        <v>8.4708582759960801E-7</v>
      </c>
      <c r="J351" s="21">
        <f t="shared" si="44"/>
        <v>9.2037265691653834E-4</v>
      </c>
      <c r="K351" s="21">
        <f t="shared" si="45"/>
        <v>8.3239307450192773E-7</v>
      </c>
      <c r="L351" s="21">
        <f t="shared" si="46"/>
        <v>1.6788127808066851E-10</v>
      </c>
    </row>
    <row r="352" spans="1:12" x14ac:dyDescent="0.25">
      <c r="A352" s="19">
        <v>43598</v>
      </c>
      <c r="B352" s="21">
        <v>2811.8701169999999</v>
      </c>
      <c r="C352" s="21">
        <v>194.36080899999999</v>
      </c>
      <c r="D352" s="21">
        <f t="shared" si="40"/>
        <v>-2.4426469085879428E-2</v>
      </c>
      <c r="E352" s="21">
        <f t="shared" si="41"/>
        <v>5.9665239200342335E-4</v>
      </c>
      <c r="F352" s="21">
        <f t="shared" si="47"/>
        <v>256</v>
      </c>
      <c r="G352" s="21">
        <f t="shared" si="42"/>
        <v>1.1541595258335204E-2</v>
      </c>
      <c r="H352" s="21">
        <f t="shared" si="43"/>
        <v>6.8863204184210683E-6</v>
      </c>
      <c r="I352" s="21">
        <f>(1-$F$3)*SUM($H$12:H352)</f>
        <v>9.665294569967457E-7</v>
      </c>
      <c r="J352" s="21">
        <f t="shared" si="44"/>
        <v>9.8312230012178323E-4</v>
      </c>
      <c r="K352" s="21">
        <f t="shared" si="45"/>
        <v>9.4976494717897489E-7</v>
      </c>
      <c r="L352" s="21">
        <f t="shared" si="46"/>
        <v>3.5486161988171104E-7</v>
      </c>
    </row>
    <row r="353" spans="1:12" x14ac:dyDescent="0.25">
      <c r="A353" s="19">
        <v>43599</v>
      </c>
      <c r="B353" s="21">
        <v>2834.4099120000001</v>
      </c>
      <c r="C353" s="21">
        <v>193.36471599999999</v>
      </c>
      <c r="D353" s="21">
        <f t="shared" si="40"/>
        <v>7.983987551309359E-3</v>
      </c>
      <c r="E353" s="21">
        <f t="shared" si="41"/>
        <v>6.3744057219462815E-5</v>
      </c>
      <c r="F353" s="21">
        <f t="shared" si="47"/>
        <v>255</v>
      </c>
      <c r="G353" s="21">
        <f t="shared" si="42"/>
        <v>1.1745318492800538E-2</v>
      </c>
      <c r="H353" s="21">
        <f t="shared" si="43"/>
        <v>7.4869425406589222E-7</v>
      </c>
      <c r="I353" s="21">
        <f>(1-$F$3)*SUM($H$12:H353)</f>
        <v>9.7951560251143781E-7</v>
      </c>
      <c r="J353" s="21">
        <f t="shared" si="44"/>
        <v>9.8970480574332763E-4</v>
      </c>
      <c r="K353" s="21">
        <f t="shared" si="45"/>
        <v>9.625258472421186E-7</v>
      </c>
      <c r="L353" s="21">
        <f t="shared" si="46"/>
        <v>3.9415206814411318E-9</v>
      </c>
    </row>
    <row r="354" spans="1:12" x14ac:dyDescent="0.25">
      <c r="A354" s="19">
        <v>43600</v>
      </c>
      <c r="B354" s="21">
        <v>2850.959961</v>
      </c>
      <c r="C354" s="21">
        <v>194.39987199999999</v>
      </c>
      <c r="D354" s="21">
        <f t="shared" si="40"/>
        <v>5.8219943882337147E-3</v>
      </c>
      <c r="E354" s="21">
        <f t="shared" si="41"/>
        <v>3.3895618656624864E-5</v>
      </c>
      <c r="F354" s="21">
        <f t="shared" si="47"/>
        <v>254</v>
      </c>
      <c r="G354" s="21">
        <f t="shared" si="42"/>
        <v>1.1952637690850802E-2</v>
      </c>
      <c r="H354" s="21">
        <f t="shared" si="43"/>
        <v>4.0514204910987998E-7</v>
      </c>
      <c r="I354" s="21">
        <f>(1-$F$3)*SUM($H$12:H354)</f>
        <v>9.8654281498874715E-7</v>
      </c>
      <c r="J354" s="21">
        <f t="shared" si="44"/>
        <v>9.9324861690754302E-4</v>
      </c>
      <c r="K354" s="21">
        <f t="shared" si="45"/>
        <v>9.6943117230904991E-7</v>
      </c>
      <c r="L354" s="21">
        <f t="shared" si="46"/>
        <v>1.0841338222523155E-9</v>
      </c>
    </row>
    <row r="355" spans="1:12" x14ac:dyDescent="0.25">
      <c r="A355" s="19">
        <v>43601</v>
      </c>
      <c r="B355" s="21">
        <v>2876.320068</v>
      </c>
      <c r="C355" s="21">
        <v>195.298294</v>
      </c>
      <c r="D355" s="21">
        <f t="shared" si="40"/>
        <v>8.8559569696340171E-3</v>
      </c>
      <c r="E355" s="21">
        <f t="shared" si="41"/>
        <v>7.8427973848009327E-5</v>
      </c>
      <c r="F355" s="21">
        <f t="shared" si="47"/>
        <v>253</v>
      </c>
      <c r="G355" s="21">
        <f t="shared" si="42"/>
        <v>1.2163616325629548E-2</v>
      </c>
      <c r="H355" s="21">
        <f t="shared" si="43"/>
        <v>9.5396778308369344E-7</v>
      </c>
      <c r="I355" s="21">
        <f>(1-$F$3)*SUM($H$12:H355)</f>
        <v>1.0030894418396632E-6</v>
      </c>
      <c r="J355" s="21">
        <f t="shared" si="44"/>
        <v>1.0015435296778983E-3</v>
      </c>
      <c r="K355" s="21">
        <f t="shared" si="45"/>
        <v>9.8569079695192655E-7</v>
      </c>
      <c r="L355" s="21">
        <f t="shared" si="46"/>
        <v>5.9973072041600925E-9</v>
      </c>
    </row>
    <row r="356" spans="1:12" x14ac:dyDescent="0.25">
      <c r="A356" s="19">
        <v>43602</v>
      </c>
      <c r="B356" s="21">
        <v>2859.530029</v>
      </c>
      <c r="C356" s="21">
        <v>194.54632599999999</v>
      </c>
      <c r="D356" s="21">
        <f t="shared" si="40"/>
        <v>-5.8544371529206324E-3</v>
      </c>
      <c r="E356" s="21">
        <f t="shared" si="41"/>
        <v>3.4274434377497443E-5</v>
      </c>
      <c r="F356" s="21">
        <f t="shared" si="47"/>
        <v>252</v>
      </c>
      <c r="G356" s="21">
        <f t="shared" si="42"/>
        <v>1.2378318990658716E-2</v>
      </c>
      <c r="H356" s="21">
        <f t="shared" si="43"/>
        <v>4.2425988194906252E-7</v>
      </c>
      <c r="I356" s="21">
        <f>(1-$F$3)*SUM($H$12:H356)</f>
        <v>1.0104482542428793E-6</v>
      </c>
      <c r="J356" s="21">
        <f t="shared" si="44"/>
        <v>1.0052105521943546E-3</v>
      </c>
      <c r="K356" s="21">
        <f t="shared" si="45"/>
        <v>9.9292197032470471E-7</v>
      </c>
      <c r="L356" s="21">
        <f t="shared" si="46"/>
        <v>1.1076590681087928E-9</v>
      </c>
    </row>
    <row r="357" spans="1:12" x14ac:dyDescent="0.25">
      <c r="A357" s="19">
        <v>43605</v>
      </c>
      <c r="B357" s="21">
        <v>2840.2299800000001</v>
      </c>
      <c r="C357" s="21">
        <v>194.32174699999999</v>
      </c>
      <c r="D357" s="21">
        <f t="shared" si="40"/>
        <v>-6.7722580366252581E-3</v>
      </c>
      <c r="E357" s="21">
        <f t="shared" si="41"/>
        <v>4.5863478914635398E-5</v>
      </c>
      <c r="F357" s="21">
        <f t="shared" si="47"/>
        <v>251</v>
      </c>
      <c r="G357" s="21">
        <f t="shared" si="42"/>
        <v>1.2596811419614712E-2</v>
      </c>
      <c r="H357" s="21">
        <f t="shared" si="43"/>
        <v>5.777335949351377E-7</v>
      </c>
      <c r="I357" s="21">
        <f>(1-$F$3)*SUM($H$12:H357)</f>
        <v>1.0204690771513101E-6</v>
      </c>
      <c r="J357" s="21">
        <f t="shared" si="44"/>
        <v>1.0101826949375594E-3</v>
      </c>
      <c r="K357" s="21">
        <f t="shared" si="45"/>
        <v>1.0027689814751859E-6</v>
      </c>
      <c r="L357" s="21">
        <f t="shared" si="46"/>
        <v>2.0124832957071393E-9</v>
      </c>
    </row>
    <row r="358" spans="1:12" x14ac:dyDescent="0.25">
      <c r="A358" s="19">
        <v>43606</v>
      </c>
      <c r="B358" s="21">
        <v>2864.360107</v>
      </c>
      <c r="C358" s="21">
        <v>195.151794</v>
      </c>
      <c r="D358" s="21">
        <f t="shared" si="40"/>
        <v>8.4599491109458805E-3</v>
      </c>
      <c r="E358" s="21">
        <f t="shared" si="41"/>
        <v>7.1570738959793998E-5</v>
      </c>
      <c r="F358" s="21">
        <f t="shared" si="47"/>
        <v>250</v>
      </c>
      <c r="G358" s="21">
        <f t="shared" si="42"/>
        <v>1.2819160506453505E-2</v>
      </c>
      <c r="H358" s="21">
        <f t="shared" si="43"/>
        <v>9.1747679029108444E-7</v>
      </c>
      <c r="I358" s="21">
        <f>(1-$F$3)*SUM($H$12:H358)</f>
        <v>1.0363827656033979E-6</v>
      </c>
      <c r="J358" s="21">
        <f t="shared" si="44"/>
        <v>1.0180288628537984E-3</v>
      </c>
      <c r="K358" s="21">
        <f t="shared" si="45"/>
        <v>1.0184066460726869E-6</v>
      </c>
      <c r="L358" s="21">
        <f t="shared" si="46"/>
        <v>4.9776315949057644E-9</v>
      </c>
    </row>
    <row r="359" spans="1:12" x14ac:dyDescent="0.25">
      <c r="A359" s="19">
        <v>43607</v>
      </c>
      <c r="B359" s="21">
        <v>2856.2700199999999</v>
      </c>
      <c r="C359" s="21">
        <v>195.26899700000001</v>
      </c>
      <c r="D359" s="21">
        <f t="shared" si="40"/>
        <v>-2.8283920525026501E-3</v>
      </c>
      <c r="E359" s="21">
        <f t="shared" si="41"/>
        <v>7.9998016026601543E-6</v>
      </c>
      <c r="F359" s="21">
        <f t="shared" si="47"/>
        <v>249</v>
      </c>
      <c r="G359" s="21">
        <f t="shared" si="42"/>
        <v>1.3045434325890982E-2</v>
      </c>
      <c r="H359" s="21">
        <f t="shared" si="43"/>
        <v>1.0436088642766048E-7</v>
      </c>
      <c r="I359" s="21">
        <f>(1-$F$3)*SUM($H$12:H359)</f>
        <v>1.0381929112667737E-6</v>
      </c>
      <c r="J359" s="21">
        <f t="shared" si="44"/>
        <v>1.0189175193639443E-3</v>
      </c>
      <c r="K359" s="21">
        <f t="shared" si="45"/>
        <v>1.0201853946539297E-6</v>
      </c>
      <c r="L359" s="21">
        <f t="shared" si="46"/>
        <v>4.8715042411063187E-11</v>
      </c>
    </row>
    <row r="360" spans="1:12" x14ac:dyDescent="0.25">
      <c r="A360" s="19">
        <v>43608</v>
      </c>
      <c r="B360" s="21">
        <v>2822.23999</v>
      </c>
      <c r="C360" s="21">
        <v>194.30221599999999</v>
      </c>
      <c r="D360" s="21">
        <f t="shared" si="40"/>
        <v>-1.1985692488440291E-2</v>
      </c>
      <c r="E360" s="21">
        <f t="shared" si="41"/>
        <v>1.4365682442745402E-4</v>
      </c>
      <c r="F360" s="21">
        <f t="shared" si="47"/>
        <v>248</v>
      </c>
      <c r="G360" s="21">
        <f t="shared" si="42"/>
        <v>1.3275702154244803E-2</v>
      </c>
      <c r="H360" s="21">
        <f t="shared" si="43"/>
        <v>1.9071452135235188E-6</v>
      </c>
      <c r="I360" s="21">
        <f>(1-$F$3)*SUM($H$12:H360)</f>
        <v>1.07127245625589E-6</v>
      </c>
      <c r="J360" s="21">
        <f t="shared" si="44"/>
        <v>1.035022925473581E-3</v>
      </c>
      <c r="K360" s="21">
        <f t="shared" si="45"/>
        <v>1.052691173005389E-6</v>
      </c>
      <c r="L360" s="21">
        <f t="shared" si="46"/>
        <v>2.0335938821252541E-8</v>
      </c>
    </row>
    <row r="361" spans="1:12" x14ac:dyDescent="0.25">
      <c r="A361" s="19">
        <v>43609</v>
      </c>
      <c r="B361" s="21">
        <v>2826.0600589999999</v>
      </c>
      <c r="C361" s="21">
        <v>193.13038599999999</v>
      </c>
      <c r="D361" s="21">
        <f t="shared" si="40"/>
        <v>1.3526439988342258E-3</v>
      </c>
      <c r="E361" s="21">
        <f t="shared" si="41"/>
        <v>1.8296457875822449E-6</v>
      </c>
      <c r="F361" s="21">
        <f t="shared" si="47"/>
        <v>247</v>
      </c>
      <c r="G361" s="21">
        <f t="shared" si="42"/>
        <v>1.3510034490644135E-2</v>
      </c>
      <c r="H361" s="21">
        <f t="shared" si="43"/>
        <v>2.4718577695897883E-8</v>
      </c>
      <c r="I361" s="21">
        <f>(1-$F$3)*SUM($H$12:H361)</f>
        <v>1.0717012014280772E-6</v>
      </c>
      <c r="J361" s="21">
        <f t="shared" si="44"/>
        <v>1.0352300234383067E-3</v>
      </c>
      <c r="K361" s="21">
        <f t="shared" si="45"/>
        <v>1.0531124815675523E-6</v>
      </c>
      <c r="L361" s="21">
        <f t="shared" si="46"/>
        <v>6.0300397535010826E-13</v>
      </c>
    </row>
    <row r="362" spans="1:12" x14ac:dyDescent="0.25">
      <c r="A362" s="19">
        <v>43613</v>
      </c>
      <c r="B362" s="21">
        <v>2802.389893</v>
      </c>
      <c r="C362" s="21">
        <v>192.05616800000001</v>
      </c>
      <c r="D362" s="21">
        <f t="shared" si="40"/>
        <v>-8.4109499934704266E-3</v>
      </c>
      <c r="E362" s="21">
        <f t="shared" si="41"/>
        <v>7.0744079792660176E-5</v>
      </c>
      <c r="F362" s="21">
        <f t="shared" si="47"/>
        <v>246</v>
      </c>
      <c r="G362" s="21">
        <f t="shared" si="42"/>
        <v>1.374850307861377E-2</v>
      </c>
      <c r="H362" s="21">
        <f t="shared" si="43"/>
        <v>9.7262519882308663E-7</v>
      </c>
      <c r="I362" s="21">
        <f>(1-$F$3)*SUM($H$12:H362)</f>
        <v>1.088571442243444E-6</v>
      </c>
      <c r="J362" s="21">
        <f t="shared" si="44"/>
        <v>1.0433462714954436E-3</v>
      </c>
      <c r="K362" s="21">
        <f t="shared" si="45"/>
        <v>1.069690107071787E-6</v>
      </c>
      <c r="L362" s="21">
        <f t="shared" si="46"/>
        <v>4.8545205780592258E-9</v>
      </c>
    </row>
    <row r="363" spans="1:12" x14ac:dyDescent="0.25">
      <c r="A363" s="19">
        <v>43614</v>
      </c>
      <c r="B363" s="21">
        <v>2783.0200199999999</v>
      </c>
      <c r="C363" s="21">
        <v>191.42141699999999</v>
      </c>
      <c r="D363" s="21">
        <f t="shared" si="40"/>
        <v>-6.9359101493404783E-3</v>
      </c>
      <c r="E363" s="21">
        <f t="shared" si="41"/>
        <v>4.8106849599724255E-5</v>
      </c>
      <c r="F363" s="21">
        <f t="shared" si="47"/>
        <v>245</v>
      </c>
      <c r="G363" s="21">
        <f t="shared" si="42"/>
        <v>1.3991180928039226E-2</v>
      </c>
      <c r="H363" s="21">
        <f t="shared" si="43"/>
        <v>6.7307163662771344E-7</v>
      </c>
      <c r="I363" s="21">
        <f>(1-$F$3)*SUM($H$12:H363)</f>
        <v>1.1002459090469388E-6</v>
      </c>
      <c r="J363" s="21">
        <f t="shared" si="44"/>
        <v>1.0489260741572491E-3</v>
      </c>
      <c r="K363" s="21">
        <f t="shared" si="45"/>
        <v>1.081162079567501E-6</v>
      </c>
      <c r="L363" s="21">
        <f t="shared" si="46"/>
        <v>2.2114152867434268E-9</v>
      </c>
    </row>
    <row r="364" spans="1:12" x14ac:dyDescent="0.25">
      <c r="A364" s="19">
        <v>43615</v>
      </c>
      <c r="B364" s="21">
        <v>2788.860107</v>
      </c>
      <c r="C364" s="21">
        <v>194.56587200000001</v>
      </c>
      <c r="D364" s="21">
        <f t="shared" si="40"/>
        <v>2.0962723552933105E-3</v>
      </c>
      <c r="E364" s="21">
        <f t="shared" si="41"/>
        <v>4.3943577875669633E-6</v>
      </c>
      <c r="F364" s="21">
        <f t="shared" si="47"/>
        <v>244</v>
      </c>
      <c r="G364" s="21">
        <f t="shared" si="42"/>
        <v>1.4238142337519549E-2</v>
      </c>
      <c r="H364" s="21">
        <f t="shared" si="43"/>
        <v>6.2567491661365921E-8</v>
      </c>
      <c r="I364" s="21">
        <f>(1-$F$3)*SUM($H$12:H364)</f>
        <v>1.1013311458399174E-6</v>
      </c>
      <c r="J364" s="21">
        <f t="shared" si="44"/>
        <v>1.0494432551786293E-3</v>
      </c>
      <c r="K364" s="21">
        <f t="shared" si="45"/>
        <v>1.0822284928649939E-6</v>
      </c>
      <c r="L364" s="21">
        <f t="shared" si="46"/>
        <v>1.0970200464822965E-11</v>
      </c>
    </row>
    <row r="365" spans="1:12" x14ac:dyDescent="0.25">
      <c r="A365" s="19">
        <v>43616</v>
      </c>
      <c r="B365" s="21">
        <v>2752.0600589999999</v>
      </c>
      <c r="C365" s="21">
        <v>194.75250199999999</v>
      </c>
      <c r="D365" s="21">
        <f t="shared" si="40"/>
        <v>-1.3283204951564839E-2</v>
      </c>
      <c r="E365" s="21">
        <f t="shared" si="41"/>
        <v>1.7644353378527664E-4</v>
      </c>
      <c r="F365" s="21">
        <f t="shared" si="47"/>
        <v>243</v>
      </c>
      <c r="G365" s="21">
        <f t="shared" si="42"/>
        <v>1.4489462917114684E-2</v>
      </c>
      <c r="H365" s="21">
        <f t="shared" si="43"/>
        <v>2.5565720397464377E-6</v>
      </c>
      <c r="I365" s="21">
        <f>(1-$F$3)*SUM($H$12:H365)</f>
        <v>1.1456750370166474E-6</v>
      </c>
      <c r="J365" s="21">
        <f t="shared" si="44"/>
        <v>1.0703621055589774E-3</v>
      </c>
      <c r="K365" s="21">
        <f t="shared" si="45"/>
        <v>1.1258032366622944E-6</v>
      </c>
      <c r="L365" s="21">
        <f t="shared" si="46"/>
        <v>3.073630664471655E-8</v>
      </c>
    </row>
    <row r="366" spans="1:12" x14ac:dyDescent="0.25">
      <c r="A366" s="19">
        <v>43619</v>
      </c>
      <c r="B366" s="21">
        <v>2744.4499510000001</v>
      </c>
      <c r="C366" s="21">
        <v>195.25346400000001</v>
      </c>
      <c r="D366" s="21">
        <f t="shared" si="40"/>
        <v>-2.7690708645509332E-3</v>
      </c>
      <c r="E366" s="21">
        <f t="shared" si="41"/>
        <v>7.6677534529048521E-6</v>
      </c>
      <c r="F366" s="21">
        <f t="shared" si="47"/>
        <v>242</v>
      </c>
      <c r="G366" s="21">
        <f t="shared" si="42"/>
        <v>1.4745219611494375E-2</v>
      </c>
      <c r="H366" s="21">
        <f t="shared" si="43"/>
        <v>1.1306270858987634E-7</v>
      </c>
      <c r="I366" s="21">
        <f>(1-$F$3)*SUM($H$12:H366)</f>
        <v>1.1476361162930808E-6</v>
      </c>
      <c r="J366" s="21">
        <f t="shared" si="44"/>
        <v>1.071277796042222E-3</v>
      </c>
      <c r="K366" s="21">
        <f t="shared" si="45"/>
        <v>1.127730300904271E-6</v>
      </c>
      <c r="L366" s="21">
        <f t="shared" si="46"/>
        <v>4.2771902828703618E-11</v>
      </c>
    </row>
    <row r="367" spans="1:12" x14ac:dyDescent="0.25">
      <c r="A367" s="19">
        <v>43620</v>
      </c>
      <c r="B367" s="21">
        <v>2803.2700199999999</v>
      </c>
      <c r="C367" s="21">
        <v>196.088379</v>
      </c>
      <c r="D367" s="21">
        <f t="shared" si="40"/>
        <v>2.1205927310919484E-2</v>
      </c>
      <c r="E367" s="21">
        <f t="shared" si="41"/>
        <v>4.4969135311600085E-4</v>
      </c>
      <c r="F367" s="21">
        <f t="shared" si="47"/>
        <v>241</v>
      </c>
      <c r="G367" s="21">
        <f t="shared" si="42"/>
        <v>1.500549072349563E-2</v>
      </c>
      <c r="H367" s="21">
        <f t="shared" si="43"/>
        <v>6.7478394276183484E-6</v>
      </c>
      <c r="I367" s="21">
        <f>(1-$F$3)*SUM($H$12:H367)</f>
        <v>1.2646777848259313E-6</v>
      </c>
      <c r="J367" s="21">
        <f t="shared" si="44"/>
        <v>1.1245789366807167E-3</v>
      </c>
      <c r="K367" s="21">
        <f t="shared" si="45"/>
        <v>1.2427418748683494E-6</v>
      </c>
      <c r="L367" s="21">
        <f t="shared" si="46"/>
        <v>2.0110615692410041E-7</v>
      </c>
    </row>
    <row r="368" spans="1:12" x14ac:dyDescent="0.25">
      <c r="A368" s="19">
        <v>43621</v>
      </c>
      <c r="B368" s="21">
        <v>2826.1499020000001</v>
      </c>
      <c r="C368" s="21">
        <v>196.57951399999999</v>
      </c>
      <c r="D368" s="21">
        <f t="shared" si="40"/>
        <v>8.1287266899663837E-3</v>
      </c>
      <c r="E368" s="21">
        <f t="shared" si="41"/>
        <v>6.6076197600171843E-5</v>
      </c>
      <c r="F368" s="21">
        <f t="shared" si="47"/>
        <v>240</v>
      </c>
      <c r="G368" s="21">
        <f t="shared" si="42"/>
        <v>1.527035593809605E-2</v>
      </c>
      <c r="H368" s="21">
        <f t="shared" si="43"/>
        <v>1.0090070563905921E-6</v>
      </c>
      <c r="I368" s="21">
        <f>(1-$F$3)*SUM($H$12:H368)</f>
        <v>1.2821790710832805E-6</v>
      </c>
      <c r="J368" s="21">
        <f t="shared" si="44"/>
        <v>1.1323334628470893E-3</v>
      </c>
      <c r="K368" s="21">
        <f t="shared" si="45"/>
        <v>1.2599396002945611E-6</v>
      </c>
      <c r="L368" s="21">
        <f t="shared" si="46"/>
        <v>4.2011473011066557E-9</v>
      </c>
    </row>
    <row r="369" spans="1:12" x14ac:dyDescent="0.25">
      <c r="A369" s="19">
        <v>43622</v>
      </c>
      <c r="B369" s="21">
        <v>2843.48999</v>
      </c>
      <c r="C369" s="21">
        <v>199.44769299999999</v>
      </c>
      <c r="D369" s="21">
        <f t="shared" si="40"/>
        <v>6.1168407152111942E-3</v>
      </c>
      <c r="E369" s="21">
        <f t="shared" si="41"/>
        <v>3.7415740335265396E-5</v>
      </c>
      <c r="F369" s="21">
        <f t="shared" si="47"/>
        <v>239</v>
      </c>
      <c r="G369" s="21">
        <f t="shared" si="42"/>
        <v>1.5539896346810276E-2</v>
      </c>
      <c r="H369" s="21">
        <f t="shared" si="43"/>
        <v>5.8143672654919264E-7</v>
      </c>
      <c r="I369" s="21">
        <f>(1-$F$3)*SUM($H$12:H369)</f>
        <v>1.2922641250255932E-6</v>
      </c>
      <c r="J369" s="21">
        <f t="shared" si="44"/>
        <v>1.1367779576617384E-3</v>
      </c>
      <c r="K369" s="21">
        <f t="shared" si="45"/>
        <v>1.2698497283878944E-6</v>
      </c>
      <c r="L369" s="21">
        <f t="shared" si="46"/>
        <v>1.306525407764355E-9</v>
      </c>
    </row>
    <row r="370" spans="1:12" x14ac:dyDescent="0.25">
      <c r="A370" s="19">
        <v>43623</v>
      </c>
      <c r="B370" s="21">
        <v>2873.3400879999999</v>
      </c>
      <c r="C370" s="21">
        <v>201.83457899999999</v>
      </c>
      <c r="D370" s="21">
        <f t="shared" si="40"/>
        <v>1.0442979367750647E-2</v>
      </c>
      <c r="E370" s="21">
        <f t="shared" si="41"/>
        <v>1.0905581807526571E-4</v>
      </c>
      <c r="F370" s="21">
        <f t="shared" si="47"/>
        <v>238</v>
      </c>
      <c r="G370" s="21">
        <f t="shared" si="42"/>
        <v>1.5814194472517105E-2</v>
      </c>
      <c r="H370" s="21">
        <f t="shared" si="43"/>
        <v>1.7246299154016981E-6</v>
      </c>
      <c r="I370" s="21">
        <f>(1-$F$3)*SUM($H$12:H370)</f>
        <v>1.3221779315210641E-6</v>
      </c>
      <c r="J370" s="21">
        <f t="shared" si="44"/>
        <v>1.1498599617001473E-3</v>
      </c>
      <c r="K370" s="21">
        <f t="shared" si="45"/>
        <v>1.2992446781645661E-6</v>
      </c>
      <c r="L370" s="21">
        <f t="shared" si="46"/>
        <v>1.1611479110284846E-8</v>
      </c>
    </row>
    <row r="371" spans="1:12" x14ac:dyDescent="0.25">
      <c r="A371" s="19">
        <v>43626</v>
      </c>
      <c r="B371" s="21">
        <v>2886.7299800000001</v>
      </c>
      <c r="C371" s="21">
        <v>197.728745</v>
      </c>
      <c r="D371" s="21">
        <f t="shared" si="40"/>
        <v>4.6492198743191201E-3</v>
      </c>
      <c r="E371" s="21">
        <f t="shared" si="41"/>
        <v>2.1615245439763896E-5</v>
      </c>
      <c r="F371" s="21">
        <f t="shared" si="47"/>
        <v>237</v>
      </c>
      <c r="G371" s="21">
        <f t="shared" si="42"/>
        <v>1.6093334294724811E-2</v>
      </c>
      <c r="H371" s="21">
        <f t="shared" si="43"/>
        <v>3.4786137072464641E-7</v>
      </c>
      <c r="I371" s="21">
        <f>(1-$F$3)*SUM($H$12:H371)</f>
        <v>1.3282116072900956E-6</v>
      </c>
      <c r="J371" s="21">
        <f t="shared" si="44"/>
        <v>1.152480632067236E-3</v>
      </c>
      <c r="K371" s="21">
        <f t="shared" si="45"/>
        <v>1.3051736994753862E-6</v>
      </c>
      <c r="L371" s="21">
        <f t="shared" si="46"/>
        <v>4.1249901409566601E-10</v>
      </c>
    </row>
    <row r="372" spans="1:12" x14ac:dyDescent="0.25">
      <c r="A372" s="19">
        <v>43627</v>
      </c>
      <c r="B372" s="21">
        <v>2885.719971</v>
      </c>
      <c r="C372" s="21">
        <v>199.65396100000001</v>
      </c>
      <c r="D372" s="21">
        <f t="shared" si="40"/>
        <v>-3.4994119269314317E-4</v>
      </c>
      <c r="E372" s="21">
        <f t="shared" si="41"/>
        <v>1.2245883834349957E-7</v>
      </c>
      <c r="F372" s="21">
        <f t="shared" si="47"/>
        <v>236</v>
      </c>
      <c r="G372" s="21">
        <f t="shared" si="42"/>
        <v>1.6377401275282415E-2</v>
      </c>
      <c r="H372" s="21">
        <f t="shared" si="43"/>
        <v>2.0055575352564327E-9</v>
      </c>
      <c r="I372" s="21">
        <f>(1-$F$3)*SUM($H$12:H372)</f>
        <v>1.3282463938025464E-6</v>
      </c>
      <c r="J372" s="21">
        <f t="shared" si="44"/>
        <v>1.1524957239844955E-3</v>
      </c>
      <c r="K372" s="21">
        <f t="shared" si="45"/>
        <v>1.3052078826137493E-6</v>
      </c>
      <c r="L372" s="21">
        <f t="shared" si="46"/>
        <v>1.3988953017221894E-12</v>
      </c>
    </row>
    <row r="373" spans="1:12" x14ac:dyDescent="0.25">
      <c r="A373" s="19">
        <v>43628</v>
      </c>
      <c r="B373" s="21">
        <v>2879.8400879999999</v>
      </c>
      <c r="C373" s="21">
        <v>201.29435699999999</v>
      </c>
      <c r="D373" s="21">
        <f t="shared" si="40"/>
        <v>-2.0396578921351837E-3</v>
      </c>
      <c r="E373" s="21">
        <f t="shared" si="41"/>
        <v>4.1602043169493405E-6</v>
      </c>
      <c r="F373" s="21">
        <f t="shared" si="47"/>
        <v>235</v>
      </c>
      <c r="G373" s="21">
        <f t="shared" si="42"/>
        <v>1.6666482384544816E-2</v>
      </c>
      <c r="H373" s="21">
        <f t="shared" si="43"/>
        <v>6.9335971964543476E-8</v>
      </c>
      <c r="I373" s="21">
        <f>(1-$F$3)*SUM($H$12:H373)</f>
        <v>1.3294490302812483E-6</v>
      </c>
      <c r="J373" s="21">
        <f t="shared" si="44"/>
        <v>1.1530173590546017E-3</v>
      </c>
      <c r="K373" s="21">
        <f t="shared" si="45"/>
        <v>1.3063896592925677E-6</v>
      </c>
      <c r="L373" s="21">
        <f t="shared" si="46"/>
        <v>8.1442581002566453E-12</v>
      </c>
    </row>
    <row r="374" spans="1:12" x14ac:dyDescent="0.25">
      <c r="A374" s="19">
        <v>43629</v>
      </c>
      <c r="B374" s="21">
        <v>2891.639893</v>
      </c>
      <c r="C374" s="21">
        <v>200.86215200000001</v>
      </c>
      <c r="D374" s="21">
        <f t="shared" si="40"/>
        <v>4.0890106107655654E-3</v>
      </c>
      <c r="E374" s="21">
        <f t="shared" si="41"/>
        <v>1.6720007774953383E-5</v>
      </c>
      <c r="F374" s="21">
        <f t="shared" si="47"/>
        <v>234</v>
      </c>
      <c r="G374" s="21">
        <f t="shared" si="42"/>
        <v>1.6960666127999766E-2</v>
      </c>
      <c r="H374" s="21">
        <f t="shared" si="43"/>
        <v>2.835824695285446E-7</v>
      </c>
      <c r="I374" s="21">
        <f>(1-$F$3)*SUM($H$12:H374)</f>
        <v>1.3343677847590799E-6</v>
      </c>
      <c r="J374" s="21">
        <f t="shared" si="44"/>
        <v>1.1551483821393162E-3</v>
      </c>
      <c r="K374" s="21">
        <f t="shared" si="45"/>
        <v>1.3112230976870272E-6</v>
      </c>
      <c r="L374" s="21">
        <f t="shared" si="46"/>
        <v>2.3743064523035843E-10</v>
      </c>
    </row>
    <row r="375" spans="1:12" x14ac:dyDescent="0.25">
      <c r="A375" s="19">
        <v>43630</v>
      </c>
      <c r="B375" s="21">
        <v>2886.9799800000001</v>
      </c>
      <c r="C375" s="21">
        <v>201.64794900000001</v>
      </c>
      <c r="D375" s="21">
        <f t="shared" si="40"/>
        <v>-1.6128120944145414E-3</v>
      </c>
      <c r="E375" s="21">
        <f t="shared" si="41"/>
        <v>2.6011628518898198E-6</v>
      </c>
      <c r="F375" s="21">
        <f t="shared" si="47"/>
        <v>233</v>
      </c>
      <c r="G375" s="21">
        <f t="shared" si="42"/>
        <v>1.7260042573364841E-2</v>
      </c>
      <c r="H375" s="21">
        <f t="shared" si="43"/>
        <v>4.4896181563873395E-8</v>
      </c>
      <c r="I375" s="21">
        <f>(1-$F$3)*SUM($H$12:H375)</f>
        <v>1.3351465116474944E-6</v>
      </c>
      <c r="J375" s="21">
        <f t="shared" si="44"/>
        <v>1.1554854008802944E-3</v>
      </c>
      <c r="K375" s="21">
        <f t="shared" si="45"/>
        <v>1.3119883175121322E-6</v>
      </c>
      <c r="L375" s="21">
        <f t="shared" si="46"/>
        <v>1.6619709800879276E-12</v>
      </c>
    </row>
    <row r="376" spans="1:12" x14ac:dyDescent="0.25">
      <c r="A376" s="19">
        <v>43633</v>
      </c>
      <c r="B376" s="21">
        <v>2889.669922</v>
      </c>
      <c r="C376" s="21">
        <v>200.19422900000001</v>
      </c>
      <c r="D376" s="21">
        <f t="shared" si="40"/>
        <v>9.3131563797728433E-4</v>
      </c>
      <c r="E376" s="21">
        <f t="shared" si="41"/>
        <v>8.6734881754103615E-7</v>
      </c>
      <c r="F376" s="21">
        <f t="shared" si="47"/>
        <v>232</v>
      </c>
      <c r="G376" s="21">
        <f t="shared" si="42"/>
        <v>1.7564703378162676E-2</v>
      </c>
      <c r="H376" s="21">
        <f t="shared" si="43"/>
        <v>1.5234724705508441E-8</v>
      </c>
      <c r="I376" s="21">
        <f>(1-$F$3)*SUM($H$12:H376)</f>
        <v>1.3354107588362869E-6</v>
      </c>
      <c r="J376" s="21">
        <f t="shared" si="44"/>
        <v>1.1555997398910605E-3</v>
      </c>
      <c r="K376" s="21">
        <f t="shared" si="45"/>
        <v>1.3122479813180192E-6</v>
      </c>
      <c r="L376" s="21">
        <f t="shared" si="46"/>
        <v>1.9793526592945874E-13</v>
      </c>
    </row>
    <row r="377" spans="1:12" x14ac:dyDescent="0.25">
      <c r="A377" s="19">
        <v>43634</v>
      </c>
      <c r="B377" s="21">
        <v>2917.75</v>
      </c>
      <c r="C377" s="21">
        <v>200.88179</v>
      </c>
      <c r="D377" s="21">
        <f t="shared" si="40"/>
        <v>9.6704895497130884E-3</v>
      </c>
      <c r="E377" s="21">
        <f t="shared" si="41"/>
        <v>9.3518368131110049E-5</v>
      </c>
      <c r="F377" s="21">
        <f t="shared" si="47"/>
        <v>231</v>
      </c>
      <c r="G377" s="21">
        <f t="shared" si="42"/>
        <v>1.787474181778299E-2</v>
      </c>
      <c r="H377" s="21">
        <f t="shared" si="43"/>
        <v>1.6716166855639769E-6</v>
      </c>
      <c r="I377" s="21">
        <f>(1-$F$3)*SUM($H$12:H377)</f>
        <v>1.3644050477674944E-6</v>
      </c>
      <c r="J377" s="21">
        <f t="shared" si="44"/>
        <v>1.1680775007539073E-3</v>
      </c>
      <c r="K377" s="21">
        <f t="shared" si="45"/>
        <v>1.340739362616223E-6</v>
      </c>
      <c r="L377" s="21">
        <f t="shared" si="46"/>
        <v>8.4967152453822602E-9</v>
      </c>
    </row>
    <row r="378" spans="1:12" x14ac:dyDescent="0.25">
      <c r="A378" s="19">
        <v>43635</v>
      </c>
      <c r="B378" s="21">
        <v>2926.459961</v>
      </c>
      <c r="C378" s="21">
        <v>200.921097</v>
      </c>
      <c r="D378" s="21">
        <f t="shared" si="40"/>
        <v>2.9807168143807321E-3</v>
      </c>
      <c r="E378" s="21">
        <f t="shared" si="41"/>
        <v>8.8846727275320194E-6</v>
      </c>
      <c r="F378" s="21">
        <f t="shared" si="47"/>
        <v>230</v>
      </c>
      <c r="G378" s="21">
        <f t="shared" si="42"/>
        <v>1.8190252814039909E-2</v>
      </c>
      <c r="H378" s="21">
        <f t="shared" si="43"/>
        <v>1.6161444308381296E-7</v>
      </c>
      <c r="I378" s="21">
        <f>(1-$F$3)*SUM($H$12:H378)</f>
        <v>1.3672082597111748E-6</v>
      </c>
      <c r="J378" s="21">
        <f t="shared" si="44"/>
        <v>1.1692768105590629E-3</v>
      </c>
      <c r="K378" s="21">
        <f t="shared" si="45"/>
        <v>1.3434939526852043E-6</v>
      </c>
      <c r="L378" s="21">
        <f t="shared" si="46"/>
        <v>5.6869377314200118E-11</v>
      </c>
    </row>
    <row r="379" spans="1:12" x14ac:dyDescent="0.25">
      <c r="A379" s="19">
        <v>43636</v>
      </c>
      <c r="B379" s="21">
        <v>2954.179932</v>
      </c>
      <c r="C379" s="21">
        <v>201.48097200000001</v>
      </c>
      <c r="D379" s="21">
        <f t="shared" si="40"/>
        <v>9.4276054361659405E-3</v>
      </c>
      <c r="E379" s="21">
        <f t="shared" si="41"/>
        <v>8.8879744260025599E-5</v>
      </c>
      <c r="F379" s="21">
        <f t="shared" si="47"/>
        <v>229</v>
      </c>
      <c r="G379" s="21">
        <f t="shared" si="42"/>
        <v>1.8511332964233369E-2</v>
      </c>
      <c r="H379" s="21">
        <f t="shared" si="43"/>
        <v>1.6452825397732435E-6</v>
      </c>
      <c r="I379" s="21">
        <f>(1-$F$3)*SUM($H$12:H379)</f>
        <v>1.39574578134734E-6</v>
      </c>
      <c r="J379" s="21">
        <f t="shared" si="44"/>
        <v>1.181416853336425E-3</v>
      </c>
      <c r="K379" s="21">
        <f t="shared" si="45"/>
        <v>1.3715364893437457E-6</v>
      </c>
      <c r="L379" s="21">
        <f t="shared" si="46"/>
        <v>7.6576864272368233E-9</v>
      </c>
    </row>
    <row r="380" spans="1:12" x14ac:dyDescent="0.25">
      <c r="A380" s="19">
        <v>43637</v>
      </c>
      <c r="B380" s="21">
        <v>2950.459961</v>
      </c>
      <c r="C380" s="21">
        <v>200.63623000000001</v>
      </c>
      <c r="D380" s="21">
        <f t="shared" si="40"/>
        <v>-1.2600163801944658E-3</v>
      </c>
      <c r="E380" s="21">
        <f t="shared" si="41"/>
        <v>1.5876412783583647E-6</v>
      </c>
      <c r="F380" s="21">
        <f t="shared" si="47"/>
        <v>228</v>
      </c>
      <c r="G380" s="21">
        <f t="shared" si="42"/>
        <v>1.8838080570723462E-2</v>
      </c>
      <c r="H380" s="21">
        <f t="shared" si="43"/>
        <v>2.9908114319121266E-8</v>
      </c>
      <c r="I380" s="21">
        <f>(1-$F$3)*SUM($H$12:H380)</f>
        <v>1.3962645393350084E-6</v>
      </c>
      <c r="J380" s="21">
        <f t="shared" si="44"/>
        <v>1.1816363820291791E-3</v>
      </c>
      <c r="K380" s="21">
        <f t="shared" si="45"/>
        <v>1.3720462494438543E-6</v>
      </c>
      <c r="L380" s="21">
        <f t="shared" si="46"/>
        <v>4.648121649264858E-14</v>
      </c>
    </row>
    <row r="381" spans="1:12" x14ac:dyDescent="0.25">
      <c r="A381" s="19">
        <v>43640</v>
      </c>
      <c r="B381" s="21">
        <v>2945.3500979999999</v>
      </c>
      <c r="C381" s="21">
        <v>200.30226099999999</v>
      </c>
      <c r="D381" s="21">
        <f t="shared" si="40"/>
        <v>-1.7333883650608661E-3</v>
      </c>
      <c r="E381" s="21">
        <f t="shared" si="41"/>
        <v>3.0046352241283821E-6</v>
      </c>
      <c r="F381" s="21">
        <f t="shared" si="47"/>
        <v>227</v>
      </c>
      <c r="G381" s="21">
        <f t="shared" si="42"/>
        <v>1.9170595671026837E-2</v>
      </c>
      <c r="H381" s="21">
        <f t="shared" si="43"/>
        <v>5.7600647020690312E-8</v>
      </c>
      <c r="I381" s="21">
        <f>(1-$F$3)*SUM($H$12:H381)</f>
        <v>1.3972636259179347E-6</v>
      </c>
      <c r="J381" s="21">
        <f t="shared" si="44"/>
        <v>1.1820590619414644E-3</v>
      </c>
      <c r="K381" s="21">
        <f t="shared" si="45"/>
        <v>1.3730280068117142E-6</v>
      </c>
      <c r="L381" s="21">
        <f t="shared" si="46"/>
        <v>2.6621421115998403E-12</v>
      </c>
    </row>
    <row r="382" spans="1:12" x14ac:dyDescent="0.25">
      <c r="A382" s="19">
        <v>43641</v>
      </c>
      <c r="B382" s="21">
        <v>2917.3798830000001</v>
      </c>
      <c r="C382" s="21">
        <v>202.06051600000001</v>
      </c>
      <c r="D382" s="21">
        <f t="shared" si="40"/>
        <v>-9.5417756928268798E-3</v>
      </c>
      <c r="E382" s="21">
        <f t="shared" si="41"/>
        <v>9.1045483372221881E-5</v>
      </c>
      <c r="F382" s="21">
        <f t="shared" si="47"/>
        <v>226</v>
      </c>
      <c r="G382" s="21">
        <f t="shared" si="42"/>
        <v>1.9508980068444363E-2</v>
      </c>
      <c r="H382" s="21">
        <f t="shared" si="43"/>
        <v>1.7762045204305595E-6</v>
      </c>
      <c r="I382" s="21">
        <f>(1-$F$3)*SUM($H$12:H382)</f>
        <v>1.4280719969464312E-6</v>
      </c>
      <c r="J382" s="21">
        <f t="shared" si="44"/>
        <v>1.1950196638325376E-3</v>
      </c>
      <c r="K382" s="21">
        <f t="shared" si="45"/>
        <v>1.4033020048473981E-6</v>
      </c>
      <c r="L382" s="21">
        <f t="shared" si="46"/>
        <v>8.0357206803012614E-9</v>
      </c>
    </row>
    <row r="383" spans="1:12" x14ac:dyDescent="0.25">
      <c r="A383" s="19">
        <v>43642</v>
      </c>
      <c r="B383" s="21">
        <v>2913.780029</v>
      </c>
      <c r="C383" s="21">
        <v>200.921097</v>
      </c>
      <c r="D383" s="21">
        <f t="shared" si="40"/>
        <v>-1.2346958449606107E-3</v>
      </c>
      <c r="E383" s="21">
        <f t="shared" si="41"/>
        <v>1.5244738295629963E-6</v>
      </c>
      <c r="F383" s="21">
        <f t="shared" si="47"/>
        <v>225</v>
      </c>
      <c r="G383" s="21">
        <f t="shared" si="42"/>
        <v>1.9853337363229324E-2</v>
      </c>
      <c r="H383" s="21">
        <f t="shared" si="43"/>
        <v>3.0265893239728327E-8</v>
      </c>
      <c r="I383" s="21">
        <f>(1-$F$3)*SUM($H$12:H383)</f>
        <v>1.42859696063035E-6</v>
      </c>
      <c r="J383" s="21">
        <f t="shared" si="44"/>
        <v>1.1952392901132182E-3</v>
      </c>
      <c r="K383" s="21">
        <f t="shared" si="45"/>
        <v>1.4038178630055937E-6</v>
      </c>
      <c r="L383" s="21">
        <f t="shared" si="46"/>
        <v>1.4557862265901061E-14</v>
      </c>
    </row>
    <row r="384" spans="1:12" x14ac:dyDescent="0.25">
      <c r="A384" s="19">
        <v>43643</v>
      </c>
      <c r="B384" s="21">
        <v>2924.919922</v>
      </c>
      <c r="C384" s="21">
        <v>202.61056500000001</v>
      </c>
      <c r="D384" s="21">
        <f t="shared" si="40"/>
        <v>3.8158859372135782E-3</v>
      </c>
      <c r="E384" s="21">
        <f t="shared" si="41"/>
        <v>1.4560985485824348E-5</v>
      </c>
      <c r="F384" s="21">
        <f t="shared" si="47"/>
        <v>224</v>
      </c>
      <c r="G384" s="21">
        <f t="shared" si="42"/>
        <v>2.0203772984305847E-2</v>
      </c>
      <c r="H384" s="21">
        <f t="shared" si="43"/>
        <v>2.941868451833675E-7</v>
      </c>
      <c r="I384" s="21">
        <f>(1-$F$3)*SUM($H$12:H384)</f>
        <v>1.4336996486225611E-6</v>
      </c>
      <c r="J384" s="21">
        <f t="shared" si="44"/>
        <v>1.1973719758799105E-3</v>
      </c>
      <c r="K384" s="21">
        <f t="shared" si="45"/>
        <v>1.4088320445768952E-6</v>
      </c>
      <c r="L384" s="21">
        <f t="shared" si="46"/>
        <v>1.729791401421172E-10</v>
      </c>
    </row>
    <row r="385" spans="1:12" x14ac:dyDescent="0.25">
      <c r="A385" s="19">
        <v>43644</v>
      </c>
      <c r="B385" s="21">
        <v>2941.76001</v>
      </c>
      <c r="C385" s="21">
        <v>203.975922</v>
      </c>
      <c r="D385" s="21">
        <f t="shared" si="40"/>
        <v>5.7409418775350336E-3</v>
      </c>
      <c r="E385" s="21">
        <f t="shared" si="41"/>
        <v>3.2958413641235479E-5</v>
      </c>
      <c r="F385" s="21">
        <f t="shared" si="47"/>
        <v>223</v>
      </c>
      <c r="G385" s="21">
        <f t="shared" si="42"/>
        <v>2.0560394221547172E-2</v>
      </c>
      <c r="H385" s="21">
        <f t="shared" si="43"/>
        <v>6.7763797738061944E-7</v>
      </c>
      <c r="I385" s="21">
        <f>(1-$F$3)*SUM($H$12:H385)</f>
        <v>1.4454533188728099E-6</v>
      </c>
      <c r="J385" s="21">
        <f t="shared" si="44"/>
        <v>1.2022700690247636E-3</v>
      </c>
      <c r="K385" s="21">
        <f t="shared" si="45"/>
        <v>1.4203818467309585E-6</v>
      </c>
      <c r="L385" s="21">
        <f t="shared" si="46"/>
        <v>9.9464744947117835E-10</v>
      </c>
    </row>
    <row r="386" spans="1:12" x14ac:dyDescent="0.25">
      <c r="A386" s="19">
        <v>43647</v>
      </c>
      <c r="B386" s="21">
        <v>2964.330078</v>
      </c>
      <c r="C386" s="21">
        <v>202.64004499999999</v>
      </c>
      <c r="D386" s="21">
        <f t="shared" si="40"/>
        <v>7.6430184891142601E-3</v>
      </c>
      <c r="E386" s="21">
        <f t="shared" si="41"/>
        <v>5.8415731624942428E-5</v>
      </c>
      <c r="F386" s="21">
        <f t="shared" si="47"/>
        <v>222</v>
      </c>
      <c r="G386" s="21">
        <f t="shared" si="42"/>
        <v>2.0923310258623672E-2</v>
      </c>
      <c r="H386" s="21">
        <f t="shared" si="43"/>
        <v>1.2222504767731652E-6</v>
      </c>
      <c r="I386" s="21">
        <f>(1-$F$3)*SUM($H$12:H386)</f>
        <v>1.4666533246970583E-6</v>
      </c>
      <c r="J386" s="21">
        <f t="shared" si="44"/>
        <v>1.2110546332420591E-3</v>
      </c>
      <c r="K386" s="21">
        <f t="shared" si="45"/>
        <v>1.4412141372174024E-6</v>
      </c>
      <c r="L386" s="21">
        <f t="shared" si="46"/>
        <v>3.246095642959085E-9</v>
      </c>
    </row>
    <row r="387" spans="1:12" x14ac:dyDescent="0.25">
      <c r="A387" s="19">
        <v>43648</v>
      </c>
      <c r="B387" s="21">
        <v>2973.01001</v>
      </c>
      <c r="C387" s="21">
        <v>205.861862</v>
      </c>
      <c r="D387" s="21">
        <f t="shared" si="40"/>
        <v>2.9238473979908671E-3</v>
      </c>
      <c r="E387" s="21">
        <f t="shared" si="41"/>
        <v>8.5488836067379644E-6</v>
      </c>
      <c r="F387" s="21">
        <f t="shared" si="47"/>
        <v>221</v>
      </c>
      <c r="G387" s="21">
        <f t="shared" si="42"/>
        <v>2.1292632206430684E-2</v>
      </c>
      <c r="H387" s="21">
        <f t="shared" si="43"/>
        <v>1.8202823441385609E-7</v>
      </c>
      <c r="I387" s="21">
        <f>(1-$F$3)*SUM($H$12:H387)</f>
        <v>1.4698106150422741E-6</v>
      </c>
      <c r="J387" s="21">
        <f t="shared" si="44"/>
        <v>1.2123574617423172E-3</v>
      </c>
      <c r="K387" s="21">
        <f t="shared" si="45"/>
        <v>1.4443166641773879E-6</v>
      </c>
      <c r="L387" s="21">
        <f t="shared" si="46"/>
        <v>5.047487144132453E-11</v>
      </c>
    </row>
    <row r="388" spans="1:12" x14ac:dyDescent="0.25">
      <c r="A388" s="19">
        <v>43649</v>
      </c>
      <c r="B388" s="21">
        <v>2995.820068</v>
      </c>
      <c r="C388" s="21">
        <v>209.03454600000001</v>
      </c>
      <c r="D388" s="21">
        <f t="shared" si="40"/>
        <v>7.643095461891165E-3</v>
      </c>
      <c r="E388" s="21">
        <f t="shared" si="41"/>
        <v>5.8416908239581319E-5</v>
      </c>
      <c r="F388" s="21">
        <f t="shared" si="47"/>
        <v>220</v>
      </c>
      <c r="G388" s="21">
        <f t="shared" si="42"/>
        <v>2.1668473137106369E-2</v>
      </c>
      <c r="H388" s="21">
        <f t="shared" si="43"/>
        <v>1.2658052069421756E-6</v>
      </c>
      <c r="I388" s="21">
        <f>(1-$F$3)*SUM($H$12:H388)</f>
        <v>1.4917660802022347E-6</v>
      </c>
      <c r="J388" s="21">
        <f t="shared" si="44"/>
        <v>1.2213787619744477E-3</v>
      </c>
      <c r="K388" s="21">
        <f t="shared" si="45"/>
        <v>1.4658913105132938E-6</v>
      </c>
      <c r="L388" s="21">
        <f t="shared" si="46"/>
        <v>3.2434183292549933E-9</v>
      </c>
    </row>
    <row r="389" spans="1:12" x14ac:dyDescent="0.25">
      <c r="A389" s="19">
        <v>43651</v>
      </c>
      <c r="B389" s="21">
        <v>2990.4099120000001</v>
      </c>
      <c r="C389" s="21">
        <v>207.49241599999999</v>
      </c>
      <c r="D389" s="21">
        <f t="shared" si="40"/>
        <v>-1.8075341211651061E-3</v>
      </c>
      <c r="E389" s="21">
        <f t="shared" si="41"/>
        <v>3.2671795991761126E-6</v>
      </c>
      <c r="F389" s="21">
        <f t="shared" si="47"/>
        <v>219</v>
      </c>
      <c r="G389" s="21">
        <f t="shared" si="42"/>
        <v>2.2050948118650063E-2</v>
      </c>
      <c r="H389" s="21">
        <f t="shared" si="43"/>
        <v>7.2044407835744368E-8</v>
      </c>
      <c r="I389" s="21">
        <f>(1-$F$3)*SUM($H$12:H389)</f>
        <v>1.4930156946591296E-6</v>
      </c>
      <c r="J389" s="21">
        <f t="shared" si="44"/>
        <v>1.2218902138322941E-3</v>
      </c>
      <c r="K389" s="21">
        <f t="shared" si="45"/>
        <v>1.4671192503345328E-6</v>
      </c>
      <c r="L389" s="21">
        <f t="shared" si="46"/>
        <v>3.2402172594716701E-12</v>
      </c>
    </row>
    <row r="390" spans="1:12" x14ac:dyDescent="0.25">
      <c r="A390" s="19">
        <v>43654</v>
      </c>
      <c r="B390" s="21">
        <v>2975.9499510000001</v>
      </c>
      <c r="C390" s="21">
        <v>208.39608799999999</v>
      </c>
      <c r="D390" s="21">
        <f t="shared" si="40"/>
        <v>-4.8471730313032349E-3</v>
      </c>
      <c r="E390" s="21">
        <f t="shared" si="41"/>
        <v>2.3495086395393391E-5</v>
      </c>
      <c r="F390" s="21">
        <f t="shared" si="47"/>
        <v>218</v>
      </c>
      <c r="G390" s="21">
        <f t="shared" si="42"/>
        <v>2.2440174250151632E-2</v>
      </c>
      <c r="H390" s="21">
        <f t="shared" si="43"/>
        <v>5.2723383273499465E-7</v>
      </c>
      <c r="I390" s="21">
        <f>(1-$F$3)*SUM($H$12:H390)</f>
        <v>1.5021605962461037E-6</v>
      </c>
      <c r="J390" s="21">
        <f t="shared" si="44"/>
        <v>1.2256266137148392E-3</v>
      </c>
      <c r="K390" s="21">
        <f t="shared" si="45"/>
        <v>1.4761055330699783E-6</v>
      </c>
      <c r="L390" s="21">
        <f t="shared" si="46"/>
        <v>4.8483551821536471E-10</v>
      </c>
    </row>
    <row r="391" spans="1:12" x14ac:dyDescent="0.25">
      <c r="A391" s="19">
        <v>43655</v>
      </c>
      <c r="B391" s="21">
        <v>2979.6298830000001</v>
      </c>
      <c r="C391" s="21">
        <v>208.32733200000001</v>
      </c>
      <c r="D391" s="21">
        <f t="shared" si="40"/>
        <v>1.2357931791357835E-3</v>
      </c>
      <c r="E391" s="21">
        <f t="shared" si="41"/>
        <v>1.5271847815985265E-6</v>
      </c>
      <c r="F391" s="21">
        <f t="shared" si="47"/>
        <v>217</v>
      </c>
      <c r="G391" s="21">
        <f t="shared" si="42"/>
        <v>2.2836270697642724E-2</v>
      </c>
      <c r="H391" s="21">
        <f t="shared" si="43"/>
        <v>3.4875205077904335E-8</v>
      </c>
      <c r="I391" s="21">
        <f>(1-$F$3)*SUM($H$12:H391)</f>
        <v>1.5027655087127573E-6</v>
      </c>
      <c r="J391" s="21">
        <f t="shared" si="44"/>
        <v>1.2258733656918879E-3</v>
      </c>
      <c r="K391" s="21">
        <f t="shared" si="45"/>
        <v>1.4766999532946079E-6</v>
      </c>
      <c r="L391" s="21">
        <f t="shared" si="46"/>
        <v>2.5487178888761407E-15</v>
      </c>
    </row>
    <row r="392" spans="1:12" x14ac:dyDescent="0.25">
      <c r="A392" s="19">
        <v>43656</v>
      </c>
      <c r="B392" s="21">
        <v>2993.070068</v>
      </c>
      <c r="C392" s="21">
        <v>209.221191</v>
      </c>
      <c r="D392" s="21">
        <f t="shared" si="40"/>
        <v>4.5005467530864277E-3</v>
      </c>
      <c r="E392" s="21">
        <f t="shared" si="41"/>
        <v>2.0254921076716786E-5</v>
      </c>
      <c r="F392" s="21">
        <f t="shared" si="47"/>
        <v>216</v>
      </c>
      <c r="G392" s="21">
        <f t="shared" si="42"/>
        <v>2.3239358730580795E-2</v>
      </c>
      <c r="H392" s="21">
        <f t="shared" si="43"/>
        <v>4.7071137696142318E-7</v>
      </c>
      <c r="I392" s="21">
        <f>(1-$F$3)*SUM($H$12:H392)</f>
        <v>1.510930025006887E-6</v>
      </c>
      <c r="J392" s="21">
        <f t="shared" si="44"/>
        <v>1.2291989363023737E-3</v>
      </c>
      <c r="K392" s="21">
        <f t="shared" si="45"/>
        <v>1.484722855577308E-6</v>
      </c>
      <c r="L392" s="21">
        <f t="shared" si="46"/>
        <v>3.5232034126086768E-10</v>
      </c>
    </row>
    <row r="393" spans="1:12" x14ac:dyDescent="0.25">
      <c r="A393" s="19">
        <v>43657</v>
      </c>
      <c r="B393" s="21">
        <v>2999.9099120000001</v>
      </c>
      <c r="C393" s="21">
        <v>208.916687</v>
      </c>
      <c r="D393" s="21">
        <f t="shared" si="40"/>
        <v>2.2826196625582262E-3</v>
      </c>
      <c r="E393" s="21">
        <f t="shared" si="41"/>
        <v>5.2103525238974305E-6</v>
      </c>
      <c r="F393" s="21">
        <f t="shared" si="47"/>
        <v>215</v>
      </c>
      <c r="G393" s="21">
        <f t="shared" si="42"/>
        <v>2.3649561758977148E-2</v>
      </c>
      <c r="H393" s="21">
        <f t="shared" si="43"/>
        <v>1.2322255379995473E-7</v>
      </c>
      <c r="I393" s="21">
        <f>(1-$F$3)*SUM($H$12:H393)</f>
        <v>1.5130673273912023E-6</v>
      </c>
      <c r="J393" s="21">
        <f t="shared" si="44"/>
        <v>1.2300680173840805E-3</v>
      </c>
      <c r="K393" s="21">
        <f t="shared" si="45"/>
        <v>1.4868230863270796E-6</v>
      </c>
      <c r="L393" s="21">
        <f t="shared" si="46"/>
        <v>1.3864671472452974E-11</v>
      </c>
    </row>
    <row r="394" spans="1:12" x14ac:dyDescent="0.25">
      <c r="A394" s="19">
        <v>43658</v>
      </c>
      <c r="B394" s="21">
        <v>3013.7700199999999</v>
      </c>
      <c r="C394" s="21">
        <v>209.211365</v>
      </c>
      <c r="D394" s="21">
        <f t="shared" si="40"/>
        <v>4.6095344940618628E-3</v>
      </c>
      <c r="E394" s="21">
        <f t="shared" si="41"/>
        <v>2.1247808251946154E-5</v>
      </c>
      <c r="F394" s="21">
        <f t="shared" si="47"/>
        <v>214</v>
      </c>
      <c r="G394" s="21">
        <f t="shared" si="42"/>
        <v>2.4067005371180325E-2</v>
      </c>
      <c r="H394" s="21">
        <f t="shared" si="43"/>
        <v>5.1137111532539769E-7</v>
      </c>
      <c r="I394" s="21">
        <f>(1-$F$3)*SUM($H$12:H394)</f>
        <v>1.5219370892192953E-6</v>
      </c>
      <c r="J394" s="21">
        <f t="shared" si="44"/>
        <v>1.2336681438779617E-3</v>
      </c>
      <c r="K394" s="21">
        <f t="shared" si="45"/>
        <v>1.4955390016188133E-6</v>
      </c>
      <c r="L394" s="21">
        <f t="shared" si="46"/>
        <v>3.9015214053742696E-10</v>
      </c>
    </row>
    <row r="395" spans="1:12" x14ac:dyDescent="0.25">
      <c r="A395" s="19">
        <v>43661</v>
      </c>
      <c r="B395" s="21">
        <v>3014.3000489999999</v>
      </c>
      <c r="C395" s="21">
        <v>210.409729</v>
      </c>
      <c r="D395" s="21">
        <f t="shared" si="40"/>
        <v>1.7585362986783311E-4</v>
      </c>
      <c r="E395" s="21">
        <f t="shared" si="41"/>
        <v>3.0924499137692845E-8</v>
      </c>
      <c r="F395" s="21">
        <f t="shared" si="47"/>
        <v>213</v>
      </c>
      <c r="G395" s="21">
        <f t="shared" si="42"/>
        <v>2.4491817372326398E-2</v>
      </c>
      <c r="H395" s="21">
        <f t="shared" si="43"/>
        <v>7.5739718521103834E-10</v>
      </c>
      <c r="I395" s="21">
        <f>(1-$F$3)*SUM($H$12:H395)</f>
        <v>1.5219502263176584E-6</v>
      </c>
      <c r="J395" s="21">
        <f t="shared" si="44"/>
        <v>1.2336734682717541E-3</v>
      </c>
      <c r="K395" s="21">
        <f t="shared" si="45"/>
        <v>1.4955519108534388E-6</v>
      </c>
      <c r="L395" s="21">
        <f t="shared" si="46"/>
        <v>2.1451334551491651E-12</v>
      </c>
    </row>
    <row r="396" spans="1:12" x14ac:dyDescent="0.25">
      <c r="A396" s="19">
        <v>43662</v>
      </c>
      <c r="B396" s="21">
        <v>3004.040039</v>
      </c>
      <c r="C396" s="21">
        <v>209.928406</v>
      </c>
      <c r="D396" s="21">
        <f t="shared" si="40"/>
        <v>-3.4095846328355182E-3</v>
      </c>
      <c r="E396" s="21">
        <f t="shared" si="41"/>
        <v>1.1625267368468116E-5</v>
      </c>
      <c r="F396" s="21">
        <f t="shared" si="47"/>
        <v>212</v>
      </c>
      <c r="G396" s="21">
        <f t="shared" si="42"/>
        <v>2.4924127823467996E-2</v>
      </c>
      <c r="H396" s="21">
        <f t="shared" si="43"/>
        <v>2.8974964987369072E-7</v>
      </c>
      <c r="I396" s="21">
        <f>(1-$F$3)*SUM($H$12:H396)</f>
        <v>1.5269759508983627E-6</v>
      </c>
      <c r="J396" s="21">
        <f t="shared" si="44"/>
        <v>1.2357086836703717E-3</v>
      </c>
      <c r="K396" s="21">
        <f t="shared" si="45"/>
        <v>1.5004904639480959E-6</v>
      </c>
      <c r="L396" s="21">
        <f t="shared" si="46"/>
        <v>1.0251110736630198E-10</v>
      </c>
    </row>
    <row r="397" spans="1:12" x14ac:dyDescent="0.25">
      <c r="A397" s="19">
        <v>43663</v>
      </c>
      <c r="B397" s="21">
        <v>2984.419922</v>
      </c>
      <c r="C397" s="21">
        <v>209.91857899999999</v>
      </c>
      <c r="D397" s="21">
        <f t="shared" ref="D397:D460" si="48">LN(B397/B396)</f>
        <v>-6.5526654034036725E-3</v>
      </c>
      <c r="E397" s="21">
        <f t="shared" ref="E397:E460" si="49">D397^2</f>
        <v>4.2937423888963412E-5</v>
      </c>
      <c r="F397" s="21">
        <f t="shared" si="47"/>
        <v>211</v>
      </c>
      <c r="G397" s="21">
        <f t="shared" ref="G397:G460" si="50">$F$3^(F397-1)</f>
        <v>2.5364069081393961E-2</v>
      </c>
      <c r="H397" s="21">
        <f t="shared" ref="H397:H460" si="51">E397*G397</f>
        <v>1.0890677856967634E-6</v>
      </c>
      <c r="I397" s="21">
        <f>(1-$F$3)*SUM($H$12:H397)</f>
        <v>1.5458658951761735E-6</v>
      </c>
      <c r="J397" s="21">
        <f t="shared" ref="J397:J460" si="52">SQRT(I397)</f>
        <v>1.2433285547980362E-3</v>
      </c>
      <c r="K397" s="21">
        <f t="shared" ref="K397:K460" si="53">I397*$F$3</f>
        <v>1.5190527610403917E-6</v>
      </c>
      <c r="L397" s="21">
        <f t="shared" ref="L397:L460" si="54">(E397-K397)^2</f>
        <v>1.7154814668903672E-9</v>
      </c>
    </row>
    <row r="398" spans="1:12" x14ac:dyDescent="0.25">
      <c r="A398" s="19">
        <v>43664</v>
      </c>
      <c r="B398" s="21">
        <v>2995.110107</v>
      </c>
      <c r="C398" s="21">
        <v>212.07955899999999</v>
      </c>
      <c r="D398" s="21">
        <f t="shared" si="48"/>
        <v>3.5755975260803518E-3</v>
      </c>
      <c r="E398" s="21">
        <f t="shared" si="49"/>
        <v>1.2784897668511933E-5</v>
      </c>
      <c r="F398" s="21">
        <f t="shared" ref="F398:F461" si="55">F397-1</f>
        <v>210</v>
      </c>
      <c r="G398" s="21">
        <f t="shared" si="50"/>
        <v>2.5811775839151906E-2</v>
      </c>
      <c r="H398" s="21">
        <f t="shared" si="51"/>
        <v>3.3000091274612585E-7</v>
      </c>
      <c r="I398" s="21">
        <f>(1-$F$3)*SUM($H$12:H398)</f>
        <v>1.55158978025961E-6</v>
      </c>
      <c r="J398" s="21">
        <f t="shared" si="52"/>
        <v>1.2456282672850716E-3</v>
      </c>
      <c r="K398" s="21">
        <f t="shared" si="53"/>
        <v>1.5246773650031314E-6</v>
      </c>
      <c r="L398" s="21">
        <f t="shared" si="54"/>
        <v>1.2679256128355183E-10</v>
      </c>
    </row>
    <row r="399" spans="1:12" x14ac:dyDescent="0.25">
      <c r="A399" s="19">
        <v>43665</v>
      </c>
      <c r="B399" s="21">
        <v>2976.610107</v>
      </c>
      <c r="C399" s="21">
        <v>210.07576</v>
      </c>
      <c r="D399" s="21">
        <f t="shared" si="48"/>
        <v>-6.1958894657200697E-3</v>
      </c>
      <c r="E399" s="21">
        <f t="shared" si="49"/>
        <v>3.8389046271420934E-5</v>
      </c>
      <c r="F399" s="21">
        <f t="shared" si="55"/>
        <v>209</v>
      </c>
      <c r="G399" s="21">
        <f t="shared" si="50"/>
        <v>2.626738516728604E-2</v>
      </c>
      <c r="H399" s="21">
        <f t="shared" si="51"/>
        <v>1.0083798646161798E-6</v>
      </c>
      <c r="I399" s="21">
        <f>(1-$F$3)*SUM($H$12:H399)</f>
        <v>1.5690801878390422E-6</v>
      </c>
      <c r="J399" s="21">
        <f t="shared" si="52"/>
        <v>1.2526293098275491E-3</v>
      </c>
      <c r="K399" s="21">
        <f t="shared" si="53"/>
        <v>1.5418644004427291E-6</v>
      </c>
      <c r="L399" s="21">
        <f t="shared" si="54"/>
        <v>1.357714811832945E-9</v>
      </c>
    </row>
    <row r="400" spans="1:12" x14ac:dyDescent="0.25">
      <c r="A400" s="19">
        <v>43668</v>
      </c>
      <c r="B400" s="21">
        <v>2985.030029</v>
      </c>
      <c r="C400" s="21">
        <v>211.185699</v>
      </c>
      <c r="D400" s="21">
        <f t="shared" si="48"/>
        <v>2.8247017285257178E-3</v>
      </c>
      <c r="E400" s="21">
        <f t="shared" si="49"/>
        <v>7.9789398551361786E-6</v>
      </c>
      <c r="F400" s="21">
        <f t="shared" si="55"/>
        <v>208</v>
      </c>
      <c r="G400" s="21">
        <f t="shared" si="50"/>
        <v>2.6731036555802865E-2</v>
      </c>
      <c r="H400" s="21">
        <f t="shared" si="51"/>
        <v>2.1328533294419761E-7</v>
      </c>
      <c r="I400" s="21">
        <f>(1-$F$3)*SUM($H$12:H400)</f>
        <v>1.5727796343817682E-6</v>
      </c>
      <c r="J400" s="21">
        <f t="shared" si="52"/>
        <v>1.2541051129717031E-3</v>
      </c>
      <c r="K400" s="21">
        <f t="shared" si="53"/>
        <v>1.5454996798693502E-6</v>
      </c>
      <c r="L400" s="21">
        <f t="shared" si="54"/>
        <v>4.1389152488737287E-11</v>
      </c>
    </row>
    <row r="401" spans="1:12" x14ac:dyDescent="0.25">
      <c r="A401" s="19">
        <v>43669</v>
      </c>
      <c r="B401" s="21">
        <v>3005.469971</v>
      </c>
      <c r="C401" s="21">
        <v>210.507935</v>
      </c>
      <c r="D401" s="21">
        <f t="shared" si="48"/>
        <v>6.8241453375091467E-3</v>
      </c>
      <c r="E401" s="21">
        <f t="shared" si="49"/>
        <v>4.6568959587447824E-5</v>
      </c>
      <c r="F401" s="21">
        <f t="shared" si="55"/>
        <v>207</v>
      </c>
      <c r="G401" s="21">
        <f t="shared" si="50"/>
        <v>2.7202871956877633E-2</v>
      </c>
      <c r="H401" s="21">
        <f t="shared" si="51"/>
        <v>1.2668094448223521E-6</v>
      </c>
      <c r="I401" s="21">
        <f>(1-$F$3)*SUM($H$12:H401)</f>
        <v>1.5947525181063463E-6</v>
      </c>
      <c r="J401" s="21">
        <f t="shared" si="52"/>
        <v>1.2628351112106229E-3</v>
      </c>
      <c r="K401" s="21">
        <f t="shared" si="53"/>
        <v>1.5670914426438542E-6</v>
      </c>
      <c r="L401" s="21">
        <f t="shared" si="54"/>
        <v>2.0251681365223221E-9</v>
      </c>
    </row>
    <row r="402" spans="1:12" x14ac:dyDescent="0.25">
      <c r="A402" s="19">
        <v>43670</v>
      </c>
      <c r="B402" s="21">
        <v>3019.5600589999999</v>
      </c>
      <c r="C402" s="21">
        <v>209.00509600000001</v>
      </c>
      <c r="D402" s="21">
        <f t="shared" si="48"/>
        <v>4.6771928492370975E-3</v>
      </c>
      <c r="E402" s="21">
        <f t="shared" si="49"/>
        <v>2.1876132948954639E-5</v>
      </c>
      <c r="F402" s="21">
        <f t="shared" si="55"/>
        <v>206</v>
      </c>
      <c r="G402" s="21">
        <f t="shared" si="50"/>
        <v>2.7683035828314655E-2</v>
      </c>
      <c r="H402" s="21">
        <f t="shared" si="51"/>
        <v>6.0559777221088605E-7</v>
      </c>
      <c r="I402" s="21">
        <f>(1-$F$3)*SUM($H$12:H402)</f>
        <v>1.6052566467951875E-6</v>
      </c>
      <c r="J402" s="21">
        <f t="shared" si="52"/>
        <v>1.2669872322936752E-3</v>
      </c>
      <c r="K402" s="21">
        <f t="shared" si="53"/>
        <v>1.5774133766077891E-6</v>
      </c>
      <c r="L402" s="21">
        <f t="shared" si="54"/>
        <v>4.1203801627677716E-10</v>
      </c>
    </row>
    <row r="403" spans="1:12" x14ac:dyDescent="0.25">
      <c r="A403" s="19">
        <v>43671</v>
      </c>
      <c r="B403" s="21">
        <v>3003.669922</v>
      </c>
      <c r="C403" s="21">
        <v>210.63563500000001</v>
      </c>
      <c r="D403" s="21">
        <f t="shared" si="48"/>
        <v>-5.2762965765231536E-3</v>
      </c>
      <c r="E403" s="21">
        <f t="shared" si="49"/>
        <v>2.7839305563429952E-5</v>
      </c>
      <c r="F403" s="21">
        <f t="shared" si="55"/>
        <v>205</v>
      </c>
      <c r="G403" s="21">
        <f t="shared" si="50"/>
        <v>2.8171675177774694E-2</v>
      </c>
      <c r="H403" s="21">
        <f t="shared" si="51"/>
        <v>7.8427987350776448E-7</v>
      </c>
      <c r="I403" s="21">
        <f>(1-$F$3)*SUM($H$12:H403)</f>
        <v>1.618860026955121E-6</v>
      </c>
      <c r="J403" s="21">
        <f t="shared" si="52"/>
        <v>1.2723443036203373E-3</v>
      </c>
      <c r="K403" s="21">
        <f t="shared" si="53"/>
        <v>1.5907808053452439E-6</v>
      </c>
      <c r="L403" s="21">
        <f t="shared" si="54"/>
        <v>6.8898505197578582E-10</v>
      </c>
    </row>
    <row r="404" spans="1:12" x14ac:dyDescent="0.25">
      <c r="A404" s="19">
        <v>43672</v>
      </c>
      <c r="B404" s="21">
        <v>3025.860107</v>
      </c>
      <c r="C404" s="21">
        <v>211.755402</v>
      </c>
      <c r="D404" s="21">
        <f t="shared" si="48"/>
        <v>7.3605355897441655E-3</v>
      </c>
      <c r="E404" s="21">
        <f t="shared" si="49"/>
        <v>5.4177484167890492E-5</v>
      </c>
      <c r="F404" s="21">
        <f t="shared" si="55"/>
        <v>204</v>
      </c>
      <c r="G404" s="21">
        <f t="shared" si="50"/>
        <v>2.8668939607783033E-2</v>
      </c>
      <c r="H404" s="21">
        <f t="shared" si="51"/>
        <v>1.553211021710874E-6</v>
      </c>
      <c r="I404" s="21">
        <f>(1-$F$3)*SUM($H$12:H404)</f>
        <v>1.6458005627391533E-6</v>
      </c>
      <c r="J404" s="21">
        <f t="shared" si="52"/>
        <v>1.2828875877251105E-3</v>
      </c>
      <c r="K404" s="21">
        <f t="shared" si="53"/>
        <v>1.6172540559644237E-6</v>
      </c>
      <c r="L404" s="21">
        <f t="shared" si="54"/>
        <v>2.7625777894186195E-9</v>
      </c>
    </row>
    <row r="405" spans="1:12" x14ac:dyDescent="0.25">
      <c r="A405" s="19">
        <v>43675</v>
      </c>
      <c r="B405" s="21">
        <v>3020.969971</v>
      </c>
      <c r="C405" s="21">
        <v>211.16604599999999</v>
      </c>
      <c r="D405" s="21">
        <f t="shared" si="48"/>
        <v>-1.6174216913627901E-3</v>
      </c>
      <c r="E405" s="21">
        <f t="shared" si="49"/>
        <v>2.6160529276908687E-6</v>
      </c>
      <c r="F405" s="21">
        <f t="shared" si="55"/>
        <v>203</v>
      </c>
      <c r="G405" s="21">
        <f t="shared" si="50"/>
        <v>2.9174981361532019E-2</v>
      </c>
      <c r="H405" s="21">
        <f t="shared" si="51"/>
        <v>7.6323295406162369E-8</v>
      </c>
      <c r="I405" s="21">
        <f>(1-$F$3)*SUM($H$12:H405)</f>
        <v>1.647124394750582E-6</v>
      </c>
      <c r="J405" s="21">
        <f t="shared" si="52"/>
        <v>1.2834034419271993E-3</v>
      </c>
      <c r="K405" s="21">
        <f t="shared" si="53"/>
        <v>1.6185549260323834E-6</v>
      </c>
      <c r="L405" s="21">
        <f t="shared" si="54"/>
        <v>9.9500226331267162E-13</v>
      </c>
    </row>
    <row r="406" spans="1:12" x14ac:dyDescent="0.25">
      <c r="A406" s="19">
        <v>43676</v>
      </c>
      <c r="B406" s="21">
        <v>3013.179932</v>
      </c>
      <c r="C406" s="21">
        <v>208.57287600000001</v>
      </c>
      <c r="D406" s="21">
        <f t="shared" si="48"/>
        <v>-2.5819853510480918E-3</v>
      </c>
      <c r="E406" s="21">
        <f t="shared" si="49"/>
        <v>6.6666483530269376E-6</v>
      </c>
      <c r="F406" s="21">
        <f t="shared" si="55"/>
        <v>202</v>
      </c>
      <c r="G406" s="21">
        <f t="shared" si="50"/>
        <v>2.9689955369492028E-2</v>
      </c>
      <c r="H406" s="21">
        <f t="shared" si="51"/>
        <v>1.979324920654673E-7</v>
      </c>
      <c r="I406" s="21">
        <f>(1-$F$3)*SUM($H$12:H406)</f>
        <v>1.6505575453726002E-6</v>
      </c>
      <c r="J406" s="21">
        <f t="shared" si="52"/>
        <v>1.2847402637780915E-3</v>
      </c>
      <c r="K406" s="21">
        <f t="shared" si="53"/>
        <v>1.6219285284565768E-6</v>
      </c>
      <c r="L406" s="21">
        <f t="shared" si="54"/>
        <v>2.5449198108413211E-11</v>
      </c>
    </row>
    <row r="407" spans="1:12" x14ac:dyDescent="0.25">
      <c r="A407" s="19">
        <v>43677</v>
      </c>
      <c r="B407" s="21">
        <v>2980.3798830000001</v>
      </c>
      <c r="C407" s="21">
        <v>206.981628</v>
      </c>
      <c r="D407" s="21">
        <f t="shared" si="48"/>
        <v>-1.0945207008496171E-2</v>
      </c>
      <c r="E407" s="21">
        <f t="shared" si="49"/>
        <v>1.197975564588337E-4</v>
      </c>
      <c r="F407" s="21">
        <f t="shared" si="55"/>
        <v>201</v>
      </c>
      <c r="G407" s="21">
        <f t="shared" si="50"/>
        <v>3.0214019296845241E-2</v>
      </c>
      <c r="H407" s="21">
        <f t="shared" si="51"/>
        <v>3.6195656825621087E-6</v>
      </c>
      <c r="I407" s="21">
        <f>(1-$F$3)*SUM($H$12:H407)</f>
        <v>1.7133391232977345E-6</v>
      </c>
      <c r="J407" s="21">
        <f t="shared" si="52"/>
        <v>1.3089458060965451E-3</v>
      </c>
      <c r="K407" s="21">
        <f t="shared" si="53"/>
        <v>1.6836211562499981E-6</v>
      </c>
      <c r="L407" s="21">
        <f t="shared" si="54"/>
        <v>1.3950901712662928E-8</v>
      </c>
    </row>
    <row r="408" spans="1:12" x14ac:dyDescent="0.25">
      <c r="A408" s="19">
        <v>43678</v>
      </c>
      <c r="B408" s="21">
        <v>2953.5600589999999</v>
      </c>
      <c r="C408" s="21">
        <v>207.502228</v>
      </c>
      <c r="D408" s="21">
        <f t="shared" si="48"/>
        <v>-9.0395274941716727E-3</v>
      </c>
      <c r="E408" s="21">
        <f t="shared" si="49"/>
        <v>8.1713057317885595E-5</v>
      </c>
      <c r="F408" s="21">
        <f t="shared" si="55"/>
        <v>200</v>
      </c>
      <c r="G408" s="21">
        <f t="shared" si="50"/>
        <v>3.0747333591756604E-2</v>
      </c>
      <c r="H408" s="21">
        <f t="shared" si="51"/>
        <v>2.5124586321553564E-6</v>
      </c>
      <c r="I408" s="21">
        <f>(1-$F$3)*SUM($H$12:H408)</f>
        <v>1.7569178648462743E-6</v>
      </c>
      <c r="J408" s="21">
        <f t="shared" si="52"/>
        <v>1.3254877837408667E-3</v>
      </c>
      <c r="K408" s="21">
        <f t="shared" si="53"/>
        <v>1.7264440219840473E-6</v>
      </c>
      <c r="L408" s="21">
        <f t="shared" si="54"/>
        <v>6.397858306548094E-9</v>
      </c>
    </row>
    <row r="409" spans="1:12" x14ac:dyDescent="0.25">
      <c r="A409" s="19">
        <v>43679</v>
      </c>
      <c r="B409" s="21">
        <v>2932.0500489999999</v>
      </c>
      <c r="C409" s="21">
        <v>210.674927</v>
      </c>
      <c r="D409" s="21">
        <f t="shared" si="48"/>
        <v>-7.3093886184915644E-3</v>
      </c>
      <c r="E409" s="21">
        <f t="shared" si="49"/>
        <v>5.3427161976134018E-5</v>
      </c>
      <c r="F409" s="21">
        <f t="shared" si="55"/>
        <v>199</v>
      </c>
      <c r="G409" s="21">
        <f t="shared" si="50"/>
        <v>3.1290061534496878E-2</v>
      </c>
      <c r="H409" s="21">
        <f t="shared" si="51"/>
        <v>1.6717391858467653E-6</v>
      </c>
      <c r="I409" s="21">
        <f>(1-$F$3)*SUM($H$12:H409)</f>
        <v>1.7859142785520334E-6</v>
      </c>
      <c r="J409" s="21">
        <f t="shared" si="52"/>
        <v>1.3363810379349273E-3</v>
      </c>
      <c r="K409" s="21">
        <f t="shared" si="53"/>
        <v>1.7549374912024642E-6</v>
      </c>
      <c r="L409" s="21">
        <f t="shared" si="54"/>
        <v>2.6700187832211602E-9</v>
      </c>
    </row>
    <row r="410" spans="1:12" x14ac:dyDescent="0.25">
      <c r="A410" s="19">
        <v>43682</v>
      </c>
      <c r="B410" s="21">
        <v>2844.73999</v>
      </c>
      <c r="C410" s="21">
        <v>206.716431</v>
      </c>
      <c r="D410" s="21">
        <f t="shared" si="48"/>
        <v>-3.0230182310703037E-2</v>
      </c>
      <c r="E410" s="21">
        <f t="shared" si="49"/>
        <v>9.1386392253834281E-4</v>
      </c>
      <c r="F410" s="21">
        <f t="shared" si="55"/>
        <v>198</v>
      </c>
      <c r="G410" s="21">
        <f t="shared" si="50"/>
        <v>3.1842369287432809E-2</v>
      </c>
      <c r="H410" s="21">
        <f t="shared" si="51"/>
        <v>2.9099592499927803E-5</v>
      </c>
      <c r="I410" s="21">
        <f>(1-$F$3)*SUM($H$12:H410)</f>
        <v>2.2906484080983964E-6</v>
      </c>
      <c r="J410" s="21">
        <f t="shared" si="52"/>
        <v>1.513488819944963E-3</v>
      </c>
      <c r="K410" s="21">
        <f t="shared" si="53"/>
        <v>2.2509169778262654E-6</v>
      </c>
      <c r="L410" s="21">
        <f t="shared" si="54"/>
        <v>8.3103827190707846E-7</v>
      </c>
    </row>
    <row r="411" spans="1:12" x14ac:dyDescent="0.25">
      <c r="A411" s="19">
        <v>43683</v>
      </c>
      <c r="B411" s="21">
        <v>2881.7700199999999</v>
      </c>
      <c r="C411" s="21">
        <v>210.282028</v>
      </c>
      <c r="D411" s="21">
        <f t="shared" si="48"/>
        <v>1.2933024156216008E-2</v>
      </c>
      <c r="E411" s="21">
        <f t="shared" si="49"/>
        <v>1.672631138252668E-4</v>
      </c>
      <c r="F411" s="21">
        <f t="shared" si="55"/>
        <v>197</v>
      </c>
      <c r="G411" s="21">
        <f t="shared" si="50"/>
        <v>3.2404425945899547E-2</v>
      </c>
      <c r="H411" s="21">
        <f t="shared" si="51"/>
        <v>5.4200651854314246E-6</v>
      </c>
      <c r="I411" s="21">
        <f>(1-$F$3)*SUM($H$12:H411)</f>
        <v>2.3846597549397675E-6</v>
      </c>
      <c r="J411" s="21">
        <f t="shared" si="52"/>
        <v>1.544234358813379E-3</v>
      </c>
      <c r="K411" s="21">
        <f t="shared" si="53"/>
        <v>2.3432976923721644E-6</v>
      </c>
      <c r="L411" s="21">
        <f t="shared" si="54"/>
        <v>2.7198545753307774E-8</v>
      </c>
    </row>
    <row r="412" spans="1:12" x14ac:dyDescent="0.25">
      <c r="A412" s="19">
        <v>43684</v>
      </c>
      <c r="B412" s="21">
        <v>2883.9799800000001</v>
      </c>
      <c r="C412" s="21">
        <v>212.98323099999999</v>
      </c>
      <c r="D412" s="21">
        <f t="shared" si="48"/>
        <v>7.665820086625915E-4</v>
      </c>
      <c r="E412" s="21">
        <f t="shared" si="49"/>
        <v>5.8764797600517353E-7</v>
      </c>
      <c r="F412" s="21">
        <f t="shared" si="55"/>
        <v>196</v>
      </c>
      <c r="G412" s="21">
        <f t="shared" si="50"/>
        <v>3.2976403589971191E-2</v>
      </c>
      <c r="H412" s="21">
        <f t="shared" si="51"/>
        <v>1.9378516825576308E-8</v>
      </c>
      <c r="I412" s="21">
        <f>(1-$F$3)*SUM($H$12:H412)</f>
        <v>2.3849958764446261E-6</v>
      </c>
      <c r="J412" s="21">
        <f t="shared" si="52"/>
        <v>1.5443431860971272E-3</v>
      </c>
      <c r="K412" s="21">
        <f t="shared" si="53"/>
        <v>2.3436279838299126E-6</v>
      </c>
      <c r="L412" s="21">
        <f t="shared" si="54"/>
        <v>3.0834657878801707E-12</v>
      </c>
    </row>
    <row r="413" spans="1:12" x14ac:dyDescent="0.25">
      <c r="A413" s="19">
        <v>43685</v>
      </c>
      <c r="B413" s="21">
        <v>2938.0900879999999</v>
      </c>
      <c r="C413" s="21">
        <v>214.14228800000001</v>
      </c>
      <c r="D413" s="21">
        <f t="shared" si="48"/>
        <v>1.8588462666627403E-2</v>
      </c>
      <c r="E413" s="21">
        <f t="shared" si="49"/>
        <v>3.4553094430860075E-4</v>
      </c>
      <c r="F413" s="21">
        <f t="shared" si="55"/>
        <v>195</v>
      </c>
      <c r="G413" s="21">
        <f t="shared" si="50"/>
        <v>3.3558477337145051E-2</v>
      </c>
      <c r="H413" s="21">
        <f t="shared" si="51"/>
        <v>1.1595492363862507E-5</v>
      </c>
      <c r="I413" s="21">
        <f>(1-$F$3)*SUM($H$12:H413)</f>
        <v>2.5861203679628549E-6</v>
      </c>
      <c r="J413" s="21">
        <f t="shared" si="52"/>
        <v>1.6081418992000846E-3</v>
      </c>
      <c r="K413" s="21">
        <f t="shared" si="53"/>
        <v>2.5412639593093974E-6</v>
      </c>
      <c r="L413" s="21">
        <f t="shared" si="54"/>
        <v>1.1764192082610907E-7</v>
      </c>
    </row>
    <row r="414" spans="1:12" x14ac:dyDescent="0.25">
      <c r="A414" s="19">
        <v>43686</v>
      </c>
      <c r="B414" s="21">
        <v>2918.6499020000001</v>
      </c>
      <c r="C414" s="21">
        <v>217.22659300000001</v>
      </c>
      <c r="D414" s="21">
        <f t="shared" si="48"/>
        <v>-6.6385932886606509E-3</v>
      </c>
      <c r="E414" s="21">
        <f t="shared" si="49"/>
        <v>4.4070920852250236E-5</v>
      </c>
      <c r="F414" s="21">
        <f t="shared" si="55"/>
        <v>194</v>
      </c>
      <c r="G414" s="21">
        <f t="shared" si="50"/>
        <v>3.4150825395955847E-2</v>
      </c>
      <c r="H414" s="21">
        <f t="shared" si="51"/>
        <v>1.5050583230641874E-6</v>
      </c>
      <c r="I414" s="21">
        <f>(1-$F$3)*SUM($H$12:H414)</f>
        <v>2.6122256923796899E-6</v>
      </c>
      <c r="J414" s="21">
        <f t="shared" si="52"/>
        <v>1.6162381298495869E-3</v>
      </c>
      <c r="K414" s="21">
        <f t="shared" si="53"/>
        <v>2.5669164853512691E-6</v>
      </c>
      <c r="L414" s="21">
        <f t="shared" si="54"/>
        <v>1.7225823784875686E-9</v>
      </c>
    </row>
    <row r="415" spans="1:12" x14ac:dyDescent="0.25">
      <c r="A415" s="19">
        <v>43689</v>
      </c>
      <c r="B415" s="21">
        <v>2882.6999510000001</v>
      </c>
      <c r="C415" s="21">
        <v>213.307388</v>
      </c>
      <c r="D415" s="21">
        <f t="shared" si="48"/>
        <v>-1.2393809057761218E-2</v>
      </c>
      <c r="E415" s="21">
        <f t="shared" si="49"/>
        <v>1.5360650296024402E-4</v>
      </c>
      <c r="F415" s="21">
        <f t="shared" si="55"/>
        <v>193</v>
      </c>
      <c r="G415" s="21">
        <f t="shared" si="50"/>
        <v>3.4753629120536339E-2</v>
      </c>
      <c r="H415" s="21">
        <f t="shared" si="51"/>
        <v>5.3383834343828879E-6</v>
      </c>
      <c r="I415" s="21">
        <f>(1-$F$3)*SUM($H$12:H415)</f>
        <v>2.7048202644839097E-6</v>
      </c>
      <c r="J415" s="21">
        <f t="shared" si="52"/>
        <v>1.6446337782266025E-3</v>
      </c>
      <c r="K415" s="21">
        <f t="shared" si="53"/>
        <v>2.6579049992004855E-6</v>
      </c>
      <c r="L415" s="21">
        <f t="shared" si="54"/>
        <v>2.2785479226404756E-8</v>
      </c>
    </row>
    <row r="416" spans="1:12" x14ac:dyDescent="0.25">
      <c r="A416" s="19">
        <v>43690</v>
      </c>
      <c r="B416" s="21">
        <v>2926.320068</v>
      </c>
      <c r="C416" s="21">
        <v>215.83178699999999</v>
      </c>
      <c r="D416" s="21">
        <f t="shared" si="48"/>
        <v>1.5018346204117041E-2</v>
      </c>
      <c r="E416" s="21">
        <f t="shared" si="49"/>
        <v>2.2555072270671674E-4</v>
      </c>
      <c r="F416" s="21">
        <f t="shared" si="55"/>
        <v>192</v>
      </c>
      <c r="G416" s="21">
        <f t="shared" si="50"/>
        <v>3.5367073066140932E-2</v>
      </c>
      <c r="H416" s="21">
        <f t="shared" si="51"/>
        <v>7.977068890089344E-6</v>
      </c>
      <c r="I416" s="21">
        <f>(1-$F$3)*SUM($H$12:H416)</f>
        <v>2.843182989755083E-6</v>
      </c>
      <c r="J416" s="21">
        <f t="shared" si="52"/>
        <v>1.6861740686403297E-3</v>
      </c>
      <c r="K416" s="21">
        <f t="shared" si="53"/>
        <v>2.7938678149299159E-6</v>
      </c>
      <c r="L416" s="21">
        <f t="shared" si="54"/>
        <v>4.962061640128057E-8</v>
      </c>
    </row>
    <row r="417" spans="1:12" x14ac:dyDescent="0.25">
      <c r="A417" s="19">
        <v>43691</v>
      </c>
      <c r="B417" s="21">
        <v>2840.6000979999999</v>
      </c>
      <c r="C417" s="21">
        <v>212.63945000000001</v>
      </c>
      <c r="D417" s="21">
        <f t="shared" si="48"/>
        <v>-2.9730352210714808E-2</v>
      </c>
      <c r="E417" s="21">
        <f t="shared" si="49"/>
        <v>8.8389384257315487E-4</v>
      </c>
      <c r="F417" s="21">
        <f t="shared" si="55"/>
        <v>191</v>
      </c>
      <c r="G417" s="21">
        <f t="shared" si="50"/>
        <v>3.5991345045649353E-2</v>
      </c>
      <c r="H417" s="21">
        <f t="shared" si="51"/>
        <v>3.1812528271775289E-5</v>
      </c>
      <c r="I417" s="21">
        <f>(1-$F$3)*SUM($H$12:H417)</f>
        <v>3.3949731485335402E-6</v>
      </c>
      <c r="J417" s="21">
        <f t="shared" si="52"/>
        <v>1.8425452907685988E-3</v>
      </c>
      <c r="K417" s="21">
        <f t="shared" si="53"/>
        <v>3.3360871412135886E-6</v>
      </c>
      <c r="L417" s="21">
        <f t="shared" si="54"/>
        <v>7.753819606513386E-7</v>
      </c>
    </row>
    <row r="418" spans="1:12" x14ac:dyDescent="0.25">
      <c r="A418" s="19">
        <v>43692</v>
      </c>
      <c r="B418" s="21">
        <v>2847.6000979999999</v>
      </c>
      <c r="C418" s="21">
        <v>214.39769000000001</v>
      </c>
      <c r="D418" s="21">
        <f t="shared" si="48"/>
        <v>2.4612366978827697E-3</v>
      </c>
      <c r="E418" s="21">
        <f t="shared" si="49"/>
        <v>6.0576860830048798E-6</v>
      </c>
      <c r="F418" s="21">
        <f t="shared" si="55"/>
        <v>190</v>
      </c>
      <c r="G418" s="21">
        <f t="shared" si="50"/>
        <v>3.6626636187067803E-2</v>
      </c>
      <c r="H418" s="21">
        <f t="shared" si="51"/>
        <v>2.2187266429768355E-7</v>
      </c>
      <c r="I418" s="21">
        <f>(1-$F$3)*SUM($H$12:H418)</f>
        <v>3.3988215428395672E-6</v>
      </c>
      <c r="J418" s="21">
        <f t="shared" si="52"/>
        <v>1.8435893096998494E-3</v>
      </c>
      <c r="K418" s="21">
        <f t="shared" si="53"/>
        <v>3.3398687848958672E-6</v>
      </c>
      <c r="L418" s="21">
        <f t="shared" si="54"/>
        <v>7.3865308659005736E-12</v>
      </c>
    </row>
    <row r="419" spans="1:12" x14ac:dyDescent="0.25">
      <c r="A419" s="19">
        <v>43693</v>
      </c>
      <c r="B419" s="21">
        <v>2888.679932</v>
      </c>
      <c r="C419" s="21">
        <v>214.59414699999999</v>
      </c>
      <c r="D419" s="21">
        <f t="shared" si="48"/>
        <v>1.4323058175937407E-2</v>
      </c>
      <c r="E419" s="21">
        <f t="shared" si="49"/>
        <v>2.051499955112874E-4</v>
      </c>
      <c r="F419" s="21">
        <f t="shared" si="55"/>
        <v>189</v>
      </c>
      <c r="G419" s="21">
        <f t="shared" si="50"/>
        <v>3.7273140992044894E-2</v>
      </c>
      <c r="H419" s="21">
        <f t="shared" si="51"/>
        <v>7.6465847072095918E-6</v>
      </c>
      <c r="I419" s="21">
        <f>(1-$F$3)*SUM($H$12:H419)</f>
        <v>3.5314520006786427E-6</v>
      </c>
      <c r="J419" s="21">
        <f t="shared" si="52"/>
        <v>1.8792157940690692E-3</v>
      </c>
      <c r="K419" s="21">
        <f t="shared" si="53"/>
        <v>3.4701987597062231E-6</v>
      </c>
      <c r="L419" s="21">
        <f t="shared" si="54"/>
        <v>4.0674740417759093E-8</v>
      </c>
    </row>
    <row r="420" spans="1:12" x14ac:dyDescent="0.25">
      <c r="A420" s="19">
        <v>43696</v>
      </c>
      <c r="B420" s="21">
        <v>2923.6499020000001</v>
      </c>
      <c r="C420" s="21">
        <v>214.89863600000001</v>
      </c>
      <c r="D420" s="21">
        <f t="shared" si="48"/>
        <v>1.2033175322413726E-2</v>
      </c>
      <c r="E420" s="21">
        <f t="shared" si="49"/>
        <v>1.4479730833994668E-4</v>
      </c>
      <c r="F420" s="21">
        <f t="shared" si="55"/>
        <v>188</v>
      </c>
      <c r="G420" s="21">
        <f t="shared" si="50"/>
        <v>3.7931057395420582E-2</v>
      </c>
      <c r="H420" s="21">
        <f t="shared" si="51"/>
        <v>5.4923150133449288E-6</v>
      </c>
      <c r="I420" s="21">
        <f>(1-$F$3)*SUM($H$12:H420)</f>
        <v>3.6267165250001415E-6</v>
      </c>
      <c r="J420" s="21">
        <f t="shared" si="52"/>
        <v>1.904394004663988E-3</v>
      </c>
      <c r="K420" s="21">
        <f t="shared" si="53"/>
        <v>3.5638109152957479E-6</v>
      </c>
      <c r="L420" s="21">
        <f t="shared" si="54"/>
        <v>1.9946900794798885E-8</v>
      </c>
    </row>
    <row r="421" spans="1:12" x14ac:dyDescent="0.25">
      <c r="A421" s="19">
        <v>43697</v>
      </c>
      <c r="B421" s="21">
        <v>2900.51001</v>
      </c>
      <c r="C421" s="21">
        <v>214.59414699999999</v>
      </c>
      <c r="D421" s="21">
        <f t="shared" si="48"/>
        <v>-7.9462151137351059E-3</v>
      </c>
      <c r="E421" s="21">
        <f t="shared" si="49"/>
        <v>6.3142334633752226E-5</v>
      </c>
      <c r="F421" s="21">
        <f t="shared" si="55"/>
        <v>187</v>
      </c>
      <c r="G421" s="21">
        <f t="shared" si="50"/>
        <v>3.8600586825826198E-2</v>
      </c>
      <c r="H421" s="21">
        <f t="shared" si="51"/>
        <v>2.4373311704155253E-6</v>
      </c>
      <c r="I421" s="21">
        <f>(1-$F$3)*SUM($H$12:H421)</f>
        <v>3.6689921763419581E-6</v>
      </c>
      <c r="J421" s="21">
        <f t="shared" si="52"/>
        <v>1.9154613481722773E-3</v>
      </c>
      <c r="K421" s="21">
        <f t="shared" si="53"/>
        <v>3.6053532929987304E-6</v>
      </c>
      <c r="L421" s="21">
        <f t="shared" si="54"/>
        <v>3.5446521471692304E-9</v>
      </c>
    </row>
    <row r="422" spans="1:12" x14ac:dyDescent="0.25">
      <c r="A422" s="19">
        <v>43698</v>
      </c>
      <c r="B422" s="21">
        <v>2924.429932</v>
      </c>
      <c r="C422" s="21">
        <v>216.79440299999999</v>
      </c>
      <c r="D422" s="21">
        <f t="shared" si="48"/>
        <v>8.2129795994355052E-3</v>
      </c>
      <c r="E422" s="21">
        <f t="shared" si="49"/>
        <v>6.7453033900743791E-5</v>
      </c>
      <c r="F422" s="21">
        <f t="shared" si="55"/>
        <v>186</v>
      </c>
      <c r="G422" s="21">
        <f t="shared" si="50"/>
        <v>3.9281934267354102E-2</v>
      </c>
      <c r="H422" s="21">
        <f t="shared" si="51"/>
        <v>2.6496856438226256E-6</v>
      </c>
      <c r="I422" s="21">
        <f>(1-$F$3)*SUM($H$12:H422)</f>
        <v>3.7149511284135255E-6</v>
      </c>
      <c r="J422" s="21">
        <f t="shared" si="52"/>
        <v>1.927420848806385E-3</v>
      </c>
      <c r="K422" s="21">
        <f t="shared" si="53"/>
        <v>3.6505150843654266E-6</v>
      </c>
      <c r="L422" s="21">
        <f t="shared" si="54"/>
        <v>4.0707614073143154E-9</v>
      </c>
    </row>
    <row r="423" spans="1:12" x14ac:dyDescent="0.25">
      <c r="A423" s="19">
        <v>43699</v>
      </c>
      <c r="B423" s="21">
        <v>2922.9499510000001</v>
      </c>
      <c r="C423" s="21">
        <v>215.59605400000001</v>
      </c>
      <c r="D423" s="21">
        <f t="shared" si="48"/>
        <v>-5.0620314096755901E-4</v>
      </c>
      <c r="E423" s="21">
        <f t="shared" si="49"/>
        <v>2.5624161992542243E-7</v>
      </c>
      <c r="F423" s="21">
        <f t="shared" si="55"/>
        <v>185</v>
      </c>
      <c r="G423" s="21">
        <f t="shared" si="50"/>
        <v>3.9975308322315925E-2</v>
      </c>
      <c r="H423" s="21">
        <f t="shared" si="51"/>
        <v>1.0243337761528453E-8</v>
      </c>
      <c r="I423" s="21">
        <f>(1-$F$3)*SUM($H$12:H423)</f>
        <v>3.7151287997045829E-6</v>
      </c>
      <c r="J423" s="21">
        <f t="shared" si="52"/>
        <v>1.9274669386800342E-3</v>
      </c>
      <c r="K423" s="21">
        <f t="shared" si="53"/>
        <v>3.6506896739375754E-6</v>
      </c>
      <c r="L423" s="21">
        <f t="shared" si="54"/>
        <v>1.1522277591386892E-11</v>
      </c>
    </row>
    <row r="424" spans="1:12" x14ac:dyDescent="0.25">
      <c r="A424" s="19">
        <v>43700</v>
      </c>
      <c r="B424" s="21">
        <v>2847.110107</v>
      </c>
      <c r="C424" s="21">
        <v>210.85174599999999</v>
      </c>
      <c r="D424" s="21">
        <f t="shared" si="48"/>
        <v>-2.6288881212212494E-2</v>
      </c>
      <c r="E424" s="21">
        <f t="shared" si="49"/>
        <v>6.9110527538981904E-4</v>
      </c>
      <c r="F424" s="21">
        <f t="shared" si="55"/>
        <v>184</v>
      </c>
      <c r="G424" s="21">
        <f t="shared" si="50"/>
        <v>4.0680921275108549E-2</v>
      </c>
      <c r="H424" s="21">
        <f t="shared" si="51"/>
        <v>2.8114799300945441E-5</v>
      </c>
      <c r="I424" s="21">
        <f>(1-$F$3)*SUM($H$12:H424)</f>
        <v>4.2027816337629501E-6</v>
      </c>
      <c r="J424" s="21">
        <f t="shared" si="52"/>
        <v>2.050068690010886E-3</v>
      </c>
      <c r="K424" s="21">
        <f t="shared" si="53"/>
        <v>4.1298841411401221E-6</v>
      </c>
      <c r="L424" s="21">
        <f t="shared" si="54"/>
        <v>4.7193518818127547E-7</v>
      </c>
    </row>
    <row r="425" spans="1:12" x14ac:dyDescent="0.25">
      <c r="A425" s="19">
        <v>43703</v>
      </c>
      <c r="B425" s="21">
        <v>2878.3798830000001</v>
      </c>
      <c r="C425" s="21">
        <v>213.06182899999999</v>
      </c>
      <c r="D425" s="21">
        <f t="shared" si="48"/>
        <v>1.0923112944115404E-2</v>
      </c>
      <c r="E425" s="21">
        <f t="shared" si="49"/>
        <v>1.193143963899015E-4</v>
      </c>
      <c r="F425" s="21">
        <f t="shared" si="55"/>
        <v>183</v>
      </c>
      <c r="G425" s="21">
        <f t="shared" si="50"/>
        <v>4.1398989157207383E-2</v>
      </c>
      <c r="H425" s="21">
        <f t="shared" si="51"/>
        <v>4.9394954024442755E-6</v>
      </c>
      <c r="I425" s="21">
        <f>(1-$F$3)*SUM($H$12:H425)</f>
        <v>4.2884574696825479E-6</v>
      </c>
      <c r="J425" s="21">
        <f t="shared" si="52"/>
        <v>2.0708591139144516E-3</v>
      </c>
      <c r="K425" s="21">
        <f t="shared" si="53"/>
        <v>4.2140739246874696E-6</v>
      </c>
      <c r="L425" s="21">
        <f t="shared" si="54"/>
        <v>1.3248084231596254E-8</v>
      </c>
    </row>
    <row r="426" spans="1:12" x14ac:dyDescent="0.25">
      <c r="A426" s="19">
        <v>43704</v>
      </c>
      <c r="B426" s="21">
        <v>2869.1599120000001</v>
      </c>
      <c r="C426" s="21">
        <v>212.217072</v>
      </c>
      <c r="D426" s="21">
        <f t="shared" si="48"/>
        <v>-3.20832190381789E-3</v>
      </c>
      <c r="E426" s="21">
        <f t="shared" si="49"/>
        <v>1.029332943851765E-5</v>
      </c>
      <c r="F426" s="21">
        <f t="shared" si="55"/>
        <v>182</v>
      </c>
      <c r="G426" s="21">
        <f t="shared" si="50"/>
        <v>4.2129731813306905E-2</v>
      </c>
      <c r="H426" s="21">
        <f t="shared" si="51"/>
        <v>4.3365520871076553E-7</v>
      </c>
      <c r="I426" s="21">
        <f>(1-$F$3)*SUM($H$12:H426)</f>
        <v>4.2959792445765581E-6</v>
      </c>
      <c r="J426" s="21">
        <f t="shared" si="52"/>
        <v>2.0726744183726872E-3</v>
      </c>
      <c r="K426" s="21">
        <f t="shared" si="53"/>
        <v>4.2214652339571317E-6</v>
      </c>
      <c r="L426" s="21">
        <f t="shared" si="54"/>
        <v>3.6867534918623338E-11</v>
      </c>
    </row>
    <row r="427" spans="1:12" x14ac:dyDescent="0.25">
      <c r="A427" s="19">
        <v>43705</v>
      </c>
      <c r="B427" s="21">
        <v>2887.9399410000001</v>
      </c>
      <c r="C427" s="21">
        <v>214.20124799999999</v>
      </c>
      <c r="D427" s="21">
        <f t="shared" si="48"/>
        <v>6.5241514280121003E-3</v>
      </c>
      <c r="E427" s="21">
        <f t="shared" si="49"/>
        <v>4.2564551855632326E-5</v>
      </c>
      <c r="F427" s="21">
        <f t="shared" si="55"/>
        <v>181</v>
      </c>
      <c r="G427" s="21">
        <f t="shared" si="50"/>
        <v>4.2873372968628622E-2</v>
      </c>
      <c r="H427" s="21">
        <f t="shared" si="51"/>
        <v>1.8248859069490583E-6</v>
      </c>
      <c r="I427" s="21">
        <f>(1-$F$3)*SUM($H$12:H427)</f>
        <v>4.3276319970942322E-6</v>
      </c>
      <c r="J427" s="21">
        <f t="shared" si="52"/>
        <v>2.0802961320673151E-3</v>
      </c>
      <c r="K427" s="21">
        <f t="shared" si="53"/>
        <v>4.2525689676358036E-6</v>
      </c>
      <c r="L427" s="21">
        <f t="shared" si="54"/>
        <v>1.4678080328101385E-9</v>
      </c>
    </row>
    <row r="428" spans="1:12" x14ac:dyDescent="0.25">
      <c r="A428" s="19">
        <v>43706</v>
      </c>
      <c r="B428" s="21">
        <v>2924.580078</v>
      </c>
      <c r="C428" s="21">
        <v>216.627411</v>
      </c>
      <c r="D428" s="21">
        <f t="shared" si="48"/>
        <v>1.260748253902438E-2</v>
      </c>
      <c r="E428" s="21">
        <f t="shared" si="49"/>
        <v>1.5894861597180463E-4</v>
      </c>
      <c r="F428" s="21">
        <f t="shared" si="55"/>
        <v>180</v>
      </c>
      <c r="G428" s="21">
        <f t="shared" si="50"/>
        <v>4.3630140297417061E-2</v>
      </c>
      <c r="H428" s="21">
        <f t="shared" si="51"/>
        <v>6.9349504149301027E-6</v>
      </c>
      <c r="I428" s="21">
        <f>(1-$F$3)*SUM($H$12:H428)</f>
        <v>4.447919116617834E-6</v>
      </c>
      <c r="J428" s="21">
        <f t="shared" si="52"/>
        <v>2.1090090366373097E-3</v>
      </c>
      <c r="K428" s="21">
        <f t="shared" si="53"/>
        <v>4.3707697000538632E-6</v>
      </c>
      <c r="L428" s="21">
        <f t="shared" si="54"/>
        <v>2.3894310558013012E-8</v>
      </c>
    </row>
    <row r="429" spans="1:12" x14ac:dyDescent="0.25">
      <c r="A429" s="19">
        <v>43707</v>
      </c>
      <c r="B429" s="21">
        <v>2926.459961</v>
      </c>
      <c r="C429" s="21">
        <v>215.235107</v>
      </c>
      <c r="D429" s="21">
        <f t="shared" si="48"/>
        <v>6.4258082397493387E-4</v>
      </c>
      <c r="E429" s="21">
        <f t="shared" si="49"/>
        <v>4.1291011534030497E-7</v>
      </c>
      <c r="F429" s="21">
        <f t="shared" si="55"/>
        <v>179</v>
      </c>
      <c r="G429" s="21">
        <f t="shared" si="50"/>
        <v>4.4400265492644898E-2</v>
      </c>
      <c r="H429" s="21">
        <f t="shared" si="51"/>
        <v>1.8333318745708168E-8</v>
      </c>
      <c r="I429" s="21">
        <f>(1-$F$3)*SUM($H$12:H429)</f>
        <v>4.4482371091010221E-6</v>
      </c>
      <c r="J429" s="21">
        <f t="shared" si="52"/>
        <v>2.1090844243654692E-3</v>
      </c>
      <c r="K429" s="21">
        <f t="shared" si="53"/>
        <v>4.3710821769388794E-6</v>
      </c>
      <c r="L429" s="21">
        <f t="shared" si="54"/>
        <v>1.5667126069219509E-11</v>
      </c>
    </row>
    <row r="430" spans="1:12" x14ac:dyDescent="0.25">
      <c r="A430" s="19">
        <v>43711</v>
      </c>
      <c r="B430" s="21">
        <v>2906.2700199999999</v>
      </c>
      <c r="C430" s="21">
        <v>214.40564000000001</v>
      </c>
      <c r="D430" s="21">
        <f t="shared" si="48"/>
        <v>-6.92300919275306E-3</v>
      </c>
      <c r="E430" s="21">
        <f t="shared" si="49"/>
        <v>4.7928056282943373E-5</v>
      </c>
      <c r="F430" s="21">
        <f t="shared" si="55"/>
        <v>178</v>
      </c>
      <c r="G430" s="21">
        <f t="shared" si="50"/>
        <v>4.5183984336948396E-2</v>
      </c>
      <c r="H430" s="21">
        <f t="shared" si="51"/>
        <v>2.1655805443888946E-6</v>
      </c>
      <c r="I430" s="21">
        <f>(1-$F$3)*SUM($H$12:H430)</f>
        <v>4.485799229980804E-6</v>
      </c>
      <c r="J430" s="21">
        <f t="shared" si="52"/>
        <v>2.117970545116434E-3</v>
      </c>
      <c r="K430" s="21">
        <f t="shared" si="53"/>
        <v>4.4079927806406725E-6</v>
      </c>
      <c r="L430" s="21">
        <f t="shared" si="54"/>
        <v>1.8939959272444597E-9</v>
      </c>
    </row>
    <row r="431" spans="1:12" x14ac:dyDescent="0.25">
      <c r="A431" s="19">
        <v>43712</v>
      </c>
      <c r="B431" s="21">
        <v>2937.780029</v>
      </c>
      <c r="C431" s="21">
        <v>215.75846899999999</v>
      </c>
      <c r="D431" s="21">
        <f t="shared" si="48"/>
        <v>1.0783725016077904E-2</v>
      </c>
      <c r="E431" s="21">
        <f t="shared" si="49"/>
        <v>1.1628872522238439E-4</v>
      </c>
      <c r="F431" s="21">
        <f t="shared" si="55"/>
        <v>177</v>
      </c>
      <c r="G431" s="21">
        <f t="shared" si="50"/>
        <v>4.5981536774814931E-2</v>
      </c>
      <c r="H431" s="21">
        <f t="shared" si="51"/>
        <v>5.3471342953094165E-6</v>
      </c>
      <c r="I431" s="21">
        <f>(1-$F$3)*SUM($H$12:H431)</f>
        <v>4.5785455862783082E-6</v>
      </c>
      <c r="J431" s="21">
        <f t="shared" si="52"/>
        <v>2.1397536274717021E-3</v>
      </c>
      <c r="K431" s="21">
        <f t="shared" si="53"/>
        <v>4.4991304459774862E-6</v>
      </c>
      <c r="L431" s="21">
        <f t="shared" si="54"/>
        <v>1.2496913500273261E-8</v>
      </c>
    </row>
    <row r="432" spans="1:12" x14ac:dyDescent="0.25">
      <c r="A432" s="19">
        <v>43713</v>
      </c>
      <c r="B432" s="21">
        <v>2976</v>
      </c>
      <c r="C432" s="21">
        <v>216.73603800000001</v>
      </c>
      <c r="D432" s="21">
        <f t="shared" si="48"/>
        <v>1.2925913022813845E-2</v>
      </c>
      <c r="E432" s="21">
        <f t="shared" si="49"/>
        <v>1.6707922747334855E-4</v>
      </c>
      <c r="F432" s="21">
        <f t="shared" si="55"/>
        <v>176</v>
      </c>
      <c r="G432" s="21">
        <f t="shared" si="50"/>
        <v>4.6793166986044792E-2</v>
      </c>
      <c r="H432" s="21">
        <f t="shared" si="51"/>
        <v>7.8181661910597614E-6</v>
      </c>
      <c r="I432" s="21">
        <f>(1-$F$3)*SUM($H$12:H432)</f>
        <v>4.7141521349646222E-6</v>
      </c>
      <c r="J432" s="21">
        <f t="shared" si="52"/>
        <v>2.1712098320900773E-3</v>
      </c>
      <c r="K432" s="21">
        <f t="shared" si="53"/>
        <v>4.6323848911657129E-6</v>
      </c>
      <c r="L432" s="21">
        <f t="shared" si="54"/>
        <v>2.6388976664920488E-8</v>
      </c>
    </row>
    <row r="433" spans="1:12" x14ac:dyDescent="0.25">
      <c r="A433" s="19">
        <v>43714</v>
      </c>
      <c r="B433" s="21">
        <v>2978.709961</v>
      </c>
      <c r="C433" s="21">
        <v>217.26925700000001</v>
      </c>
      <c r="D433" s="21">
        <f t="shared" si="48"/>
        <v>9.101908253591022E-4</v>
      </c>
      <c r="E433" s="21">
        <f t="shared" si="49"/>
        <v>8.2844733856788367E-7</v>
      </c>
      <c r="F433" s="21">
        <f t="shared" si="55"/>
        <v>175</v>
      </c>
      <c r="G433" s="21">
        <f t="shared" si="50"/>
        <v>4.7619123460509533E-2</v>
      </c>
      <c r="H433" s="21">
        <f t="shared" si="51"/>
        <v>3.9449936095794594E-8</v>
      </c>
      <c r="I433" s="21">
        <f>(1-$F$3)*SUM($H$12:H433)</f>
        <v>4.7148363964076656E-6</v>
      </c>
      <c r="J433" s="21">
        <f t="shared" si="52"/>
        <v>2.1713674024465934E-3</v>
      </c>
      <c r="K433" s="21">
        <f t="shared" si="53"/>
        <v>4.6330572840541078E-6</v>
      </c>
      <c r="L433" s="21">
        <f t="shared" si="54"/>
        <v>1.4475056837292688E-11</v>
      </c>
    </row>
    <row r="434" spans="1:12" x14ac:dyDescent="0.25">
      <c r="A434" s="19">
        <v>43717</v>
      </c>
      <c r="B434" s="21">
        <v>2978.429932</v>
      </c>
      <c r="C434" s="21">
        <v>214.53401199999999</v>
      </c>
      <c r="D434" s="21">
        <f t="shared" si="48"/>
        <v>-9.4014579222948533E-5</v>
      </c>
      <c r="E434" s="21">
        <f t="shared" si="49"/>
        <v>8.8387411064680668E-9</v>
      </c>
      <c r="F434" s="21">
        <f t="shared" si="55"/>
        <v>174</v>
      </c>
      <c r="G434" s="21">
        <f t="shared" si="50"/>
        <v>4.845965907423009E-2</v>
      </c>
      <c r="H434" s="21">
        <f t="shared" si="51"/>
        <v>4.2832238066482577E-10</v>
      </c>
      <c r="I434" s="21">
        <f>(1-$F$3)*SUM($H$12:H434)</f>
        <v>4.7148438256843452E-6</v>
      </c>
      <c r="J434" s="21">
        <f t="shared" si="52"/>
        <v>2.1713691131828197E-3</v>
      </c>
      <c r="K434" s="21">
        <f t="shared" si="53"/>
        <v>4.6330645844695502E-6</v>
      </c>
      <c r="L434" s="21">
        <f t="shared" si="54"/>
        <v>2.1383464650427006E-11</v>
      </c>
    </row>
    <row r="435" spans="1:12" x14ac:dyDescent="0.25">
      <c r="A435" s="19">
        <v>43718</v>
      </c>
      <c r="B435" s="21">
        <v>2979.389893</v>
      </c>
      <c r="C435" s="21">
        <v>207.049103</v>
      </c>
      <c r="D435" s="21">
        <f t="shared" si="48"/>
        <v>3.2225244686973423E-4</v>
      </c>
      <c r="E435" s="21">
        <f t="shared" si="49"/>
        <v>1.0384663951353088E-7</v>
      </c>
      <c r="F435" s="21">
        <f t="shared" si="55"/>
        <v>173</v>
      </c>
      <c r="G435" s="21">
        <f t="shared" si="50"/>
        <v>4.9315031166797606E-2</v>
      </c>
      <c r="H435" s="21">
        <f t="shared" si="51"/>
        <v>5.1212002641769709E-9</v>
      </c>
      <c r="I435" s="21">
        <f>(1-$F$3)*SUM($H$12:H435)</f>
        <v>4.7149326532016922E-6</v>
      </c>
      <c r="J435" s="21">
        <f t="shared" si="52"/>
        <v>2.1713895673512139E-3</v>
      </c>
      <c r="K435" s="21">
        <f t="shared" si="53"/>
        <v>4.6331518712684268E-6</v>
      </c>
      <c r="L435" s="21">
        <f t="shared" si="54"/>
        <v>2.0514605882402274E-11</v>
      </c>
    </row>
    <row r="436" spans="1:12" x14ac:dyDescent="0.25">
      <c r="A436" s="19">
        <v>43719</v>
      </c>
      <c r="B436" s="21">
        <v>3000.929932</v>
      </c>
      <c r="C436" s="21">
        <v>207.562592</v>
      </c>
      <c r="D436" s="21">
        <f t="shared" si="48"/>
        <v>7.2036723045440518E-3</v>
      </c>
      <c r="E436" s="21">
        <f t="shared" si="49"/>
        <v>5.1892894671255013E-5</v>
      </c>
      <c r="F436" s="21">
        <f t="shared" si="55"/>
        <v>172</v>
      </c>
      <c r="G436" s="21">
        <f t="shared" si="50"/>
        <v>5.0185501620160902E-2</v>
      </c>
      <c r="H436" s="21">
        <f t="shared" si="51"/>
        <v>2.6042709495991074E-6</v>
      </c>
      <c r="I436" s="21">
        <f>(1-$F$3)*SUM($H$12:H436)</f>
        <v>4.760103884752513E-6</v>
      </c>
      <c r="J436" s="21">
        <f t="shared" si="52"/>
        <v>2.1817662305463692E-3</v>
      </c>
      <c r="K436" s="21">
        <f t="shared" si="53"/>
        <v>4.6775396051727635E-6</v>
      </c>
      <c r="L436" s="21">
        <f t="shared" si="54"/>
        <v>2.2292897540162189E-9</v>
      </c>
    </row>
    <row r="437" spans="1:12" x14ac:dyDescent="0.25">
      <c r="A437" s="19">
        <v>43720</v>
      </c>
      <c r="B437" s="21">
        <v>3009.570068</v>
      </c>
      <c r="C437" s="21">
        <v>209.488113</v>
      </c>
      <c r="D437" s="21">
        <f t="shared" si="48"/>
        <v>2.8750160390679956E-3</v>
      </c>
      <c r="E437" s="21">
        <f t="shared" si="49"/>
        <v>8.2657172248982261E-6</v>
      </c>
      <c r="F437" s="21">
        <f t="shared" si="55"/>
        <v>171</v>
      </c>
      <c r="G437" s="21">
        <f t="shared" si="50"/>
        <v>5.107133693880464E-2</v>
      </c>
      <c r="H437" s="21">
        <f t="shared" si="51"/>
        <v>4.2214122943365853E-7</v>
      </c>
      <c r="I437" s="21">
        <f>(1-$F$3)*SUM($H$12:H437)</f>
        <v>4.7674259490042499E-6</v>
      </c>
      <c r="J437" s="21">
        <f t="shared" si="52"/>
        <v>2.1834435987687544E-3</v>
      </c>
      <c r="K437" s="21">
        <f t="shared" si="53"/>
        <v>4.6847346677928939E-6</v>
      </c>
      <c r="L437" s="21">
        <f t="shared" si="54"/>
        <v>1.2823436074292644E-11</v>
      </c>
    </row>
    <row r="438" spans="1:12" x14ac:dyDescent="0.25">
      <c r="A438" s="19">
        <v>43721</v>
      </c>
      <c r="B438" s="21">
        <v>3007.389893</v>
      </c>
      <c r="C438" s="21">
        <v>207.17749000000001</v>
      </c>
      <c r="D438" s="21">
        <f t="shared" si="48"/>
        <v>-7.2467661727595176E-4</v>
      </c>
      <c r="E438" s="21">
        <f t="shared" si="49"/>
        <v>5.2515619962651629E-7</v>
      </c>
      <c r="F438" s="21">
        <f t="shared" si="55"/>
        <v>170</v>
      </c>
      <c r="G438" s="21">
        <f t="shared" si="50"/>
        <v>5.1972808331342706E-2</v>
      </c>
      <c r="H438" s="21">
        <f t="shared" si="51"/>
        <v>2.729384250720528E-8</v>
      </c>
      <c r="I438" s="21">
        <f>(1-$F$3)*SUM($H$12:H438)</f>
        <v>4.7678993622948273E-6</v>
      </c>
      <c r="J438" s="21">
        <f t="shared" si="52"/>
        <v>2.1835520058599081E-3</v>
      </c>
      <c r="K438" s="21">
        <f t="shared" si="53"/>
        <v>4.6851998697023274E-6</v>
      </c>
      <c r="L438" s="21">
        <f t="shared" si="54"/>
        <v>1.7305963336937827E-11</v>
      </c>
    </row>
    <row r="439" spans="1:12" x14ac:dyDescent="0.25">
      <c r="A439" s="19">
        <v>43724</v>
      </c>
      <c r="B439" s="21">
        <v>2997.959961</v>
      </c>
      <c r="C439" s="21">
        <v>204.797729</v>
      </c>
      <c r="D439" s="21">
        <f t="shared" si="48"/>
        <v>-3.1405130357880207E-3</v>
      </c>
      <c r="E439" s="21">
        <f t="shared" si="49"/>
        <v>9.8628221279544894E-6</v>
      </c>
      <c r="F439" s="21">
        <f t="shared" si="55"/>
        <v>169</v>
      </c>
      <c r="G439" s="21">
        <f t="shared" si="50"/>
        <v>5.2890191793551838E-2</v>
      </c>
      <c r="H439" s="21">
        <f t="shared" si="51"/>
        <v>5.2164655397319999E-7</v>
      </c>
      <c r="I439" s="21">
        <f>(1-$F$3)*SUM($H$12:H439)</f>
        <v>4.7769473522057229E-6</v>
      </c>
      <c r="J439" s="21">
        <f t="shared" si="52"/>
        <v>2.1856228751103708E-3</v>
      </c>
      <c r="K439" s="21">
        <f t="shared" si="53"/>
        <v>4.6940909217003701E-6</v>
      </c>
      <c r="L439" s="21">
        <f t="shared" si="54"/>
        <v>2.6715782282505163E-11</v>
      </c>
    </row>
    <row r="440" spans="1:12" x14ac:dyDescent="0.25">
      <c r="A440" s="19">
        <v>43725</v>
      </c>
      <c r="B440" s="21">
        <v>3005.6999510000001</v>
      </c>
      <c r="C440" s="21">
        <v>207.216995</v>
      </c>
      <c r="D440" s="21">
        <f t="shared" si="48"/>
        <v>2.5784252944315751E-3</v>
      </c>
      <c r="E440" s="21">
        <f t="shared" si="49"/>
        <v>6.6482769989645547E-6</v>
      </c>
      <c r="F440" s="21">
        <f t="shared" si="55"/>
        <v>168</v>
      </c>
      <c r="G440" s="21">
        <f t="shared" si="50"/>
        <v>5.382376819287088E-2</v>
      </c>
      <c r="H440" s="21">
        <f t="shared" si="51"/>
        <v>3.5783532007426345E-7</v>
      </c>
      <c r="I440" s="21">
        <f>(1-$F$3)*SUM($H$12:H440)</f>
        <v>4.7831540267080925E-6</v>
      </c>
      <c r="J440" s="21">
        <f t="shared" si="52"/>
        <v>2.1870423010788092E-3</v>
      </c>
      <c r="K440" s="21">
        <f t="shared" si="53"/>
        <v>4.7001899410714059E-6</v>
      </c>
      <c r="L440" s="21">
        <f t="shared" si="54"/>
        <v>3.7950431851307845E-12</v>
      </c>
    </row>
    <row r="441" spans="1:12" x14ac:dyDescent="0.25">
      <c r="A441" s="19">
        <v>43726</v>
      </c>
      <c r="B441" s="21">
        <v>3006.7299800000001</v>
      </c>
      <c r="C441" s="21">
        <v>207.789703</v>
      </c>
      <c r="D441" s="21">
        <f t="shared" si="48"/>
        <v>3.4263318554979109E-4</v>
      </c>
      <c r="E441" s="21">
        <f t="shared" si="49"/>
        <v>1.1739749983999757E-7</v>
      </c>
      <c r="F441" s="21">
        <f t="shared" si="55"/>
        <v>167</v>
      </c>
      <c r="G441" s="21">
        <f t="shared" si="50"/>
        <v>5.4773823354391564E-2</v>
      </c>
      <c r="H441" s="21">
        <f t="shared" si="51"/>
        <v>6.430309918483239E-9</v>
      </c>
      <c r="I441" s="21">
        <f>(1-$F$3)*SUM($H$12:H441)</f>
        <v>4.7832655608087649E-6</v>
      </c>
      <c r="J441" s="21">
        <f t="shared" si="52"/>
        <v>2.1870677997741098E-3</v>
      </c>
      <c r="K441" s="21">
        <f t="shared" si="53"/>
        <v>4.7002995406065952E-6</v>
      </c>
      <c r="L441" s="21">
        <f t="shared" si="54"/>
        <v>2.1002991115262642E-11</v>
      </c>
    </row>
    <row r="442" spans="1:12" x14ac:dyDescent="0.25">
      <c r="A442" s="19">
        <v>43727</v>
      </c>
      <c r="B442" s="21">
        <v>3006.790039</v>
      </c>
      <c r="C442" s="21">
        <v>207.87858600000001</v>
      </c>
      <c r="D442" s="21">
        <f t="shared" si="48"/>
        <v>1.997465704358366E-5</v>
      </c>
      <c r="E442" s="21">
        <f t="shared" si="49"/>
        <v>3.989869240087863E-10</v>
      </c>
      <c r="F442" s="21">
        <f t="shared" si="55"/>
        <v>166</v>
      </c>
      <c r="G442" s="21">
        <f t="shared" si="50"/>
        <v>5.5740648148367142E-2</v>
      </c>
      <c r="H442" s="21">
        <f t="shared" si="51"/>
        <v>2.2239789746973057E-11</v>
      </c>
      <c r="I442" s="21">
        <f>(1-$F$3)*SUM($H$12:H442)</f>
        <v>4.7832659465592157E-6</v>
      </c>
      <c r="J442" s="21">
        <f t="shared" si="52"/>
        <v>2.1870678879630638E-3</v>
      </c>
      <c r="K442" s="21">
        <f t="shared" si="53"/>
        <v>4.700299919666182E-6</v>
      </c>
      <c r="L442" s="21">
        <f t="shared" si="54"/>
        <v>2.2089068777590747E-11</v>
      </c>
    </row>
    <row r="443" spans="1:12" x14ac:dyDescent="0.25">
      <c r="A443" s="19">
        <v>43728</v>
      </c>
      <c r="B443" s="21">
        <v>2992.070068</v>
      </c>
      <c r="C443" s="21">
        <v>206.762756</v>
      </c>
      <c r="D443" s="21">
        <f t="shared" si="48"/>
        <v>-4.9075992042032345E-3</v>
      </c>
      <c r="E443" s="21">
        <f t="shared" si="49"/>
        <v>2.4084529949096222E-5</v>
      </c>
      <c r="F443" s="21">
        <f t="shared" si="55"/>
        <v>165</v>
      </c>
      <c r="G443" s="21">
        <f t="shared" si="50"/>
        <v>5.6724538579265647E-2</v>
      </c>
      <c r="H443" s="21">
        <f t="shared" si="51"/>
        <v>1.3661838482609876E-6</v>
      </c>
      <c r="I443" s="21">
        <f>(1-$F$3)*SUM($H$12:H443)</f>
        <v>4.8069624851088201E-6</v>
      </c>
      <c r="J443" s="21">
        <f t="shared" si="52"/>
        <v>2.192478616796255E-3</v>
      </c>
      <c r="K443" s="21">
        <f t="shared" si="53"/>
        <v>4.7235854403722164E-6</v>
      </c>
      <c r="L443" s="21">
        <f t="shared" si="54"/>
        <v>3.7484617226989015E-10</v>
      </c>
    </row>
    <row r="444" spans="1:12" x14ac:dyDescent="0.25">
      <c r="A444" s="19">
        <v>43731</v>
      </c>
      <c r="B444" s="21">
        <v>2991.780029</v>
      </c>
      <c r="C444" s="21">
        <v>208.885773</v>
      </c>
      <c r="D444" s="21">
        <f t="shared" si="48"/>
        <v>-9.6940596948634042E-5</v>
      </c>
      <c r="E444" s="21">
        <f t="shared" si="49"/>
        <v>9.3974793367575162E-9</v>
      </c>
      <c r="F444" s="21">
        <f t="shared" si="55"/>
        <v>164</v>
      </c>
      <c r="G444" s="21">
        <f t="shared" si="50"/>
        <v>5.7725795876395002E-2</v>
      </c>
      <c r="H444" s="21">
        <f t="shared" si="51"/>
        <v>5.4247697394630429E-10</v>
      </c>
      <c r="I444" s="21">
        <f>(1-$F$3)*SUM($H$12:H444)</f>
        <v>4.8069718944035805E-6</v>
      </c>
      <c r="J444" s="21">
        <f t="shared" si="52"/>
        <v>2.1924807626074122E-3</v>
      </c>
      <c r="K444" s="21">
        <f t="shared" si="53"/>
        <v>4.7235946864622102E-6</v>
      </c>
      <c r="L444" s="21">
        <f t="shared" si="54"/>
        <v>2.2223655307669417E-11</v>
      </c>
    </row>
    <row r="445" spans="1:12" x14ac:dyDescent="0.25">
      <c r="A445" s="19">
        <v>43732</v>
      </c>
      <c r="B445" s="21">
        <v>2966.6000979999999</v>
      </c>
      <c r="C445" s="21">
        <v>209.35977199999999</v>
      </c>
      <c r="D445" s="21">
        <f t="shared" si="48"/>
        <v>-8.4519887484478164E-3</v>
      </c>
      <c r="E445" s="21">
        <f t="shared" si="49"/>
        <v>7.1436113803888485E-5</v>
      </c>
      <c r="F445" s="21">
        <f t="shared" si="55"/>
        <v>163</v>
      </c>
      <c r="G445" s="21">
        <f t="shared" si="50"/>
        <v>5.8744726586127845E-2</v>
      </c>
      <c r="H445" s="21">
        <f t="shared" si="51"/>
        <v>4.1964949737849419E-6</v>
      </c>
      <c r="I445" s="21">
        <f>(1-$F$3)*SUM($H$12:H445)</f>
        <v>4.8797603445423327E-6</v>
      </c>
      <c r="J445" s="21">
        <f t="shared" si="52"/>
        <v>2.2090179593073325E-3</v>
      </c>
      <c r="K445" s="21">
        <f t="shared" si="53"/>
        <v>4.7951206166869152E-6</v>
      </c>
      <c r="L445" s="21">
        <f t="shared" si="54"/>
        <v>4.4410219729766466E-9</v>
      </c>
    </row>
    <row r="446" spans="1:12" x14ac:dyDescent="0.25">
      <c r="A446" s="19">
        <v>43733</v>
      </c>
      <c r="B446" s="21">
        <v>2984.8701169999999</v>
      </c>
      <c r="C446" s="21">
        <v>209.96211199999999</v>
      </c>
      <c r="D446" s="21">
        <f t="shared" si="48"/>
        <v>6.139685063273532E-3</v>
      </c>
      <c r="E446" s="21">
        <f t="shared" si="49"/>
        <v>3.7695732676184118E-5</v>
      </c>
      <c r="F446" s="21">
        <f t="shared" si="55"/>
        <v>162</v>
      </c>
      <c r="G446" s="21">
        <f t="shared" si="50"/>
        <v>5.978164266575426E-2</v>
      </c>
      <c r="H446" s="21">
        <f t="shared" si="51"/>
        <v>2.2535128208714356E-6</v>
      </c>
      <c r="I446" s="21">
        <f>(1-$F$3)*SUM($H$12:H446)</f>
        <v>4.9188476558875677E-6</v>
      </c>
      <c r="J446" s="21">
        <f t="shared" si="52"/>
        <v>2.2178475276464719E-3</v>
      </c>
      <c r="K446" s="21">
        <f t="shared" si="53"/>
        <v>4.8335299563365603E-6</v>
      </c>
      <c r="L446" s="21">
        <f t="shared" si="54"/>
        <v>1.0799243676003562E-9</v>
      </c>
    </row>
    <row r="447" spans="1:12" x14ac:dyDescent="0.25">
      <c r="A447" s="19">
        <v>43734</v>
      </c>
      <c r="B447" s="21">
        <v>2977.6201169999999</v>
      </c>
      <c r="C447" s="21">
        <v>209.93249499999999</v>
      </c>
      <c r="D447" s="21">
        <f t="shared" si="48"/>
        <v>-2.4318710097662182E-3</v>
      </c>
      <c r="E447" s="21">
        <f t="shared" si="49"/>
        <v>5.9139966081413656E-6</v>
      </c>
      <c r="F447" s="21">
        <f t="shared" si="55"/>
        <v>161</v>
      </c>
      <c r="G447" s="21">
        <f t="shared" si="50"/>
        <v>6.0836861578990951E-2</v>
      </c>
      <c r="H447" s="21">
        <f t="shared" si="51"/>
        <v>3.5978899302811823E-7</v>
      </c>
      <c r="I447" s="21">
        <f>(1-$F$3)*SUM($H$12:H447)</f>
        <v>4.9250882169612953E-6</v>
      </c>
      <c r="J447" s="21">
        <f t="shared" si="52"/>
        <v>2.2192539775702318E-3</v>
      </c>
      <c r="K447" s="21">
        <f t="shared" si="53"/>
        <v>4.8396622745143978E-6</v>
      </c>
      <c r="L447" s="21">
        <f t="shared" si="54"/>
        <v>1.1541942604097011E-12</v>
      </c>
    </row>
    <row r="448" spans="1:12" x14ac:dyDescent="0.25">
      <c r="A448" s="19">
        <v>43735</v>
      </c>
      <c r="B448" s="21">
        <v>2961.790039</v>
      </c>
      <c r="C448" s="21">
        <v>210.48545799999999</v>
      </c>
      <c r="D448" s="21">
        <f t="shared" si="48"/>
        <v>-5.3305345372608622E-3</v>
      </c>
      <c r="E448" s="21">
        <f t="shared" si="49"/>
        <v>2.8414598452930874E-5</v>
      </c>
      <c r="F448" s="21">
        <f t="shared" si="55"/>
        <v>160</v>
      </c>
      <c r="G448" s="21">
        <f t="shared" si="50"/>
        <v>6.1910706393176515E-2</v>
      </c>
      <c r="H448" s="21">
        <f t="shared" si="51"/>
        <v>1.7591678620994109E-6</v>
      </c>
      <c r="I448" s="21">
        <f>(1-$F$3)*SUM($H$12:H448)</f>
        <v>4.9556010861571402E-6</v>
      </c>
      <c r="J448" s="21">
        <f t="shared" si="52"/>
        <v>2.2261179407563158E-3</v>
      </c>
      <c r="K448" s="21">
        <f t="shared" si="53"/>
        <v>4.8696458962139567E-6</v>
      </c>
      <c r="L448" s="21">
        <f t="shared" si="54"/>
        <v>5.5436479089805052E-10</v>
      </c>
    </row>
    <row r="449" spans="1:12" x14ac:dyDescent="0.25">
      <c r="A449" s="19">
        <v>43738</v>
      </c>
      <c r="B449" s="21">
        <v>2976.73999</v>
      </c>
      <c r="C449" s="21">
        <v>212.016006</v>
      </c>
      <c r="D449" s="21">
        <f t="shared" si="48"/>
        <v>5.0349101576151927E-3</v>
      </c>
      <c r="E449" s="21">
        <f t="shared" si="49"/>
        <v>2.5350320295256646E-5</v>
      </c>
      <c r="F449" s="21">
        <f t="shared" si="55"/>
        <v>159</v>
      </c>
      <c r="G449" s="21">
        <f t="shared" si="50"/>
        <v>6.3003505878182098E-2</v>
      </c>
      <c r="H449" s="21">
        <f t="shared" si="51"/>
        <v>1.5971590537360011E-6</v>
      </c>
      <c r="I449" s="21">
        <f>(1-$F$3)*SUM($H$12:H449)</f>
        <v>4.9833039031205231E-6</v>
      </c>
      <c r="J449" s="21">
        <f t="shared" si="52"/>
        <v>2.2323314948995642E-3</v>
      </c>
      <c r="K449" s="21">
        <f t="shared" si="53"/>
        <v>4.8968682062009608E-6</v>
      </c>
      <c r="L449" s="21">
        <f t="shared" si="54"/>
        <v>4.1834370235929635E-10</v>
      </c>
    </row>
    <row r="450" spans="1:12" x14ac:dyDescent="0.25">
      <c r="A450" s="19">
        <v>43739</v>
      </c>
      <c r="B450" s="21">
        <v>2940.25</v>
      </c>
      <c r="C450" s="21">
        <v>206.397415</v>
      </c>
      <c r="D450" s="21">
        <f t="shared" si="48"/>
        <v>-1.2334126866677331E-2</v>
      </c>
      <c r="E450" s="21">
        <f t="shared" si="49"/>
        <v>1.5213068556329157E-4</v>
      </c>
      <c r="F450" s="21">
        <f t="shared" si="55"/>
        <v>158</v>
      </c>
      <c r="G450" s="21">
        <f t="shared" si="50"/>
        <v>6.4115594607068102E-2</v>
      </c>
      <c r="H450" s="21">
        <f t="shared" si="51"/>
        <v>9.7539493628713496E-6</v>
      </c>
      <c r="I450" s="21">
        <f>(1-$F$3)*SUM($H$12:H450)</f>
        <v>5.1524867238531634E-6</v>
      </c>
      <c r="J450" s="21">
        <f t="shared" si="52"/>
        <v>2.2699089681864257E-3</v>
      </c>
      <c r="K450" s="21">
        <f t="shared" si="53"/>
        <v>5.063116541038072E-6</v>
      </c>
      <c r="L450" s="21">
        <f t="shared" si="54"/>
        <v>2.1628869858115294E-8</v>
      </c>
    </row>
    <row r="451" spans="1:12" x14ac:dyDescent="0.25">
      <c r="A451" s="19">
        <v>43740</v>
      </c>
      <c r="B451" s="21">
        <v>2887.610107</v>
      </c>
      <c r="C451" s="21">
        <v>203.68190000000001</v>
      </c>
      <c r="D451" s="21">
        <f t="shared" si="48"/>
        <v>-1.8065404333742128E-2</v>
      </c>
      <c r="E451" s="21">
        <f t="shared" si="49"/>
        <v>3.2635883374158885E-4</v>
      </c>
      <c r="F451" s="21">
        <f t="shared" si="55"/>
        <v>157</v>
      </c>
      <c r="G451" s="21">
        <f t="shared" si="50"/>
        <v>6.5247313058517609E-2</v>
      </c>
      <c r="H451" s="21">
        <f t="shared" si="51"/>
        <v>2.1294036994550147E-5</v>
      </c>
      <c r="I451" s="21">
        <f>(1-$F$3)*SUM($H$12:H451)</f>
        <v>5.521833037792061E-6</v>
      </c>
      <c r="J451" s="21">
        <f t="shared" si="52"/>
        <v>2.3498580888624021E-3</v>
      </c>
      <c r="K451" s="21">
        <f t="shared" si="53"/>
        <v>5.4260565216144806E-6</v>
      </c>
      <c r="L451" s="21">
        <f t="shared" si="54"/>
        <v>1.029978474941257E-7</v>
      </c>
    </row>
    <row r="452" spans="1:12" x14ac:dyDescent="0.25">
      <c r="A452" s="19">
        <v>43741</v>
      </c>
      <c r="B452" s="21">
        <v>2910.6298830000001</v>
      </c>
      <c r="C452" s="21">
        <v>207.39473000000001</v>
      </c>
      <c r="D452" s="21">
        <f t="shared" si="48"/>
        <v>7.9403049843841545E-3</v>
      </c>
      <c r="E452" s="21">
        <f t="shared" si="49"/>
        <v>6.3048443245035846E-5</v>
      </c>
      <c r="F452" s="21">
        <f t="shared" si="55"/>
        <v>156</v>
      </c>
      <c r="G452" s="21">
        <f t="shared" si="50"/>
        <v>6.6399007721077694E-2</v>
      </c>
      <c r="H452" s="21">
        <f t="shared" si="51"/>
        <v>4.1863540698290636E-6</v>
      </c>
      <c r="I452" s="21">
        <f>(1-$F$3)*SUM($H$12:H452)</f>
        <v>5.5944455933600914E-6</v>
      </c>
      <c r="J452" s="21">
        <f t="shared" si="52"/>
        <v>2.3652580394874661E-3</v>
      </c>
      <c r="K452" s="21">
        <f t="shared" si="53"/>
        <v>5.4974096081700548E-6</v>
      </c>
      <c r="L452" s="21">
        <f t="shared" si="54"/>
        <v>3.3121214726716578E-9</v>
      </c>
    </row>
    <row r="453" spans="1:12" x14ac:dyDescent="0.25">
      <c r="A453" s="19">
        <v>43742</v>
      </c>
      <c r="B453" s="21">
        <v>2952.01001</v>
      </c>
      <c r="C453" s="21">
        <v>209.03389000000001</v>
      </c>
      <c r="D453" s="21">
        <f t="shared" si="48"/>
        <v>1.4116785254235103E-2</v>
      </c>
      <c r="E453" s="21">
        <f t="shared" si="49"/>
        <v>1.9928362591418964E-4</v>
      </c>
      <c r="F453" s="21">
        <f t="shared" si="55"/>
        <v>155</v>
      </c>
      <c r="G453" s="21">
        <f t="shared" si="50"/>
        <v>6.7571031199240961E-2</v>
      </c>
      <c r="H453" s="21">
        <f t="shared" si="51"/>
        <v>1.3465800104145573E-5</v>
      </c>
      <c r="I453" s="21">
        <f>(1-$F$3)*SUM($H$12:H453)</f>
        <v>5.8280106817450265E-6</v>
      </c>
      <c r="J453" s="21">
        <f t="shared" si="52"/>
        <v>2.4141273126629063E-3</v>
      </c>
      <c r="K453" s="21">
        <f t="shared" si="53"/>
        <v>5.7269234964710476E-6</v>
      </c>
      <c r="L453" s="21">
        <f t="shared" si="54"/>
        <v>3.7464197050821266E-8</v>
      </c>
    </row>
    <row r="454" spans="1:12" x14ac:dyDescent="0.25">
      <c r="A454" s="19">
        <v>43745</v>
      </c>
      <c r="B454" s="21">
        <v>2938.790039</v>
      </c>
      <c r="C454" s="21">
        <v>209.26100199999999</v>
      </c>
      <c r="D454" s="21">
        <f t="shared" si="48"/>
        <v>-4.4883523743439327E-3</v>
      </c>
      <c r="E454" s="21">
        <f t="shared" si="49"/>
        <v>2.0145307036278818E-5</v>
      </c>
      <c r="F454" s="21">
        <f t="shared" si="55"/>
        <v>154</v>
      </c>
      <c r="G454" s="21">
        <f t="shared" si="50"/>
        <v>6.8763742321399396E-2</v>
      </c>
      <c r="H454" s="21">
        <f t="shared" si="51"/>
        <v>1.3852667020281507E-6</v>
      </c>
      <c r="I454" s="21">
        <f>(1-$F$3)*SUM($H$12:H454)</f>
        <v>5.8520382135064932E-6</v>
      </c>
      <c r="J454" s="21">
        <f t="shared" si="52"/>
        <v>2.4190986365806777E-3</v>
      </c>
      <c r="K454" s="21">
        <f t="shared" si="53"/>
        <v>5.7505342692923745E-6</v>
      </c>
      <c r="L454" s="21">
        <f t="shared" si="54"/>
        <v>2.0720948301317452E-10</v>
      </c>
    </row>
    <row r="455" spans="1:12" x14ac:dyDescent="0.25">
      <c r="A455" s="19">
        <v>43746</v>
      </c>
      <c r="B455" s="21">
        <v>2893.0600589999999</v>
      </c>
      <c r="C455" s="21">
        <v>208.46118200000001</v>
      </c>
      <c r="D455" s="21">
        <f t="shared" si="48"/>
        <v>-1.5683159390420455E-2</v>
      </c>
      <c r="E455" s="21">
        <f t="shared" si="49"/>
        <v>2.4596148846533328E-4</v>
      </c>
      <c r="F455" s="21">
        <f t="shared" si="55"/>
        <v>153</v>
      </c>
      <c r="G455" s="21">
        <f t="shared" si="50"/>
        <v>6.997750624970378E-2</v>
      </c>
      <c r="H455" s="21">
        <f t="shared" si="51"/>
        <v>1.7211771596269305E-5</v>
      </c>
      <c r="I455" s="21">
        <f>(1-$F$3)*SUM($H$12:H455)</f>
        <v>6.1505773959577709E-6</v>
      </c>
      <c r="J455" s="21">
        <f t="shared" si="52"/>
        <v>2.4800357650561758E-3</v>
      </c>
      <c r="K455" s="21">
        <f t="shared" si="53"/>
        <v>6.0438952722076193E-6</v>
      </c>
      <c r="L455" s="21">
        <f t="shared" si="54"/>
        <v>5.7560451523582142E-8</v>
      </c>
    </row>
    <row r="456" spans="1:12" x14ac:dyDescent="0.25">
      <c r="A456" s="19">
        <v>43747</v>
      </c>
      <c r="B456" s="21">
        <v>2919.3999020000001</v>
      </c>
      <c r="C456" s="21">
        <v>210.15960699999999</v>
      </c>
      <c r="D456" s="21">
        <f t="shared" si="48"/>
        <v>9.0632962566768154E-3</v>
      </c>
      <c r="E456" s="21">
        <f t="shared" si="49"/>
        <v>8.2143339036291977E-5</v>
      </c>
      <c r="F456" s="21">
        <f t="shared" si="55"/>
        <v>152</v>
      </c>
      <c r="G456" s="21">
        <f t="shared" si="50"/>
        <v>7.1212694591862316E-2</v>
      </c>
      <c r="H456" s="21">
        <f t="shared" si="51"/>
        <v>5.8496485155472627E-6</v>
      </c>
      <c r="I456" s="21">
        <f>(1-$F$3)*SUM($H$12:H456)</f>
        <v>6.2520398907213749E-6</v>
      </c>
      <c r="J456" s="21">
        <f t="shared" si="52"/>
        <v>2.5004079448604733E-3</v>
      </c>
      <c r="K456" s="21">
        <f t="shared" si="53"/>
        <v>6.1435978940803488E-6</v>
      </c>
      <c r="L456" s="21">
        <f t="shared" si="54"/>
        <v>5.7759606536831745E-9</v>
      </c>
    </row>
    <row r="457" spans="1:12" x14ac:dyDescent="0.25">
      <c r="A457" s="19">
        <v>43748</v>
      </c>
      <c r="B457" s="21">
        <v>2938.1298830000001</v>
      </c>
      <c r="C457" s="21">
        <v>209.10301200000001</v>
      </c>
      <c r="D457" s="21">
        <f t="shared" si="48"/>
        <v>6.3952025933453642E-3</v>
      </c>
      <c r="E457" s="21">
        <f t="shared" si="49"/>
        <v>4.0898616209931274E-5</v>
      </c>
      <c r="F457" s="21">
        <f t="shared" si="55"/>
        <v>151</v>
      </c>
      <c r="G457" s="21">
        <f t="shared" si="50"/>
        <v>7.246968551491248E-2</v>
      </c>
      <c r="H457" s="21">
        <f t="shared" si="51"/>
        <v>2.9639098547288211E-6</v>
      </c>
      <c r="I457" s="21">
        <f>(1-$F$3)*SUM($H$12:H457)</f>
        <v>6.3034490800625701E-6</v>
      </c>
      <c r="J457" s="21">
        <f t="shared" si="52"/>
        <v>2.5106670587838943E-3</v>
      </c>
      <c r="K457" s="21">
        <f t="shared" si="53"/>
        <v>6.1941153880332715E-6</v>
      </c>
      <c r="L457" s="21">
        <f t="shared" si="54"/>
        <v>1.2044023772971193E-9</v>
      </c>
    </row>
    <row r="458" spans="1:12" x14ac:dyDescent="0.25">
      <c r="A458" s="19">
        <v>43749</v>
      </c>
      <c r="B458" s="21">
        <v>2970.2700199999999</v>
      </c>
      <c r="C458" s="21">
        <v>206.397415</v>
      </c>
      <c r="D458" s="21">
        <f t="shared" si="48"/>
        <v>1.0879579767786803E-2</v>
      </c>
      <c r="E458" s="21">
        <f t="shared" si="49"/>
        <v>1.1836525592363596E-4</v>
      </c>
      <c r="F458" s="21">
        <f t="shared" si="55"/>
        <v>150</v>
      </c>
      <c r="G458" s="21">
        <f t="shared" si="50"/>
        <v>7.3748863861001268E-2</v>
      </c>
      <c r="H458" s="21">
        <f t="shared" si="51"/>
        <v>8.7293031449848028E-6</v>
      </c>
      <c r="I458" s="21">
        <f>(1-$F$3)*SUM($H$12:H458)</f>
        <v>6.4548593523693451E-6</v>
      </c>
      <c r="J458" s="21">
        <f t="shared" si="52"/>
        <v>2.5406415237827916E-3</v>
      </c>
      <c r="K458" s="21">
        <f t="shared" si="53"/>
        <v>6.3428994403337923E-6</v>
      </c>
      <c r="L458" s="21">
        <f t="shared" si="54"/>
        <v>1.254900835207203E-8</v>
      </c>
    </row>
    <row r="459" spans="1:12" x14ac:dyDescent="0.25">
      <c r="A459" s="19">
        <v>43752</v>
      </c>
      <c r="B459" s="21">
        <v>2966.1499020000001</v>
      </c>
      <c r="C459" s="21">
        <v>205.76544200000001</v>
      </c>
      <c r="D459" s="21">
        <f t="shared" si="48"/>
        <v>-1.3880819469238928E-3</v>
      </c>
      <c r="E459" s="21">
        <f t="shared" si="49"/>
        <v>1.926771491376025E-6</v>
      </c>
      <c r="F459" s="21">
        <f t="shared" si="55"/>
        <v>149</v>
      </c>
      <c r="G459" s="21">
        <f t="shared" si="50"/>
        <v>7.5050621265209005E-2</v>
      </c>
      <c r="H459" s="21">
        <f t="shared" si="51"/>
        <v>1.4460539746386396E-7</v>
      </c>
      <c r="I459" s="21">
        <f>(1-$F$3)*SUM($H$12:H459)</f>
        <v>6.4573675414244602E-6</v>
      </c>
      <c r="J459" s="21">
        <f t="shared" si="52"/>
        <v>2.5411350891726436E-3</v>
      </c>
      <c r="K459" s="21">
        <f t="shared" si="53"/>
        <v>6.345364124703422E-6</v>
      </c>
      <c r="L459" s="21">
        <f t="shared" si="54"/>
        <v>1.9523960859295143E-11</v>
      </c>
    </row>
    <row r="460" spans="1:12" x14ac:dyDescent="0.25">
      <c r="A460" s="19">
        <v>43753</v>
      </c>
      <c r="B460" s="21">
        <v>2995.679932</v>
      </c>
      <c r="C460" s="21">
        <v>204.61999499999999</v>
      </c>
      <c r="D460" s="21">
        <f t="shared" si="48"/>
        <v>9.9064456123445291E-3</v>
      </c>
      <c r="E460" s="21">
        <f t="shared" si="49"/>
        <v>9.8137664670340169E-5</v>
      </c>
      <c r="F460" s="21">
        <f t="shared" si="55"/>
        <v>148</v>
      </c>
      <c r="G460" s="21">
        <f t="shared" si="50"/>
        <v>7.6375356275452874E-2</v>
      </c>
      <c r="H460" s="21">
        <f t="shared" si="51"/>
        <v>7.495299103238155E-6</v>
      </c>
      <c r="I460" s="21">
        <f>(1-$F$3)*SUM($H$12:H460)</f>
        <v>6.5873739416368316E-6</v>
      </c>
      <c r="J460" s="21">
        <f t="shared" si="52"/>
        <v>2.5665879960828993E-3</v>
      </c>
      <c r="K460" s="21">
        <f t="shared" si="53"/>
        <v>6.4731155563196931E-6</v>
      </c>
      <c r="L460" s="21">
        <f t="shared" si="54"/>
        <v>8.4023895642766715E-9</v>
      </c>
    </row>
    <row r="461" spans="1:12" x14ac:dyDescent="0.25">
      <c r="A461" s="19">
        <v>43754</v>
      </c>
      <c r="B461" s="21">
        <v>2989.6899410000001</v>
      </c>
      <c r="C461" s="21">
        <v>205.686432</v>
      </c>
      <c r="D461" s="21">
        <f t="shared" ref="D461:D524" si="56">LN(B461/B460)</f>
        <v>-2.0015448090417308E-3</v>
      </c>
      <c r="E461" s="21">
        <f t="shared" ref="E461:E524" si="57">D461^2</f>
        <v>4.0061816226018985E-6</v>
      </c>
      <c r="F461" s="21">
        <f t="shared" si="55"/>
        <v>147</v>
      </c>
      <c r="G461" s="21">
        <f t="shared" ref="G461:G524" si="58">$F$3^(F461-1)</f>
        <v>7.7723474474506907E-2</v>
      </c>
      <c r="H461" s="21">
        <f t="shared" ref="H461:H524" si="59">E461*G461</f>
        <v>3.1137435508453731E-7</v>
      </c>
      <c r="I461" s="21">
        <f>(1-$F$3)*SUM($H$12:H461)</f>
        <v>6.5927747479909775E-6</v>
      </c>
      <c r="J461" s="21">
        <f t="shared" ref="J461:J524" si="60">SQRT(I461)</f>
        <v>2.5676399178995051E-3</v>
      </c>
      <c r="K461" s="21">
        <f t="shared" ref="K461:K524" si="61">I461*$F$3</f>
        <v>6.4784226853725502E-6</v>
      </c>
      <c r="L461" s="21">
        <f t="shared" ref="L461:L524" si="62">(E461-K461)^2</f>
        <v>6.1119758724493615E-12</v>
      </c>
    </row>
    <row r="462" spans="1:12" x14ac:dyDescent="0.25">
      <c r="A462" s="19">
        <v>43755</v>
      </c>
      <c r="B462" s="21">
        <v>2997.9499510000001</v>
      </c>
      <c r="C462" s="21">
        <v>204.254639</v>
      </c>
      <c r="D462" s="21">
        <f t="shared" si="56"/>
        <v>2.7590220483281382E-3</v>
      </c>
      <c r="E462" s="21">
        <f t="shared" si="57"/>
        <v>7.6122026631607954E-6</v>
      </c>
      <c r="F462" s="21">
        <f t="shared" ref="F462:F525" si="63">F461-1</f>
        <v>146</v>
      </c>
      <c r="G462" s="21">
        <f t="shared" si="58"/>
        <v>7.9095388604175865E-2</v>
      </c>
      <c r="H462" s="21">
        <f t="shared" si="59"/>
        <v>6.0209012777644556E-7</v>
      </c>
      <c r="I462" s="21">
        <f>(1-$F$3)*SUM($H$12:H462)</f>
        <v>6.6032180363824713E-6</v>
      </c>
      <c r="J462" s="21">
        <f t="shared" si="60"/>
        <v>2.5696727488889459E-3</v>
      </c>
      <c r="K462" s="21">
        <f t="shared" si="61"/>
        <v>6.4886848343176442E-6</v>
      </c>
      <c r="L462" s="21">
        <f t="shared" si="62"/>
        <v>1.2622923117284285E-12</v>
      </c>
    </row>
    <row r="463" spans="1:12" x14ac:dyDescent="0.25">
      <c r="A463" s="19">
        <v>43756</v>
      </c>
      <c r="B463" s="21">
        <v>2986.1999510000001</v>
      </c>
      <c r="C463" s="21">
        <v>205.883926</v>
      </c>
      <c r="D463" s="21">
        <f t="shared" si="56"/>
        <v>-3.927045710025329E-3</v>
      </c>
      <c r="E463" s="21">
        <f t="shared" si="57"/>
        <v>1.5421688008628341E-5</v>
      </c>
      <c r="F463" s="21">
        <f t="shared" si="63"/>
        <v>145</v>
      </c>
      <c r="G463" s="21">
        <f t="shared" si="58"/>
        <v>8.049151869166081E-2</v>
      </c>
      <c r="H463" s="21">
        <f t="shared" si="59"/>
        <v>1.2413150886034694E-6</v>
      </c>
      <c r="I463" s="21">
        <f>(1-$F$3)*SUM($H$12:H463)</f>
        <v>6.6247487190111229E-6</v>
      </c>
      <c r="J463" s="21">
        <f t="shared" si="60"/>
        <v>2.5738587216494854E-3</v>
      </c>
      <c r="K463" s="21">
        <f t="shared" si="61"/>
        <v>6.5098420660000278E-6</v>
      </c>
      <c r="L463" s="21">
        <f t="shared" si="62"/>
        <v>7.9420998105140721E-11</v>
      </c>
    </row>
    <row r="464" spans="1:12" x14ac:dyDescent="0.25">
      <c r="A464" s="19">
        <v>43759</v>
      </c>
      <c r="B464" s="21">
        <v>3006.719971</v>
      </c>
      <c r="C464" s="21">
        <v>207.216995</v>
      </c>
      <c r="D464" s="21">
        <f t="shared" si="56"/>
        <v>6.8481142616272101E-3</v>
      </c>
      <c r="E464" s="21">
        <f t="shared" si="57"/>
        <v>4.6896668940301988E-5</v>
      </c>
      <c r="F464" s="21">
        <f t="shared" si="63"/>
        <v>144</v>
      </c>
      <c r="G464" s="21">
        <f t="shared" si="58"/>
        <v>8.191229217815521E-2</v>
      </c>
      <c r="H464" s="21">
        <f t="shared" si="59"/>
        <v>3.8414136484202331E-6</v>
      </c>
      <c r="I464" s="21">
        <f>(1-$F$3)*SUM($H$12:H464)</f>
        <v>6.6913782628464088E-6</v>
      </c>
      <c r="J464" s="21">
        <f t="shared" si="60"/>
        <v>2.5867698511553767E-3</v>
      </c>
      <c r="K464" s="21">
        <f t="shared" si="61"/>
        <v>6.5753159165104035E-6</v>
      </c>
      <c r="L464" s="21">
        <f t="shared" si="62"/>
        <v>1.6258115096692267E-9</v>
      </c>
    </row>
    <row r="465" spans="1:12" x14ac:dyDescent="0.25">
      <c r="A465" s="19">
        <v>43760</v>
      </c>
      <c r="B465" s="21">
        <v>2995.98999</v>
      </c>
      <c r="C465" s="21">
        <v>196.769745</v>
      </c>
      <c r="D465" s="21">
        <f t="shared" si="56"/>
        <v>-3.5750494353435419E-3</v>
      </c>
      <c r="E465" s="21">
        <f t="shared" si="57"/>
        <v>1.2780978465150177E-5</v>
      </c>
      <c r="F465" s="21">
        <f t="shared" si="63"/>
        <v>143</v>
      </c>
      <c r="G465" s="21">
        <f t="shared" si="58"/>
        <v>8.3358144049710994E-2</v>
      </c>
      <c r="H465" s="21">
        <f t="shared" si="59"/>
        <v>1.0653986439942427E-6</v>
      </c>
      <c r="I465" s="21">
        <f>(1-$F$3)*SUM($H$12:H465)</f>
        <v>6.7098576644805604E-6</v>
      </c>
      <c r="J465" s="21">
        <f t="shared" si="60"/>
        <v>2.5903392952431078E-3</v>
      </c>
      <c r="K465" s="21">
        <f t="shared" si="61"/>
        <v>6.5934747918451451E-6</v>
      </c>
      <c r="L465" s="21">
        <f t="shared" si="62"/>
        <v>3.8285201707163271E-11</v>
      </c>
    </row>
    <row r="466" spans="1:12" x14ac:dyDescent="0.25">
      <c r="A466" s="19">
        <v>43761</v>
      </c>
      <c r="B466" s="21">
        <v>3004.5200199999999</v>
      </c>
      <c r="C466" s="21">
        <v>196.71049500000001</v>
      </c>
      <c r="D466" s="21">
        <f t="shared" si="56"/>
        <v>2.843103580075224E-3</v>
      </c>
      <c r="E466" s="21">
        <f t="shared" si="57"/>
        <v>8.0832379670365555E-6</v>
      </c>
      <c r="F466" s="21">
        <f t="shared" si="63"/>
        <v>142</v>
      </c>
      <c r="G466" s="21">
        <f t="shared" si="58"/>
        <v>8.4829516970414492E-2</v>
      </c>
      <c r="H466" s="21">
        <f t="shared" si="59"/>
        <v>6.8569717230062625E-7</v>
      </c>
      <c r="I466" s="21">
        <f>(1-$F$3)*SUM($H$12:H466)</f>
        <v>6.7217511219368606E-6</v>
      </c>
      <c r="J466" s="21">
        <f t="shared" si="60"/>
        <v>2.5926340123389687E-3</v>
      </c>
      <c r="K466" s="21">
        <f t="shared" si="61"/>
        <v>6.6051619565880157E-6</v>
      </c>
      <c r="L466" s="21">
        <f t="shared" si="62"/>
        <v>2.1847086926634722E-12</v>
      </c>
    </row>
    <row r="467" spans="1:12" x14ac:dyDescent="0.25">
      <c r="A467" s="19">
        <v>43762</v>
      </c>
      <c r="B467" s="21">
        <v>3010.290039</v>
      </c>
      <c r="C467" s="21">
        <v>193.56051600000001</v>
      </c>
      <c r="D467" s="21">
        <f t="shared" si="56"/>
        <v>1.9186044823943E-3</v>
      </c>
      <c r="E467" s="21">
        <f t="shared" si="57"/>
        <v>3.6810431598635001E-6</v>
      </c>
      <c r="F467" s="21">
        <f t="shared" si="63"/>
        <v>141</v>
      </c>
      <c r="G467" s="21">
        <f t="shared" si="58"/>
        <v>8.6326861417913126E-2</v>
      </c>
      <c r="H467" s="21">
        <f t="shared" si="59"/>
        <v>3.1777290273489342E-7</v>
      </c>
      <c r="I467" s="21">
        <f>(1-$F$3)*SUM($H$12:H467)</f>
        <v>6.7272629114732845E-6</v>
      </c>
      <c r="J467" s="21">
        <f t="shared" si="60"/>
        <v>2.5936967655208433E-3</v>
      </c>
      <c r="K467" s="21">
        <f t="shared" si="61"/>
        <v>6.6105781438133794E-6</v>
      </c>
      <c r="L467" s="21">
        <f t="shared" si="62"/>
        <v>8.5821752221862197E-12</v>
      </c>
    </row>
    <row r="468" spans="1:12" x14ac:dyDescent="0.25">
      <c r="A468" s="19">
        <v>43763</v>
      </c>
      <c r="B468" s="21">
        <v>3022.5500489999999</v>
      </c>
      <c r="C468" s="21">
        <v>192.16819799999999</v>
      </c>
      <c r="D468" s="21">
        <f t="shared" si="56"/>
        <v>4.0644295882822203E-3</v>
      </c>
      <c r="E468" s="21">
        <f t="shared" si="57"/>
        <v>1.6519587878103977E-5</v>
      </c>
      <c r="F468" s="21">
        <f t="shared" si="63"/>
        <v>140</v>
      </c>
      <c r="G468" s="21">
        <f t="shared" si="58"/>
        <v>8.7850635821334247E-2</v>
      </c>
      <c r="H468" s="21">
        <f t="shared" si="59"/>
        <v>1.4512562985978404E-6</v>
      </c>
      <c r="I468" s="21">
        <f>(1-$F$3)*SUM($H$12:H468)</f>
        <v>6.7524350366370056E-6</v>
      </c>
      <c r="J468" s="21">
        <f t="shared" si="60"/>
        <v>2.598544792116735E-3</v>
      </c>
      <c r="K468" s="21">
        <f t="shared" si="61"/>
        <v>6.6353136569976238E-6</v>
      </c>
      <c r="L468" s="21">
        <f t="shared" si="62"/>
        <v>9.7698876878027605E-11</v>
      </c>
    </row>
    <row r="469" spans="1:12" x14ac:dyDescent="0.25">
      <c r="A469" s="19">
        <v>43766</v>
      </c>
      <c r="B469" s="21">
        <v>3039.419922</v>
      </c>
      <c r="C469" s="21">
        <v>189.37370300000001</v>
      </c>
      <c r="D469" s="21">
        <f t="shared" si="56"/>
        <v>5.5658199003797548E-3</v>
      </c>
      <c r="E469" s="21">
        <f t="shared" si="57"/>
        <v>3.0978351163463306E-5</v>
      </c>
      <c r="F469" s="21">
        <f t="shared" si="63"/>
        <v>139</v>
      </c>
      <c r="G469" s="21">
        <f t="shared" si="58"/>
        <v>8.9401306701638525E-2</v>
      </c>
      <c r="H469" s="21">
        <f t="shared" si="59"/>
        <v>2.7695050734758436E-6</v>
      </c>
      <c r="I469" s="21">
        <f>(1-$F$3)*SUM($H$12:H469)</f>
        <v>6.8004722637060284E-6</v>
      </c>
      <c r="J469" s="21">
        <f t="shared" si="60"/>
        <v>2.6077715129408921E-3</v>
      </c>
      <c r="K469" s="21">
        <f t="shared" si="61"/>
        <v>6.6825176755607009E-6</v>
      </c>
      <c r="L469" s="21">
        <f t="shared" si="62"/>
        <v>5.9028752487188965E-10</v>
      </c>
    </row>
    <row r="470" spans="1:12" x14ac:dyDescent="0.25">
      <c r="A470" s="19">
        <v>43767</v>
      </c>
      <c r="B470" s="21">
        <v>3036.889893</v>
      </c>
      <c r="C470" s="21">
        <v>190.203171</v>
      </c>
      <c r="D470" s="21">
        <f t="shared" si="56"/>
        <v>-8.3275185869019096E-4</v>
      </c>
      <c r="E470" s="21">
        <f t="shared" si="57"/>
        <v>6.9347565815196778E-7</v>
      </c>
      <c r="F470" s="21">
        <f t="shared" si="63"/>
        <v>138</v>
      </c>
      <c r="G470" s="21">
        <f t="shared" si="58"/>
        <v>9.097934881445062E-2</v>
      </c>
      <c r="H470" s="21">
        <f t="shared" si="59"/>
        <v>6.3091963797338588E-8</v>
      </c>
      <c r="I470" s="21">
        <f>(1-$F$3)*SUM($H$12:H470)</f>
        <v>6.8015665974988017E-6</v>
      </c>
      <c r="J470" s="21">
        <f t="shared" si="60"/>
        <v>2.6079813261407378E-3</v>
      </c>
      <c r="K470" s="21">
        <f t="shared" si="61"/>
        <v>6.6835930280699966E-6</v>
      </c>
      <c r="L470" s="21">
        <f t="shared" si="62"/>
        <v>3.5881506105393686E-11</v>
      </c>
    </row>
    <row r="471" spans="1:12" x14ac:dyDescent="0.25">
      <c r="A471" s="19">
        <v>43768</v>
      </c>
      <c r="B471" s="21">
        <v>3046.7700199999999</v>
      </c>
      <c r="C471" s="21">
        <v>194.419601</v>
      </c>
      <c r="D471" s="21">
        <f t="shared" si="56"/>
        <v>3.2480894157918484E-3</v>
      </c>
      <c r="E471" s="21">
        <f t="shared" si="57"/>
        <v>1.0550084852979031E-5</v>
      </c>
      <c r="F471" s="21">
        <f t="shared" si="63"/>
        <v>137</v>
      </c>
      <c r="G471" s="21">
        <f t="shared" si="58"/>
        <v>9.2585245295411012E-2</v>
      </c>
      <c r="H471" s="21">
        <f t="shared" si="59"/>
        <v>9.7678219400046386E-7</v>
      </c>
      <c r="I471" s="21">
        <f>(1-$F$3)*SUM($H$12:H471)</f>
        <v>6.8185089416380345E-6</v>
      </c>
      <c r="J471" s="21">
        <f t="shared" si="60"/>
        <v>2.6112274779570687E-3</v>
      </c>
      <c r="K471" s="21">
        <f t="shared" si="61"/>
        <v>6.7002415062617385E-6</v>
      </c>
      <c r="L471" s="21">
        <f t="shared" si="62"/>
        <v>1.4821293794263403E-11</v>
      </c>
    </row>
    <row r="472" spans="1:12" x14ac:dyDescent="0.25">
      <c r="A472" s="19">
        <v>43769</v>
      </c>
      <c r="B472" s="21">
        <v>3037.5600589999999</v>
      </c>
      <c r="C472" s="21">
        <v>194.231979</v>
      </c>
      <c r="D472" s="21">
        <f t="shared" si="56"/>
        <v>-3.0274386546482847E-3</v>
      </c>
      <c r="E472" s="21">
        <f t="shared" si="57"/>
        <v>9.1653848076586155E-6</v>
      </c>
      <c r="F472" s="21">
        <f t="shared" si="63"/>
        <v>136</v>
      </c>
      <c r="G472" s="21">
        <f t="shared" si="58"/>
        <v>9.4219487808093638E-2</v>
      </c>
      <c r="H472" s="21">
        <f t="shared" si="59"/>
        <v>8.635578621416776E-7</v>
      </c>
      <c r="I472" s="21">
        <f>(1-$F$3)*SUM($H$12:H472)</f>
        <v>6.8334874031358048E-6</v>
      </c>
      <c r="J472" s="21">
        <f t="shared" si="60"/>
        <v>2.6140939927890515E-3</v>
      </c>
      <c r="K472" s="21">
        <f t="shared" si="61"/>
        <v>6.7149601654710048E-6</v>
      </c>
      <c r="L472" s="21">
        <f t="shared" si="62"/>
        <v>6.0045809270402797E-12</v>
      </c>
    </row>
    <row r="473" spans="1:12" x14ac:dyDescent="0.25">
      <c r="A473" s="19">
        <v>43770</v>
      </c>
      <c r="B473" s="21">
        <v>3066.9099120000001</v>
      </c>
      <c r="C473" s="21">
        <v>191.50662199999999</v>
      </c>
      <c r="D473" s="21">
        <f t="shared" si="56"/>
        <v>9.6159303902425119E-3</v>
      </c>
      <c r="E473" s="21">
        <f t="shared" si="57"/>
        <v>9.2466117269989501E-5</v>
      </c>
      <c r="F473" s="21">
        <f t="shared" si="63"/>
        <v>135</v>
      </c>
      <c r="G473" s="21">
        <f t="shared" si="58"/>
        <v>9.5882576694534163E-2</v>
      </c>
      <c r="H473" s="21">
        <f t="shared" si="59"/>
        <v>8.8658895807855578E-6</v>
      </c>
      <c r="I473" s="21">
        <f>(1-$F$3)*SUM($H$12:H473)</f>
        <v>6.987266775139831E-6</v>
      </c>
      <c r="J473" s="21">
        <f t="shared" si="60"/>
        <v>2.6433438624476821E-3</v>
      </c>
      <c r="K473" s="21">
        <f t="shared" si="61"/>
        <v>6.8660722252963181E-6</v>
      </c>
      <c r="L473" s="21">
        <f t="shared" si="62"/>
        <v>7.3273677116535031E-9</v>
      </c>
    </row>
    <row r="474" spans="1:12" x14ac:dyDescent="0.25">
      <c r="A474" s="19">
        <v>43773</v>
      </c>
      <c r="B474" s="21">
        <v>3078.2700199999999</v>
      </c>
      <c r="C474" s="21">
        <v>186.29286200000001</v>
      </c>
      <c r="D474" s="21">
        <f t="shared" si="56"/>
        <v>3.6972459932524981E-3</v>
      </c>
      <c r="E474" s="21">
        <f t="shared" si="57"/>
        <v>1.366962793462165E-5</v>
      </c>
      <c r="F474" s="21">
        <f t="shared" si="63"/>
        <v>134</v>
      </c>
      <c r="G474" s="21">
        <f t="shared" si="58"/>
        <v>9.7575021128415526E-2</v>
      </c>
      <c r="H474" s="21">
        <f t="shared" si="59"/>
        <v>1.3338142345382867E-6</v>
      </c>
      <c r="I474" s="21">
        <f>(1-$F$3)*SUM($H$12:H474)</f>
        <v>7.0104018608510108E-6</v>
      </c>
      <c r="J474" s="21">
        <f t="shared" si="60"/>
        <v>2.6477163482614618E-3</v>
      </c>
      <c r="K474" s="21">
        <f t="shared" si="61"/>
        <v>6.8888060315961642E-6</v>
      </c>
      <c r="L474" s="21">
        <f t="shared" si="62"/>
        <v>4.5979545680550178E-11</v>
      </c>
    </row>
    <row r="475" spans="1:12" x14ac:dyDescent="0.25">
      <c r="A475" s="19">
        <v>43774</v>
      </c>
      <c r="B475" s="21">
        <v>3074.6201169999999</v>
      </c>
      <c r="C475" s="21">
        <v>189.768677</v>
      </c>
      <c r="D475" s="21">
        <f t="shared" si="56"/>
        <v>-1.1864029250808047E-3</v>
      </c>
      <c r="E475" s="21">
        <f t="shared" si="57"/>
        <v>1.4075519006402897E-6</v>
      </c>
      <c r="F475" s="21">
        <f t="shared" si="63"/>
        <v>133</v>
      </c>
      <c r="G475" s="21">
        <f t="shared" si="58"/>
        <v>9.9297339270957241E-2</v>
      </c>
      <c r="H475" s="21">
        <f t="shared" si="59"/>
        <v>1.3976615861935954E-7</v>
      </c>
      <c r="I475" s="21">
        <f>(1-$F$3)*SUM($H$12:H475)</f>
        <v>7.0128261130260532E-6</v>
      </c>
      <c r="J475" s="21">
        <f t="shared" si="60"/>
        <v>2.6481741092734164E-3</v>
      </c>
      <c r="K475" s="21">
        <f t="shared" si="61"/>
        <v>6.8911882349758028E-6</v>
      </c>
      <c r="L475" s="21">
        <f t="shared" si="62"/>
        <v>3.0070267447244626E-11</v>
      </c>
    </row>
    <row r="476" spans="1:12" x14ac:dyDescent="0.25">
      <c r="A476" s="19">
        <v>43775</v>
      </c>
      <c r="B476" s="21">
        <v>3076.780029</v>
      </c>
      <c r="C476" s="21">
        <v>191.74359100000001</v>
      </c>
      <c r="D476" s="21">
        <f t="shared" si="56"/>
        <v>7.02250556783877E-4</v>
      </c>
      <c r="E476" s="21">
        <f t="shared" si="57"/>
        <v>4.9315584450326528E-7</v>
      </c>
      <c r="F476" s="21">
        <f t="shared" si="63"/>
        <v>132</v>
      </c>
      <c r="G476" s="21">
        <f t="shared" si="58"/>
        <v>0.10105005842955637</v>
      </c>
      <c r="H476" s="21">
        <f t="shared" si="59"/>
        <v>4.9833426901932174E-8</v>
      </c>
      <c r="I476" s="21">
        <f>(1-$F$3)*SUM($H$12:H476)</f>
        <v>7.0136904767228893E-6</v>
      </c>
      <c r="J476" s="21">
        <f t="shared" si="60"/>
        <v>2.6483373041821709E-3</v>
      </c>
      <c r="K476" s="21">
        <f t="shared" si="61"/>
        <v>6.8920376062338909E-6</v>
      </c>
      <c r="L476" s="21">
        <f t="shared" si="62"/>
        <v>4.0945687800608828E-11</v>
      </c>
    </row>
    <row r="477" spans="1:12" x14ac:dyDescent="0.25">
      <c r="A477" s="19">
        <v>43776</v>
      </c>
      <c r="B477" s="21">
        <v>3085.179932</v>
      </c>
      <c r="C477" s="21">
        <v>190.65741</v>
      </c>
      <c r="D477" s="21">
        <f t="shared" si="56"/>
        <v>2.7263754572537358E-3</v>
      </c>
      <c r="E477" s="21">
        <f t="shared" si="57"/>
        <v>7.4331231339155172E-6</v>
      </c>
      <c r="F477" s="21">
        <f t="shared" si="63"/>
        <v>131</v>
      </c>
      <c r="G477" s="21">
        <f t="shared" si="58"/>
        <v>0.10283371521922877</v>
      </c>
      <c r="H477" s="21">
        <f t="shared" si="59"/>
        <v>7.6437566754252955E-7</v>
      </c>
      <c r="I477" s="21">
        <f>(1-$F$3)*SUM($H$12:H477)</f>
        <v>7.0269486172691685E-6</v>
      </c>
      <c r="J477" s="21">
        <f t="shared" si="60"/>
        <v>2.6508392288611487E-3</v>
      </c>
      <c r="K477" s="21">
        <f t="shared" si="61"/>
        <v>6.905065783558931E-6</v>
      </c>
      <c r="L477" s="21">
        <f t="shared" si="62"/>
        <v>2.7884456526561846E-13</v>
      </c>
    </row>
    <row r="478" spans="1:12" x14ac:dyDescent="0.25">
      <c r="A478" s="19">
        <v>43777</v>
      </c>
      <c r="B478" s="21">
        <v>3093.080078</v>
      </c>
      <c r="C478" s="21">
        <v>191.180756</v>
      </c>
      <c r="D478" s="21">
        <f t="shared" si="56"/>
        <v>2.5574029882187502E-3</v>
      </c>
      <c r="E478" s="21">
        <f t="shared" si="57"/>
        <v>6.5403100441501928E-6</v>
      </c>
      <c r="F478" s="21">
        <f t="shared" si="63"/>
        <v>130</v>
      </c>
      <c r="G478" s="21">
        <f t="shared" si="58"/>
        <v>0.1046488557268998</v>
      </c>
      <c r="H478" s="21">
        <f t="shared" si="59"/>
        <v>6.8443596221946716E-7</v>
      </c>
      <c r="I478" s="21">
        <f>(1-$F$3)*SUM($H$12:H478)</f>
        <v>7.0388201989630342E-6</v>
      </c>
      <c r="J478" s="21">
        <f t="shared" si="60"/>
        <v>2.6530774958457271E-3</v>
      </c>
      <c r="K478" s="21">
        <f t="shared" si="61"/>
        <v>6.916731451975743E-6</v>
      </c>
      <c r="L478" s="21">
        <f t="shared" si="62"/>
        <v>1.4169307626936922E-13</v>
      </c>
    </row>
    <row r="479" spans="1:12" x14ac:dyDescent="0.25">
      <c r="A479" s="19">
        <v>43780</v>
      </c>
      <c r="B479" s="21">
        <v>3087.01001</v>
      </c>
      <c r="C479" s="21">
        <v>190.222916</v>
      </c>
      <c r="D479" s="21">
        <f t="shared" si="56"/>
        <v>-1.9643952970014303E-3</v>
      </c>
      <c r="E479" s="21">
        <f t="shared" si="57"/>
        <v>3.8588488828813372E-6</v>
      </c>
      <c r="F479" s="21">
        <f t="shared" si="63"/>
        <v>129</v>
      </c>
      <c r="G479" s="21">
        <f t="shared" si="58"/>
        <v>0.10649603567859527</v>
      </c>
      <c r="H479" s="21">
        <f t="shared" si="59"/>
        <v>4.1095210830963838E-7</v>
      </c>
      <c r="I479" s="21">
        <f>(1-$F$3)*SUM($H$12:H479)</f>
        <v>7.0459481872561141E-6</v>
      </c>
      <c r="J479" s="21">
        <f t="shared" si="60"/>
        <v>2.6544204993286416E-3</v>
      </c>
      <c r="K479" s="21">
        <f t="shared" si="61"/>
        <v>6.9237358048960416E-6</v>
      </c>
      <c r="L479" s="21">
        <f t="shared" si="62"/>
        <v>9.3935318447367686E-12</v>
      </c>
    </row>
    <row r="480" spans="1:12" x14ac:dyDescent="0.25">
      <c r="A480" s="19">
        <v>43781</v>
      </c>
      <c r="B480" s="21">
        <v>3091.8400879999999</v>
      </c>
      <c r="C480" s="21">
        <v>190.85488900000001</v>
      </c>
      <c r="D480" s="21">
        <f t="shared" si="56"/>
        <v>1.5634232607154054E-3</v>
      </c>
      <c r="E480" s="21">
        <f t="shared" si="57"/>
        <v>2.4442922921459904E-6</v>
      </c>
      <c r="F480" s="21">
        <f t="shared" si="63"/>
        <v>128</v>
      </c>
      <c r="G480" s="21">
        <f t="shared" si="58"/>
        <v>0.10837582060958312</v>
      </c>
      <c r="H480" s="21">
        <f t="shared" si="59"/>
        <v>2.6490218297100058E-7</v>
      </c>
      <c r="I480" s="21">
        <f>(1-$F$3)*SUM($H$12:H480)</f>
        <v>7.0505429310738203E-6</v>
      </c>
      <c r="J480" s="21">
        <f t="shared" si="60"/>
        <v>2.6552858473380641E-3</v>
      </c>
      <c r="K480" s="21">
        <f t="shared" si="61"/>
        <v>6.9282508526141771E-6</v>
      </c>
      <c r="L480" s="21">
        <f t="shared" si="62"/>
        <v>2.0105884371995934E-11</v>
      </c>
    </row>
    <row r="481" spans="1:12" x14ac:dyDescent="0.25">
      <c r="A481" s="19">
        <v>43782</v>
      </c>
      <c r="B481" s="21">
        <v>3094.040039</v>
      </c>
      <c r="C481" s="21">
        <v>192.553314</v>
      </c>
      <c r="D481" s="21">
        <f t="shared" si="56"/>
        <v>7.1128151454077123E-4</v>
      </c>
      <c r="E481" s="21">
        <f t="shared" si="57"/>
        <v>5.059213929274134E-7</v>
      </c>
      <c r="F481" s="21">
        <f t="shared" si="63"/>
        <v>127</v>
      </c>
      <c r="G481" s="21">
        <f t="shared" si="58"/>
        <v>0.11028878603751857</v>
      </c>
      <c r="H481" s="21">
        <f t="shared" si="59"/>
        <v>5.5797456256374857E-8</v>
      </c>
      <c r="I481" s="21">
        <f>(1-$F$3)*SUM($H$12:H481)</f>
        <v>7.0515107412077425E-6</v>
      </c>
      <c r="J481" s="21">
        <f t="shared" si="60"/>
        <v>2.6554680832590969E-3</v>
      </c>
      <c r="K481" s="21">
        <f t="shared" si="61"/>
        <v>6.9292018760248656E-6</v>
      </c>
      <c r="L481" s="21">
        <f t="shared" si="62"/>
        <v>4.1258532164540642E-11</v>
      </c>
    </row>
    <row r="482" spans="1:12" x14ac:dyDescent="0.25">
      <c r="A482" s="19">
        <v>43783</v>
      </c>
      <c r="B482" s="21">
        <v>3096.6298830000001</v>
      </c>
      <c r="C482" s="21">
        <v>191.56585699999999</v>
      </c>
      <c r="D482" s="21">
        <f t="shared" si="56"/>
        <v>8.3669269520652125E-4</v>
      </c>
      <c r="E482" s="21">
        <f t="shared" si="57"/>
        <v>7.0005466621195269E-7</v>
      </c>
      <c r="F482" s="21">
        <f t="shared" si="63"/>
        <v>126</v>
      </c>
      <c r="G482" s="21">
        <f t="shared" si="58"/>
        <v>0.11223551763864553</v>
      </c>
      <c r="H482" s="21">
        <f t="shared" si="59"/>
        <v>7.8570997837647728E-8</v>
      </c>
      <c r="I482" s="21">
        <f>(1-$F$3)*SUM($H$12:H482)</f>
        <v>7.0528735597489738E-6</v>
      </c>
      <c r="J482" s="21">
        <f t="shared" si="60"/>
        <v>2.6557246769477014E-3</v>
      </c>
      <c r="K482" s="21">
        <f t="shared" si="61"/>
        <v>6.9305410563989947E-6</v>
      </c>
      <c r="L482" s="21">
        <f t="shared" si="62"/>
        <v>3.8818960658305954E-11</v>
      </c>
    </row>
    <row r="483" spans="1:12" x14ac:dyDescent="0.25">
      <c r="A483" s="19">
        <v>43784</v>
      </c>
      <c r="B483" s="21">
        <v>3120.459961</v>
      </c>
      <c r="C483" s="21">
        <v>191.53623999999999</v>
      </c>
      <c r="D483" s="21">
        <f t="shared" si="56"/>
        <v>7.6660287374525583E-3</v>
      </c>
      <c r="E483" s="21">
        <f t="shared" si="57"/>
        <v>5.8767996603448463E-5</v>
      </c>
      <c r="F483" s="21">
        <f t="shared" si="63"/>
        <v>125</v>
      </c>
      <c r="G483" s="21">
        <f t="shared" si="58"/>
        <v>0.11421661142710803</v>
      </c>
      <c r="H483" s="21">
        <f t="shared" si="59"/>
        <v>6.7122814324056776E-6</v>
      </c>
      <c r="I483" s="21">
        <f>(1-$F$3)*SUM($H$12:H483)</f>
        <v>7.1692984727804499E-6</v>
      </c>
      <c r="J483" s="21">
        <f t="shared" si="60"/>
        <v>2.6775545695242983E-3</v>
      </c>
      <c r="K483" s="21">
        <f t="shared" si="61"/>
        <v>7.0449465725218503E-6</v>
      </c>
      <c r="L483" s="21">
        <f t="shared" si="62"/>
        <v>2.6752739045017373E-9</v>
      </c>
    </row>
    <row r="484" spans="1:12" x14ac:dyDescent="0.25">
      <c r="A484" s="19">
        <v>43787</v>
      </c>
      <c r="B484" s="21">
        <v>3122.030029</v>
      </c>
      <c r="C484" s="21">
        <v>191.84234599999999</v>
      </c>
      <c r="D484" s="21">
        <f t="shared" si="56"/>
        <v>5.0302620769013609E-4</v>
      </c>
      <c r="E484" s="21">
        <f t="shared" si="57"/>
        <v>2.5303536562311991E-7</v>
      </c>
      <c r="F484" s="21">
        <f t="shared" si="63"/>
        <v>124</v>
      </c>
      <c r="G484" s="21">
        <f t="shared" si="58"/>
        <v>0.11623267393742663</v>
      </c>
      <c r="H484" s="21">
        <f t="shared" si="59"/>
        <v>2.9410977147109629E-8</v>
      </c>
      <c r="I484" s="21">
        <f>(1-$F$3)*SUM($H$12:H484)</f>
        <v>7.1698086078948674E-6</v>
      </c>
      <c r="J484" s="21">
        <f t="shared" si="60"/>
        <v>2.677649829214953E-3</v>
      </c>
      <c r="K484" s="21">
        <f t="shared" si="61"/>
        <v>7.0454478593129477E-6</v>
      </c>
      <c r="L484" s="21">
        <f t="shared" si="62"/>
        <v>4.6136867484433663E-11</v>
      </c>
    </row>
    <row r="485" spans="1:12" x14ac:dyDescent="0.25">
      <c r="A485" s="19">
        <v>43788</v>
      </c>
      <c r="B485" s="21">
        <v>3120.179932</v>
      </c>
      <c r="C485" s="21">
        <v>191.01289399999999</v>
      </c>
      <c r="D485" s="21">
        <f t="shared" si="56"/>
        <v>-5.9276988942457527E-4</v>
      </c>
      <c r="E485" s="21">
        <f t="shared" si="57"/>
        <v>3.5137614180842317E-7</v>
      </c>
      <c r="F485" s="21">
        <f t="shared" si="63"/>
        <v>123</v>
      </c>
      <c r="G485" s="21">
        <f t="shared" si="58"/>
        <v>0.11828432241019612</v>
      </c>
      <c r="H485" s="21">
        <f t="shared" si="59"/>
        <v>4.1562288844918321E-8</v>
      </c>
      <c r="I485" s="21">
        <f>(1-$F$3)*SUM($H$12:H485)</f>
        <v>7.1705295082195765E-6</v>
      </c>
      <c r="J485" s="21">
        <f t="shared" si="60"/>
        <v>2.6777844402079073E-3</v>
      </c>
      <c r="K485" s="21">
        <f t="shared" si="61"/>
        <v>7.0461562555794686E-6</v>
      </c>
      <c r="L485" s="21">
        <f t="shared" si="62"/>
        <v>4.4820080771744255E-11</v>
      </c>
    </row>
    <row r="486" spans="1:12" x14ac:dyDescent="0.25">
      <c r="A486" s="19">
        <v>43789</v>
      </c>
      <c r="B486" s="21">
        <v>3108.459961</v>
      </c>
      <c r="C486" s="21">
        <v>191.694244</v>
      </c>
      <c r="D486" s="21">
        <f t="shared" si="56"/>
        <v>-3.763256516012298E-3</v>
      </c>
      <c r="E486" s="21">
        <f t="shared" si="57"/>
        <v>1.4162099605309019E-5</v>
      </c>
      <c r="F486" s="21">
        <f t="shared" si="63"/>
        <v>122</v>
      </c>
      <c r="G486" s="21">
        <f t="shared" si="58"/>
        <v>0.12037218498106066</v>
      </c>
      <c r="H486" s="21">
        <f t="shared" si="59"/>
        <v>1.7047228734104633E-6</v>
      </c>
      <c r="I486" s="21">
        <f>(1-$F$3)*SUM($H$12:H486)</f>
        <v>7.200098025910357E-6</v>
      </c>
      <c r="J486" s="21">
        <f t="shared" si="60"/>
        <v>2.6832998389875024E-3</v>
      </c>
      <c r="K486" s="21">
        <f t="shared" si="61"/>
        <v>7.0752119056059105E-6</v>
      </c>
      <c r="L486" s="21">
        <f t="shared" si="62"/>
        <v>5.0223977268203217E-11</v>
      </c>
    </row>
    <row r="487" spans="1:12" x14ac:dyDescent="0.25">
      <c r="A487" s="19">
        <v>43790</v>
      </c>
      <c r="B487" s="21">
        <v>3103.540039</v>
      </c>
      <c r="C487" s="21">
        <v>189.93656899999999</v>
      </c>
      <c r="D487" s="21">
        <f t="shared" si="56"/>
        <v>-1.5840061264341748E-3</v>
      </c>
      <c r="E487" s="21">
        <f t="shared" si="57"/>
        <v>2.5090754085809989E-6</v>
      </c>
      <c r="F487" s="21">
        <f t="shared" si="63"/>
        <v>121</v>
      </c>
      <c r="G487" s="21">
        <f t="shared" si="58"/>
        <v>0.12249690087302466</v>
      </c>
      <c r="H487" s="21">
        <f t="shared" si="59"/>
        <v>3.0735396160789048E-7</v>
      </c>
      <c r="I487" s="21">
        <f>(1-$F$3)*SUM($H$12:H487)</f>
        <v>7.2054290983051055E-6</v>
      </c>
      <c r="J487" s="21">
        <f t="shared" si="60"/>
        <v>2.6842930351034899E-3</v>
      </c>
      <c r="K487" s="21">
        <f t="shared" si="61"/>
        <v>7.0804505102389637E-6</v>
      </c>
      <c r="L487" s="21">
        <f t="shared" si="62"/>
        <v>2.0897470320058371E-11</v>
      </c>
    </row>
    <row r="488" spans="1:12" x14ac:dyDescent="0.25">
      <c r="A488" s="19">
        <v>43791</v>
      </c>
      <c r="B488" s="21">
        <v>3110.290039</v>
      </c>
      <c r="C488" s="21">
        <v>190.71665999999999</v>
      </c>
      <c r="D488" s="21">
        <f t="shared" si="56"/>
        <v>2.1725739424198064E-3</v>
      </c>
      <c r="E488" s="21">
        <f t="shared" si="57"/>
        <v>4.7200775352815405E-6</v>
      </c>
      <c r="F488" s="21">
        <f t="shared" si="63"/>
        <v>120</v>
      </c>
      <c r="G488" s="21">
        <f t="shared" si="58"/>
        <v>0.12465912059215833</v>
      </c>
      <c r="H488" s="21">
        <f t="shared" si="59"/>
        <v>5.8840071467499907E-7</v>
      </c>
      <c r="I488" s="21">
        <f>(1-$F$3)*SUM($H$12:H488)</f>
        <v>7.2156349430277312E-6</v>
      </c>
      <c r="J488" s="21">
        <f t="shared" si="60"/>
        <v>2.6861933927079286E-3</v>
      </c>
      <c r="K488" s="21">
        <f t="shared" si="61"/>
        <v>7.0904793339894789E-6</v>
      </c>
      <c r="L488" s="21">
        <f t="shared" si="62"/>
        <v>5.6188046873178298E-12</v>
      </c>
    </row>
    <row r="489" spans="1:12" x14ac:dyDescent="0.25">
      <c r="A489" s="19">
        <v>43794</v>
      </c>
      <c r="B489" s="21">
        <v>3133.639893</v>
      </c>
      <c r="C489" s="21">
        <v>189.48232999999999</v>
      </c>
      <c r="D489" s="21">
        <f t="shared" si="56"/>
        <v>7.479252042189413E-3</v>
      </c>
      <c r="E489" s="21">
        <f t="shared" si="57"/>
        <v>5.5939211110594508E-5</v>
      </c>
      <c r="F489" s="21">
        <f t="shared" si="63"/>
        <v>119</v>
      </c>
      <c r="G489" s="21">
        <f t="shared" si="58"/>
        <v>0.12685950612675745</v>
      </c>
      <c r="H489" s="21">
        <f t="shared" si="59"/>
        <v>7.0964206946104425E-6</v>
      </c>
      <c r="I489" s="21">
        <f>(1-$F$3)*SUM($H$12:H489)</f>
        <v>7.3387227739723702E-6</v>
      </c>
      <c r="J489" s="21">
        <f t="shared" si="60"/>
        <v>2.7090077102091036E-3</v>
      </c>
      <c r="K489" s="21">
        <f t="shared" si="61"/>
        <v>7.2114321993255873E-6</v>
      </c>
      <c r="L489" s="21">
        <f t="shared" si="62"/>
        <v>2.3743964376255043E-9</v>
      </c>
    </row>
    <row r="490" spans="1:12" x14ac:dyDescent="0.25">
      <c r="A490" s="19">
        <v>43795</v>
      </c>
      <c r="B490" s="21">
        <v>3140.5200199999999</v>
      </c>
      <c r="C490" s="21">
        <v>191.575729</v>
      </c>
      <c r="D490" s="21">
        <f t="shared" si="56"/>
        <v>2.1931636595712636E-3</v>
      </c>
      <c r="E490" s="21">
        <f t="shared" si="57"/>
        <v>4.8099668376640175E-6</v>
      </c>
      <c r="F490" s="21">
        <f t="shared" si="63"/>
        <v>118</v>
      </c>
      <c r="G490" s="21">
        <f t="shared" si="58"/>
        <v>0.12909873115001871</v>
      </c>
      <c r="H490" s="21">
        <f t="shared" si="59"/>
        <v>6.2096061561609273E-7</v>
      </c>
      <c r="I490" s="21">
        <f>(1-$F$3)*SUM($H$12:H490)</f>
        <v>7.3494933720763242E-6</v>
      </c>
      <c r="J490" s="21">
        <f t="shared" si="60"/>
        <v>2.7109949044725858E-3</v>
      </c>
      <c r="K490" s="21">
        <f t="shared" si="61"/>
        <v>7.2220159807770845E-6</v>
      </c>
      <c r="L490" s="21">
        <f t="shared" si="62"/>
        <v>5.8179810687924813E-12</v>
      </c>
    </row>
    <row r="491" spans="1:12" x14ac:dyDescent="0.25">
      <c r="A491" s="19">
        <v>43796</v>
      </c>
      <c r="B491" s="21">
        <v>3153.6298830000001</v>
      </c>
      <c r="C491" s="21">
        <v>193.837006</v>
      </c>
      <c r="D491" s="21">
        <f t="shared" si="56"/>
        <v>4.1657355354963125E-3</v>
      </c>
      <c r="E491" s="21">
        <f t="shared" si="57"/>
        <v>1.7353352551696751E-5</v>
      </c>
      <c r="F491" s="21">
        <f t="shared" si="63"/>
        <v>117</v>
      </c>
      <c r="G491" s="21">
        <f t="shared" si="58"/>
        <v>0.1313774812262925</v>
      </c>
      <c r="H491" s="21">
        <f t="shared" si="59"/>
        <v>2.2798397490737751E-6</v>
      </c>
      <c r="I491" s="21">
        <f>(1-$F$3)*SUM($H$12:H491)</f>
        <v>7.3890373255271091E-6</v>
      </c>
      <c r="J491" s="21">
        <f t="shared" si="60"/>
        <v>2.7182783752822499E-3</v>
      </c>
      <c r="K491" s="21">
        <f t="shared" si="61"/>
        <v>7.2608740420483197E-6</v>
      </c>
      <c r="L491" s="21">
        <f t="shared" si="62"/>
        <v>1.018581224677154E-10</v>
      </c>
    </row>
    <row r="492" spans="1:12" x14ac:dyDescent="0.25">
      <c r="A492" s="19">
        <v>43798</v>
      </c>
      <c r="B492" s="21">
        <v>3140.9799800000001</v>
      </c>
      <c r="C492" s="21">
        <v>193.27053799999999</v>
      </c>
      <c r="D492" s="21">
        <f t="shared" si="56"/>
        <v>-4.0192864386812297E-3</v>
      </c>
      <c r="E492" s="21">
        <f t="shared" si="57"/>
        <v>1.6154663476166844E-5</v>
      </c>
      <c r="F492" s="21">
        <f t="shared" si="63"/>
        <v>116</v>
      </c>
      <c r="G492" s="21">
        <f t="shared" si="58"/>
        <v>0.13369645402097616</v>
      </c>
      <c r="H492" s="21">
        <f t="shared" si="59"/>
        <v>2.1598212226656834E-6</v>
      </c>
      <c r="I492" s="21">
        <f>(1-$F$3)*SUM($H$12:H492)</f>
        <v>7.4264995506356087E-6</v>
      </c>
      <c r="J492" s="21">
        <f t="shared" si="60"/>
        <v>2.7251604632820446E-3</v>
      </c>
      <c r="K492" s="21">
        <f t="shared" si="61"/>
        <v>7.297686482676811E-6</v>
      </c>
      <c r="L492" s="21">
        <f t="shared" si="62"/>
        <v>7.8446041463211766E-11</v>
      </c>
    </row>
    <row r="493" spans="1:12" x14ac:dyDescent="0.25">
      <c r="A493" s="19">
        <v>43801</v>
      </c>
      <c r="B493" s="21">
        <v>3113.8701169999999</v>
      </c>
      <c r="C493" s="21">
        <v>193.96618699999999</v>
      </c>
      <c r="D493" s="21">
        <f t="shared" si="56"/>
        <v>-8.6684836049412909E-3</v>
      </c>
      <c r="E493" s="21">
        <f t="shared" si="57"/>
        <v>7.5142608009135965E-5</v>
      </c>
      <c r="F493" s="21">
        <f t="shared" si="63"/>
        <v>115</v>
      </c>
      <c r="G493" s="21">
        <f t="shared" si="58"/>
        <v>0.13605635951411227</v>
      </c>
      <c r="H493" s="21">
        <f t="shared" si="59"/>
        <v>1.0223629690119015E-5</v>
      </c>
      <c r="I493" s="21">
        <f>(1-$F$3)*SUM($H$12:H493)</f>
        <v>7.6038290040449441E-6</v>
      </c>
      <c r="J493" s="21">
        <f t="shared" si="60"/>
        <v>2.7575041258436849E-3</v>
      </c>
      <c r="K493" s="21">
        <f t="shared" si="61"/>
        <v>7.4719401463715749E-6</v>
      </c>
      <c r="L493" s="21">
        <f t="shared" si="62"/>
        <v>4.5793192889925736E-9</v>
      </c>
    </row>
    <row r="494" spans="1:12" x14ac:dyDescent="0.25">
      <c r="A494" s="19">
        <v>43802</v>
      </c>
      <c r="B494" s="21">
        <v>3093.1999510000001</v>
      </c>
      <c r="C494" s="21">
        <v>191.919006</v>
      </c>
      <c r="D494" s="21">
        <f t="shared" si="56"/>
        <v>-6.6602252533960928E-3</v>
      </c>
      <c r="E494" s="21">
        <f t="shared" si="57"/>
        <v>4.435860042597505E-5</v>
      </c>
      <c r="F494" s="21">
        <f t="shared" si="63"/>
        <v>114</v>
      </c>
      <c r="G494" s="21">
        <f t="shared" si="58"/>
        <v>0.13845792021775727</v>
      </c>
      <c r="H494" s="21">
        <f t="shared" si="59"/>
        <v>6.1417995587510274E-6</v>
      </c>
      <c r="I494" s="21">
        <f>(1-$F$3)*SUM($H$12:H494)</f>
        <v>7.7103588756966557E-6</v>
      </c>
      <c r="J494" s="21">
        <f t="shared" si="60"/>
        <v>2.7767532975935504E-3</v>
      </c>
      <c r="K494" s="21">
        <f t="shared" si="61"/>
        <v>7.5766222511846633E-6</v>
      </c>
      <c r="L494" s="21">
        <f t="shared" si="62"/>
        <v>1.3529139184507564E-9</v>
      </c>
    </row>
    <row r="495" spans="1:12" x14ac:dyDescent="0.25">
      <c r="A495" s="19">
        <v>43803</v>
      </c>
      <c r="B495" s="21">
        <v>3112.76001</v>
      </c>
      <c r="C495" s="21">
        <v>193.101608</v>
      </c>
      <c r="D495" s="21">
        <f t="shared" si="56"/>
        <v>6.3036577396302605E-3</v>
      </c>
      <c r="E495" s="21">
        <f t="shared" si="57"/>
        <v>3.9736100898400488E-5</v>
      </c>
      <c r="F495" s="21">
        <f t="shared" si="63"/>
        <v>113</v>
      </c>
      <c r="G495" s="21">
        <f t="shared" si="58"/>
        <v>0.14090187139718663</v>
      </c>
      <c r="H495" s="21">
        <f t="shared" si="59"/>
        <v>5.5988909786120575E-6</v>
      </c>
      <c r="I495" s="21">
        <f>(1-$F$3)*SUM($H$12:H495)</f>
        <v>7.8074719663532267E-6</v>
      </c>
      <c r="J495" s="21">
        <f t="shared" si="60"/>
        <v>2.794185385108373E-3</v>
      </c>
      <c r="K495" s="21">
        <f t="shared" si="61"/>
        <v>7.6720509096183352E-6</v>
      </c>
      <c r="L495" s="21">
        <f t="shared" si="62"/>
        <v>1.0281033016831209E-9</v>
      </c>
    </row>
    <row r="496" spans="1:12" x14ac:dyDescent="0.25">
      <c r="A496" s="19">
        <v>43804</v>
      </c>
      <c r="B496" s="21">
        <v>3117.429932</v>
      </c>
      <c r="C496" s="21">
        <v>193.002228</v>
      </c>
      <c r="D496" s="21">
        <f t="shared" si="56"/>
        <v>1.4991269666144746E-3</v>
      </c>
      <c r="E496" s="21">
        <f t="shared" si="57"/>
        <v>2.247381662030716E-6</v>
      </c>
      <c r="F496" s="21">
        <f t="shared" si="63"/>
        <v>112</v>
      </c>
      <c r="G496" s="21">
        <f t="shared" si="58"/>
        <v>0.14338896129600487</v>
      </c>
      <c r="H496" s="21">
        <f t="shared" si="59"/>
        <v>3.2224972215427341E-7</v>
      </c>
      <c r="I496" s="21">
        <f>(1-$F$3)*SUM($H$12:H496)</f>
        <v>7.8130614065836512E-6</v>
      </c>
      <c r="J496" s="21">
        <f t="shared" si="60"/>
        <v>2.7951853975333465E-3</v>
      </c>
      <c r="K496" s="21">
        <f t="shared" si="61"/>
        <v>7.6775434006818832E-6</v>
      </c>
      <c r="L496" s="21">
        <f t="shared" si="62"/>
        <v>2.948665650791107E-11</v>
      </c>
    </row>
    <row r="497" spans="1:12" x14ac:dyDescent="0.25">
      <c r="A497" s="19">
        <v>43805</v>
      </c>
      <c r="B497" s="21">
        <v>3145.9099120000001</v>
      </c>
      <c r="C497" s="21">
        <v>194.13514699999999</v>
      </c>
      <c r="D497" s="21">
        <f t="shared" si="56"/>
        <v>9.0942458803792529E-3</v>
      </c>
      <c r="E497" s="21">
        <f t="shared" si="57"/>
        <v>8.2705308132795011E-5</v>
      </c>
      <c r="F497" s="21">
        <f t="shared" si="63"/>
        <v>111</v>
      </c>
      <c r="G497" s="21">
        <f t="shared" si="58"/>
        <v>0.14591995136522865</v>
      </c>
      <c r="H497" s="21">
        <f t="shared" si="59"/>
        <v>1.2068354540383697E-5</v>
      </c>
      <c r="I497" s="21">
        <f>(1-$F$3)*SUM($H$12:H497)</f>
        <v>8.0223877201398502E-6</v>
      </c>
      <c r="J497" s="21">
        <f t="shared" si="60"/>
        <v>2.8323819869748943E-3</v>
      </c>
      <c r="K497" s="21">
        <f t="shared" si="61"/>
        <v>7.8832389371176049E-6</v>
      </c>
      <c r="L497" s="21">
        <f t="shared" si="62"/>
        <v>5.5983420387227379E-9</v>
      </c>
    </row>
    <row r="498" spans="1:12" x14ac:dyDescent="0.25">
      <c r="A498" s="19">
        <v>43808</v>
      </c>
      <c r="B498" s="21">
        <v>3135.959961</v>
      </c>
      <c r="C498" s="21">
        <v>193.46929900000001</v>
      </c>
      <c r="D498" s="21">
        <f t="shared" si="56"/>
        <v>-3.1678336297769859E-3</v>
      </c>
      <c r="E498" s="21">
        <f t="shared" si="57"/>
        <v>1.0035169905946034E-5</v>
      </c>
      <c r="F498" s="21">
        <f t="shared" si="63"/>
        <v>110</v>
      </c>
      <c r="G498" s="21">
        <f t="shared" si="58"/>
        <v>0.14849561649641402</v>
      </c>
      <c r="H498" s="21">
        <f t="shared" si="59"/>
        <v>1.4901787418297173E-6</v>
      </c>
      <c r="I498" s="21">
        <f>(1-$F$3)*SUM($H$12:H498)</f>
        <v>8.0482349573521158E-6</v>
      </c>
      <c r="J498" s="21">
        <f t="shared" si="60"/>
        <v>2.8369411268745278E-3</v>
      </c>
      <c r="K498" s="21">
        <f t="shared" si="61"/>
        <v>7.9086378524925273E-6</v>
      </c>
      <c r="L498" s="21">
        <f t="shared" si="62"/>
        <v>4.5221385743651869E-12</v>
      </c>
    </row>
    <row r="499" spans="1:12" x14ac:dyDescent="0.25">
      <c r="A499" s="19">
        <v>43809</v>
      </c>
      <c r="B499" s="21">
        <v>3132.5200199999999</v>
      </c>
      <c r="C499" s="21">
        <v>193.73762500000001</v>
      </c>
      <c r="D499" s="21">
        <f t="shared" si="56"/>
        <v>-1.0975360392743783E-3</v>
      </c>
      <c r="E499" s="21">
        <f t="shared" si="57"/>
        <v>1.2045853575060897E-6</v>
      </c>
      <c r="F499" s="21">
        <f t="shared" si="63"/>
        <v>109</v>
      </c>
      <c r="G499" s="21">
        <f t="shared" si="58"/>
        <v>0.15111674525889818</v>
      </c>
      <c r="H499" s="21">
        <f t="shared" si="59"/>
        <v>1.8203301861284653E-7</v>
      </c>
      <c r="I499" s="21">
        <f>(1-$F$3)*SUM($H$12:H499)</f>
        <v>8.051392330679542E-6</v>
      </c>
      <c r="J499" s="21">
        <f t="shared" si="60"/>
        <v>2.8374975472552468E-3</v>
      </c>
      <c r="K499" s="21">
        <f t="shared" si="61"/>
        <v>7.9117404609953914E-6</v>
      </c>
      <c r="L499" s="21">
        <f t="shared" si="62"/>
        <v>4.4985929582262586E-11</v>
      </c>
    </row>
    <row r="500" spans="1:12" x14ac:dyDescent="0.25">
      <c r="A500" s="19">
        <v>43810</v>
      </c>
      <c r="B500" s="21">
        <v>3141.6298830000001</v>
      </c>
      <c r="C500" s="21">
        <v>193.50904800000001</v>
      </c>
      <c r="D500" s="21">
        <f t="shared" si="56"/>
        <v>2.9039374393932159E-3</v>
      </c>
      <c r="E500" s="21">
        <f t="shared" si="57"/>
        <v>8.4328526519096283E-6</v>
      </c>
      <c r="F500" s="21">
        <f t="shared" si="63"/>
        <v>108</v>
      </c>
      <c r="G500" s="21">
        <f t="shared" si="58"/>
        <v>0.15378414014122896</v>
      </c>
      <c r="H500" s="21">
        <f t="shared" si="59"/>
        <v>1.2968389940116046E-6</v>
      </c>
      <c r="I500" s="21">
        <f>(1-$F$3)*SUM($H$12:H500)</f>
        <v>8.0738860786866951E-6</v>
      </c>
      <c r="J500" s="21">
        <f t="shared" si="60"/>
        <v>2.841458442188922E-3</v>
      </c>
      <c r="K500" s="21">
        <f t="shared" si="61"/>
        <v>7.9338440536311029E-6</v>
      </c>
      <c r="L500" s="21">
        <f t="shared" si="62"/>
        <v>2.4900958115589879E-13</v>
      </c>
    </row>
    <row r="501" spans="1:12" x14ac:dyDescent="0.25">
      <c r="A501" s="19">
        <v>43811</v>
      </c>
      <c r="B501" s="21">
        <v>3168.570068</v>
      </c>
      <c r="C501" s="21">
        <v>195.089157</v>
      </c>
      <c r="D501" s="21">
        <f t="shared" si="56"/>
        <v>8.5386672024539822E-3</v>
      </c>
      <c r="E501" s="21">
        <f t="shared" si="57"/>
        <v>7.2908837594263317E-5</v>
      </c>
      <c r="F501" s="21">
        <f t="shared" si="63"/>
        <v>107</v>
      </c>
      <c r="G501" s="21">
        <f t="shared" si="58"/>
        <v>0.15649861779685595</v>
      </c>
      <c r="H501" s="21">
        <f t="shared" si="59"/>
        <v>1.1410132308677658E-5</v>
      </c>
      <c r="I501" s="21">
        <f>(1-$F$3)*SUM($H$12:H501)</f>
        <v>8.2717954892340608E-6</v>
      </c>
      <c r="J501" s="21">
        <f t="shared" si="60"/>
        <v>2.8760729283580522E-3</v>
      </c>
      <c r="K501" s="21">
        <f t="shared" si="61"/>
        <v>8.1283207139067283E-6</v>
      </c>
      <c r="L501" s="21">
        <f t="shared" si="62"/>
        <v>4.1965153672861653E-9</v>
      </c>
    </row>
    <row r="502" spans="1:12" x14ac:dyDescent="0.25">
      <c r="A502" s="19">
        <v>43812</v>
      </c>
      <c r="B502" s="21">
        <v>3168.8000489999999</v>
      </c>
      <c r="C502" s="21">
        <v>195.89411899999999</v>
      </c>
      <c r="D502" s="21">
        <f t="shared" si="56"/>
        <v>7.2579317873283479E-5</v>
      </c>
      <c r="E502" s="21">
        <f t="shared" si="57"/>
        <v>5.2677573829511268E-9</v>
      </c>
      <c r="F502" s="21">
        <f t="shared" si="63"/>
        <v>106</v>
      </c>
      <c r="G502" s="21">
        <f t="shared" si="58"/>
        <v>0.15926100929415823</v>
      </c>
      <c r="H502" s="21">
        <f t="shared" si="59"/>
        <v>8.3894835752555012E-10</v>
      </c>
      <c r="I502" s="21">
        <f>(1-$F$3)*SUM($H$12:H502)</f>
        <v>8.2718100408422651E-6</v>
      </c>
      <c r="J502" s="21">
        <f t="shared" si="60"/>
        <v>2.8760754581273187E-3</v>
      </c>
      <c r="K502" s="21">
        <f t="shared" si="61"/>
        <v>8.1283350131164395E-6</v>
      </c>
      <c r="L502" s="21">
        <f t="shared" si="62"/>
        <v>6.5984221641169589E-11</v>
      </c>
    </row>
    <row r="503" spans="1:12" x14ac:dyDescent="0.25">
      <c r="A503" s="19">
        <v>43815</v>
      </c>
      <c r="B503" s="21">
        <v>3191.4499510000001</v>
      </c>
      <c r="C503" s="21">
        <v>196.64941400000001</v>
      </c>
      <c r="D503" s="21">
        <f t="shared" si="56"/>
        <v>7.122360834448286E-3</v>
      </c>
      <c r="E503" s="21">
        <f t="shared" si="57"/>
        <v>5.0728023856082887E-5</v>
      </c>
      <c r="F503" s="21">
        <f t="shared" si="63"/>
        <v>105</v>
      </c>
      <c r="G503" s="21">
        <f t="shared" si="58"/>
        <v>0.16207216037088554</v>
      </c>
      <c r="H503" s="21">
        <f t="shared" si="59"/>
        <v>8.2216004177011734E-6</v>
      </c>
      <c r="I503" s="21">
        <f>(1-$F$3)*SUM($H$12:H503)</f>
        <v>8.4144141797255398E-6</v>
      </c>
      <c r="J503" s="21">
        <f t="shared" si="60"/>
        <v>2.900760965630491E-3</v>
      </c>
      <c r="K503" s="21">
        <f t="shared" si="61"/>
        <v>8.2684656748914305E-6</v>
      </c>
      <c r="L503" s="21">
        <f t="shared" si="62"/>
        <v>1.8028140809419822E-9</v>
      </c>
    </row>
    <row r="504" spans="1:12" x14ac:dyDescent="0.25">
      <c r="A504" s="19">
        <v>43816</v>
      </c>
      <c r="B504" s="21">
        <v>3192.5200199999999</v>
      </c>
      <c r="C504" s="21">
        <v>195.297867</v>
      </c>
      <c r="D504" s="21">
        <f t="shared" si="56"/>
        <v>3.3523622914350006E-4</v>
      </c>
      <c r="E504" s="21">
        <f t="shared" si="57"/>
        <v>1.1238332933035328E-7</v>
      </c>
      <c r="F504" s="21">
        <f t="shared" si="63"/>
        <v>104</v>
      </c>
      <c r="G504" s="21">
        <f t="shared" si="58"/>
        <v>0.16493293169309045</v>
      </c>
      <c r="H504" s="21">
        <f t="shared" si="59"/>
        <v>1.8535711979885246E-8</v>
      </c>
      <c r="I504" s="21">
        <f>(1-$F$3)*SUM($H$12:H504)</f>
        <v>8.4147356827311814E-6</v>
      </c>
      <c r="J504" s="21">
        <f t="shared" si="60"/>
        <v>2.9008163821123154E-3</v>
      </c>
      <c r="K504" s="21">
        <f t="shared" si="61"/>
        <v>8.2687816014086824E-6</v>
      </c>
      <c r="L504" s="21">
        <f t="shared" si="62"/>
        <v>6.652683277276236E-11</v>
      </c>
    </row>
    <row r="505" spans="1:12" x14ac:dyDescent="0.25">
      <c r="A505" s="19">
        <v>43817</v>
      </c>
      <c r="B505" s="21">
        <v>3191.139893</v>
      </c>
      <c r="C505" s="21">
        <v>194.41340600000001</v>
      </c>
      <c r="D505" s="21">
        <f t="shared" si="56"/>
        <v>-4.3239365514825985E-4</v>
      </c>
      <c r="E505" s="21">
        <f t="shared" si="57"/>
        <v>1.8696427301247226E-7</v>
      </c>
      <c r="F505" s="21">
        <f t="shared" si="63"/>
        <v>103</v>
      </c>
      <c r="G505" s="21">
        <f t="shared" si="58"/>
        <v>0.16784419911863113</v>
      </c>
      <c r="H505" s="21">
        <f t="shared" si="59"/>
        <v>3.1380868667575504E-8</v>
      </c>
      <c r="I505" s="21">
        <f>(1-$F$3)*SUM($H$12:H505)</f>
        <v>8.4152799857289424E-6</v>
      </c>
      <c r="J505" s="21">
        <f t="shared" si="60"/>
        <v>2.9009101995285795E-3</v>
      </c>
      <c r="K505" s="21">
        <f t="shared" si="61"/>
        <v>8.2693164634391941E-6</v>
      </c>
      <c r="L505" s="21">
        <f t="shared" si="62"/>
        <v>6.5324416930095623E-11</v>
      </c>
    </row>
    <row r="506" spans="1:12" x14ac:dyDescent="0.25">
      <c r="A506" s="19">
        <v>43818</v>
      </c>
      <c r="B506" s="21">
        <v>3205.3701169999999</v>
      </c>
      <c r="C506" s="21">
        <v>195.83450300000001</v>
      </c>
      <c r="D506" s="21">
        <f t="shared" si="56"/>
        <v>4.4493786311667416E-3</v>
      </c>
      <c r="E506" s="21">
        <f t="shared" si="57"/>
        <v>1.9796970203483228E-5</v>
      </c>
      <c r="F506" s="21">
        <f t="shared" si="63"/>
        <v>102</v>
      </c>
      <c r="G506" s="21">
        <f t="shared" si="58"/>
        <v>0.17080685396532544</v>
      </c>
      <c r="H506" s="21">
        <f t="shared" si="59"/>
        <v>3.3814581985022587E-6</v>
      </c>
      <c r="I506" s="21">
        <f>(1-$F$3)*SUM($H$12:H506)</f>
        <v>8.4739315754521565E-6</v>
      </c>
      <c r="J506" s="21">
        <f t="shared" si="60"/>
        <v>2.9110018164632185E-3</v>
      </c>
      <c r="K506" s="21">
        <f t="shared" si="61"/>
        <v>8.3269507379169957E-6</v>
      </c>
      <c r="L506" s="21">
        <f t="shared" si="62"/>
        <v>1.3156134654046828E-10</v>
      </c>
    </row>
    <row r="507" spans="1:12" x14ac:dyDescent="0.25">
      <c r="A507" s="19">
        <v>43819</v>
      </c>
      <c r="B507" s="21">
        <v>3221.219971</v>
      </c>
      <c r="C507" s="21">
        <v>195.91400100000001</v>
      </c>
      <c r="D507" s="21">
        <f t="shared" si="56"/>
        <v>4.9325959549920183E-3</v>
      </c>
      <c r="E507" s="21">
        <f t="shared" si="57"/>
        <v>2.4330502855203623E-5</v>
      </c>
      <c r="F507" s="21">
        <f t="shared" si="63"/>
        <v>101</v>
      </c>
      <c r="G507" s="21">
        <f t="shared" si="58"/>
        <v>0.17382180328383789</v>
      </c>
      <c r="H507" s="21">
        <f t="shared" si="59"/>
        <v>4.2291718810940605E-6</v>
      </c>
      <c r="I507" s="21">
        <f>(1-$F$3)*SUM($H$12:H507)</f>
        <v>8.5472868084545169E-6</v>
      </c>
      <c r="J507" s="21">
        <f t="shared" si="60"/>
        <v>2.923574320665462E-3</v>
      </c>
      <c r="K507" s="21">
        <f t="shared" si="61"/>
        <v>8.3990336201234736E-6</v>
      </c>
      <c r="L507" s="21">
        <f t="shared" si="62"/>
        <v>2.538117119883052E-10</v>
      </c>
    </row>
    <row r="508" spans="1:12" x14ac:dyDescent="0.25">
      <c r="A508" s="19">
        <v>43822</v>
      </c>
      <c r="B508" s="21">
        <v>3224.01001</v>
      </c>
      <c r="C508" s="21">
        <v>194.97984299999999</v>
      </c>
      <c r="D508" s="21">
        <f t="shared" si="56"/>
        <v>8.6576869483295522E-4</v>
      </c>
      <c r="E508" s="21">
        <f t="shared" si="57"/>
        <v>7.4955543295275875E-7</v>
      </c>
      <c r="F508" s="21">
        <f t="shared" si="63"/>
        <v>100</v>
      </c>
      <c r="G508" s="21">
        <f t="shared" si="58"/>
        <v>0.17688997013538357</v>
      </c>
      <c r="H508" s="21">
        <f t="shared" si="59"/>
        <v>1.32588838149828E-7</v>
      </c>
      <c r="I508" s="21">
        <f>(1-$F$3)*SUM($H$12:H508)</f>
        <v>8.5495865695872972E-6</v>
      </c>
      <c r="J508" s="21">
        <f t="shared" si="60"/>
        <v>2.923967607479142E-3</v>
      </c>
      <c r="K508" s="21">
        <f t="shared" si="61"/>
        <v>8.4012934917652415E-6</v>
      </c>
      <c r="L508" s="21">
        <f t="shared" si="62"/>
        <v>5.8549095320679424E-11</v>
      </c>
    </row>
    <row r="509" spans="1:12" x14ac:dyDescent="0.25">
      <c r="A509" s="19">
        <v>43823</v>
      </c>
      <c r="B509" s="21">
        <v>3223.3798830000001</v>
      </c>
      <c r="C509" s="21">
        <v>195.44693000000001</v>
      </c>
      <c r="D509" s="21">
        <f t="shared" si="56"/>
        <v>-1.9546731699613876E-4</v>
      </c>
      <c r="E509" s="21">
        <f t="shared" si="57"/>
        <v>3.8207472013668998E-8</v>
      </c>
      <c r="F509" s="21">
        <f t="shared" si="63"/>
        <v>99</v>
      </c>
      <c r="G509" s="21">
        <f t="shared" si="58"/>
        <v>0.18001229387433387</v>
      </c>
      <c r="H509" s="21">
        <f t="shared" si="59"/>
        <v>6.8778146803199704E-9</v>
      </c>
      <c r="I509" s="21">
        <f>(1-$F$3)*SUM($H$12:H509)</f>
        <v>8.5497058656841714E-6</v>
      </c>
      <c r="J509" s="21">
        <f t="shared" si="60"/>
        <v>2.9239880071033415E-3</v>
      </c>
      <c r="K509" s="21">
        <f t="shared" si="61"/>
        <v>8.4014107186643549E-6</v>
      </c>
      <c r="L509" s="21">
        <f t="shared" si="62"/>
        <v>6.9943168544788583E-11</v>
      </c>
    </row>
    <row r="510" spans="1:12" x14ac:dyDescent="0.25">
      <c r="A510" s="19">
        <v>43825</v>
      </c>
      <c r="B510" s="21">
        <v>3239.9099120000001</v>
      </c>
      <c r="C510" s="21">
        <v>195.83450300000001</v>
      </c>
      <c r="D510" s="21">
        <f t="shared" si="56"/>
        <v>5.1150623181264333E-3</v>
      </c>
      <c r="E510" s="21">
        <f t="shared" si="57"/>
        <v>2.6163862518316962E-5</v>
      </c>
      <c r="F510" s="21">
        <f t="shared" si="63"/>
        <v>98</v>
      </c>
      <c r="G510" s="21">
        <f t="shared" si="58"/>
        <v>0.18318973043581085</v>
      </c>
      <c r="H510" s="21">
        <f t="shared" si="59"/>
        <v>4.7929509218900993E-6</v>
      </c>
      <c r="I510" s="21">
        <f>(1-$F$3)*SUM($H$12:H510)</f>
        <v>8.632839879039327E-6</v>
      </c>
      <c r="J510" s="21">
        <f t="shared" si="60"/>
        <v>2.9381694775896315E-3</v>
      </c>
      <c r="K510" s="21">
        <f t="shared" si="61"/>
        <v>8.4831027677079278E-6</v>
      </c>
      <c r="L510" s="21">
        <f t="shared" si="62"/>
        <v>3.126092653587564E-10</v>
      </c>
    </row>
    <row r="511" spans="1:12" x14ac:dyDescent="0.25">
      <c r="A511" s="19">
        <v>43826</v>
      </c>
      <c r="B511" s="21">
        <v>3240.0200199999999</v>
      </c>
      <c r="C511" s="21">
        <v>196.937592</v>
      </c>
      <c r="D511" s="21">
        <f t="shared" si="56"/>
        <v>3.398431809157373E-5</v>
      </c>
      <c r="E511" s="21">
        <f t="shared" si="57"/>
        <v>1.1549338761492656E-9</v>
      </c>
      <c r="F511" s="21">
        <f t="shared" si="63"/>
        <v>97</v>
      </c>
      <c r="G511" s="21">
        <f t="shared" si="58"/>
        <v>0.18642325262835735</v>
      </c>
      <c r="H511" s="21">
        <f t="shared" si="59"/>
        <v>2.1530652976242251E-10</v>
      </c>
      <c r="I511" s="21">
        <f>(1-$F$3)*SUM($H$12:H511)</f>
        <v>8.6328436135436472E-6</v>
      </c>
      <c r="J511" s="21">
        <f t="shared" si="60"/>
        <v>2.938170113105034E-3</v>
      </c>
      <c r="K511" s="21">
        <f t="shared" si="61"/>
        <v>8.4831064374370517E-6</v>
      </c>
      <c r="L511" s="21">
        <f t="shared" si="62"/>
        <v>7.1943501308759055E-11</v>
      </c>
    </row>
    <row r="512" spans="1:12" x14ac:dyDescent="0.25">
      <c r="A512" s="19">
        <v>43829</v>
      </c>
      <c r="B512" s="21">
        <v>3221.290039</v>
      </c>
      <c r="C512" s="21">
        <v>195.68544</v>
      </c>
      <c r="D512" s="21">
        <f t="shared" si="56"/>
        <v>-5.797596243427139E-3</v>
      </c>
      <c r="E512" s="21">
        <f t="shared" si="57"/>
        <v>3.3612122201800473E-5</v>
      </c>
      <c r="F512" s="21">
        <f t="shared" si="63"/>
        <v>96</v>
      </c>
      <c r="G512" s="21">
        <f t="shared" si="58"/>
        <v>0.18971385043177361</v>
      </c>
      <c r="H512" s="21">
        <f t="shared" si="59"/>
        <v>6.3766851240868718E-6</v>
      </c>
      <c r="I512" s="21">
        <f>(1-$F$3)*SUM($H$12:H512)</f>
        <v>8.7434475890290513E-6</v>
      </c>
      <c r="J512" s="21">
        <f t="shared" si="60"/>
        <v>2.9569321245218076E-3</v>
      </c>
      <c r="K512" s="21">
        <f t="shared" si="61"/>
        <v>8.5917919805151601E-6</v>
      </c>
      <c r="L512" s="21">
        <f t="shared" si="62"/>
        <v>6.2601692438216322E-10</v>
      </c>
    </row>
    <row r="513" spans="1:12" x14ac:dyDescent="0.25">
      <c r="A513" s="19">
        <v>43830</v>
      </c>
      <c r="B513" s="21">
        <v>3230.780029</v>
      </c>
      <c r="C513" s="21">
        <v>196.38108800000001</v>
      </c>
      <c r="D513" s="21">
        <f t="shared" si="56"/>
        <v>2.9416905717033117E-3</v>
      </c>
      <c r="E513" s="21">
        <f t="shared" si="57"/>
        <v>8.6535434196481575E-6</v>
      </c>
      <c r="F513" s="21">
        <f t="shared" si="63"/>
        <v>95</v>
      </c>
      <c r="G513" s="21">
        <f t="shared" si="58"/>
        <v>0.19306253130021087</v>
      </c>
      <c r="H513" s="21">
        <f t="shared" si="59"/>
        <v>1.6706749973135561E-6</v>
      </c>
      <c r="I513" s="21">
        <f>(1-$F$3)*SUM($H$12:H513)</f>
        <v>8.7724255443226175E-6</v>
      </c>
      <c r="J513" s="21">
        <f t="shared" si="60"/>
        <v>2.9618280747407701E-3</v>
      </c>
      <c r="K513" s="21">
        <f t="shared" si="61"/>
        <v>8.6202673114836194E-6</v>
      </c>
      <c r="L513" s="21">
        <f t="shared" si="62"/>
        <v>1.1072993745780438E-15</v>
      </c>
    </row>
    <row r="514" spans="1:12" x14ac:dyDescent="0.25">
      <c r="A514" s="19">
        <v>43832</v>
      </c>
      <c r="B514" s="21">
        <v>3257.8500979999999</v>
      </c>
      <c r="C514" s="21">
        <v>199.54130599999999</v>
      </c>
      <c r="D514" s="21">
        <f t="shared" si="56"/>
        <v>8.3438955597205794E-3</v>
      </c>
      <c r="E514" s="21">
        <f t="shared" si="57"/>
        <v>6.9620593111524806E-5</v>
      </c>
      <c r="F514" s="21">
        <f t="shared" si="63"/>
        <v>94</v>
      </c>
      <c r="G514" s="21">
        <f t="shared" si="58"/>
        <v>0.19647032047061511</v>
      </c>
      <c r="H514" s="21">
        <f t="shared" si="59"/>
        <v>1.3678380239975577E-5</v>
      </c>
      <c r="I514" s="21">
        <f>(1-$F$3)*SUM($H$12:H514)</f>
        <v>9.0096778475651939E-6</v>
      </c>
      <c r="J514" s="21">
        <f t="shared" si="60"/>
        <v>3.0016125412126718E-3</v>
      </c>
      <c r="K514" s="21">
        <f t="shared" si="61"/>
        <v>8.8534044596854411E-6</v>
      </c>
      <c r="L514" s="21">
        <f t="shared" si="62"/>
        <v>3.6926512166482349E-9</v>
      </c>
    </row>
    <row r="515" spans="1:12" x14ac:dyDescent="0.25">
      <c r="A515" s="19">
        <v>43833</v>
      </c>
      <c r="B515" s="21">
        <v>3234.8500979999999</v>
      </c>
      <c r="C515" s="21">
        <v>198.835724</v>
      </c>
      <c r="D515" s="21">
        <f t="shared" si="56"/>
        <v>-7.0849093642042964E-3</v>
      </c>
      <c r="E515" s="21">
        <f t="shared" si="57"/>
        <v>5.0195940698989729E-5</v>
      </c>
      <c r="F515" s="21">
        <f t="shared" si="63"/>
        <v>93</v>
      </c>
      <c r="G515" s="21">
        <f t="shared" si="58"/>
        <v>0.1999382612766149</v>
      </c>
      <c r="H515" s="21">
        <f t="shared" si="59"/>
        <v>1.0036089106500077E-5</v>
      </c>
      <c r="I515" s="21">
        <f>(1-$F$3)*SUM($H$12:H515)</f>
        <v>9.1837543986107667E-6</v>
      </c>
      <c r="J515" s="21">
        <f t="shared" si="60"/>
        <v>3.0304709862677727E-3</v>
      </c>
      <c r="K515" s="21">
        <f t="shared" si="61"/>
        <v>9.0244616427977129E-6</v>
      </c>
      <c r="L515" s="21">
        <f t="shared" si="62"/>
        <v>1.6950906876744578E-9</v>
      </c>
    </row>
    <row r="516" spans="1:12" x14ac:dyDescent="0.25">
      <c r="A516" s="19">
        <v>43836</v>
      </c>
      <c r="B516" s="21">
        <v>3246.280029</v>
      </c>
      <c r="C516" s="21">
        <v>201.071732</v>
      </c>
      <c r="D516" s="21">
        <f t="shared" si="56"/>
        <v>3.5271449965572142E-3</v>
      </c>
      <c r="E516" s="21">
        <f t="shared" si="57"/>
        <v>1.2440751826738591E-5</v>
      </c>
      <c r="F516" s="21">
        <f t="shared" si="63"/>
        <v>92</v>
      </c>
      <c r="G516" s="21">
        <f t="shared" si="58"/>
        <v>0.20346741546795</v>
      </c>
      <c r="H516" s="21">
        <f t="shared" si="59"/>
        <v>2.5312876206646788E-6</v>
      </c>
      <c r="I516" s="21">
        <f>(1-$F$3)*SUM($H$12:H516)</f>
        <v>9.2276597300634614E-6</v>
      </c>
      <c r="J516" s="21">
        <f t="shared" si="60"/>
        <v>3.03770632715927E-3</v>
      </c>
      <c r="K516" s="21">
        <f t="shared" si="61"/>
        <v>9.0676054337149754E-6</v>
      </c>
      <c r="L516" s="21">
        <f t="shared" si="62"/>
        <v>1.1378116588768225E-11</v>
      </c>
    </row>
    <row r="517" spans="1:12" x14ac:dyDescent="0.25">
      <c r="A517" s="19">
        <v>43837</v>
      </c>
      <c r="B517" s="21">
        <v>3237.179932</v>
      </c>
      <c r="C517" s="21">
        <v>201.36987300000001</v>
      </c>
      <c r="D517" s="21">
        <f t="shared" si="56"/>
        <v>-2.8071748821291158E-3</v>
      </c>
      <c r="E517" s="21">
        <f t="shared" si="57"/>
        <v>7.8802308188566147E-6</v>
      </c>
      <c r="F517" s="21">
        <f t="shared" si="63"/>
        <v>91</v>
      </c>
      <c r="G517" s="21">
        <f t="shared" si="58"/>
        <v>0.20705886353553818</v>
      </c>
      <c r="H517" s="21">
        <f t="shared" si="59"/>
        <v>1.631671637750174E-6</v>
      </c>
      <c r="I517" s="21">
        <f>(1-$F$3)*SUM($H$12:H517)</f>
        <v>9.2559611698099914E-6</v>
      </c>
      <c r="J517" s="21">
        <f t="shared" si="60"/>
        <v>3.0423611175877841E-3</v>
      </c>
      <c r="K517" s="21">
        <f t="shared" si="61"/>
        <v>9.0954159833380299E-6</v>
      </c>
      <c r="L517" s="21">
        <f t="shared" si="62"/>
        <v>1.4766749839757242E-12</v>
      </c>
    </row>
    <row r="518" spans="1:12" x14ac:dyDescent="0.25">
      <c r="A518" s="19">
        <v>43838</v>
      </c>
      <c r="B518" s="21">
        <v>3253.0500489999999</v>
      </c>
      <c r="C518" s="21">
        <v>204.629471</v>
      </c>
      <c r="D518" s="21">
        <f t="shared" si="56"/>
        <v>4.8904734274613417E-3</v>
      </c>
      <c r="E518" s="21">
        <f t="shared" si="57"/>
        <v>2.3916730344705482E-5</v>
      </c>
      <c r="F518" s="21">
        <f t="shared" si="63"/>
        <v>90</v>
      </c>
      <c r="G518" s="21">
        <f t="shared" si="58"/>
        <v>0.21071370504227982</v>
      </c>
      <c r="H518" s="21">
        <f t="shared" si="59"/>
        <v>5.0395828634300143E-6</v>
      </c>
      <c r="I518" s="21">
        <f>(1-$F$3)*SUM($H$12:H518)</f>
        <v>9.3433730285793699E-6</v>
      </c>
      <c r="J518" s="21">
        <f t="shared" si="60"/>
        <v>3.0566931525063765E-3</v>
      </c>
      <c r="K518" s="21">
        <f t="shared" si="61"/>
        <v>9.1813116783175517E-6</v>
      </c>
      <c r="L518" s="21">
        <f t="shared" si="62"/>
        <v>2.1713256327373386E-10</v>
      </c>
    </row>
    <row r="519" spans="1:12" x14ac:dyDescent="0.25">
      <c r="A519" s="19">
        <v>43839</v>
      </c>
      <c r="B519" s="21">
        <v>3274.6999510000001</v>
      </c>
      <c r="C519" s="21">
        <v>207.05429100000001</v>
      </c>
      <c r="D519" s="21">
        <f t="shared" si="56"/>
        <v>6.6332140115857923E-3</v>
      </c>
      <c r="E519" s="21">
        <f t="shared" si="57"/>
        <v>4.3999528123498082E-5</v>
      </c>
      <c r="F519" s="21">
        <f t="shared" si="63"/>
        <v>89</v>
      </c>
      <c r="G519" s="21">
        <f t="shared" si="58"/>
        <v>0.21443305895970177</v>
      </c>
      <c r="H519" s="21">
        <f t="shared" si="59"/>
        <v>9.4349534083051206E-6</v>
      </c>
      <c r="I519" s="21">
        <f>(1-$F$3)*SUM($H$12:H519)</f>
        <v>9.5070228458702192E-6</v>
      </c>
      <c r="J519" s="21">
        <f t="shared" si="60"/>
        <v>3.0833460470518419E-3</v>
      </c>
      <c r="K519" s="21">
        <f t="shared" si="61"/>
        <v>9.3421229799803588E-6</v>
      </c>
      <c r="L519" s="21">
        <f t="shared" si="62"/>
        <v>1.2011357312819288E-9</v>
      </c>
    </row>
    <row r="520" spans="1:12" x14ac:dyDescent="0.25">
      <c r="A520" s="19">
        <v>43840</v>
      </c>
      <c r="B520" s="21">
        <v>3265.3500979999999</v>
      </c>
      <c r="C520" s="21">
        <v>205.98101800000001</v>
      </c>
      <c r="D520" s="21">
        <f t="shared" si="56"/>
        <v>-2.8592623297471966E-3</v>
      </c>
      <c r="E520" s="21">
        <f t="shared" si="57"/>
        <v>8.1753810703113658E-6</v>
      </c>
      <c r="F520" s="21">
        <f t="shared" si="63"/>
        <v>88</v>
      </c>
      <c r="G520" s="21">
        <f t="shared" si="58"/>
        <v>0.21821806401054322</v>
      </c>
      <c r="H520" s="21">
        <f t="shared" si="59"/>
        <v>1.784015829711789E-6</v>
      </c>
      <c r="I520" s="21">
        <f>(1-$F$3)*SUM($H$12:H520)</f>
        <v>9.5379667045139003E-6</v>
      </c>
      <c r="J520" s="21">
        <f t="shared" si="60"/>
        <v>3.0883598728959519E-3</v>
      </c>
      <c r="K520" s="21">
        <f t="shared" si="61"/>
        <v>9.3725301155906383E-6</v>
      </c>
      <c r="L520" s="21">
        <f t="shared" si="62"/>
        <v>1.4331658366130738E-12</v>
      </c>
    </row>
    <row r="521" spans="1:12" x14ac:dyDescent="0.25">
      <c r="A521" s="19">
        <v>43843</v>
      </c>
      <c r="B521" s="21">
        <v>3288.1298830000001</v>
      </c>
      <c r="C521" s="21">
        <v>205.22572299999999</v>
      </c>
      <c r="D521" s="21">
        <f t="shared" si="56"/>
        <v>6.9519939976844915E-3</v>
      </c>
      <c r="E521" s="21">
        <f t="shared" si="57"/>
        <v>4.8330220543841198E-5</v>
      </c>
      <c r="F521" s="21">
        <f t="shared" si="63"/>
        <v>87</v>
      </c>
      <c r="G521" s="21">
        <f t="shared" si="58"/>
        <v>0.22206987901738859</v>
      </c>
      <c r="H521" s="21">
        <f t="shared" si="59"/>
        <v>1.0732686229054524E-5</v>
      </c>
      <c r="I521" s="21">
        <f>(1-$F$3)*SUM($H$12:H521)</f>
        <v>9.7241257732888162E-6</v>
      </c>
      <c r="J521" s="21">
        <f t="shared" si="60"/>
        <v>3.1183530546249594E-3</v>
      </c>
      <c r="K521" s="21">
        <f t="shared" si="61"/>
        <v>9.5554602444573567E-6</v>
      </c>
      <c r="L521" s="21">
        <f t="shared" si="62"/>
        <v>1.5034820362746733E-9</v>
      </c>
    </row>
    <row r="522" spans="1:12" x14ac:dyDescent="0.25">
      <c r="A522" s="19">
        <v>43844</v>
      </c>
      <c r="B522" s="21">
        <v>3283.1499020000001</v>
      </c>
      <c r="C522" s="21">
        <v>206.03070099999999</v>
      </c>
      <c r="D522" s="21">
        <f t="shared" si="56"/>
        <v>-1.5156809986203762E-3</v>
      </c>
      <c r="E522" s="21">
        <f t="shared" si="57"/>
        <v>2.2972888895788609E-6</v>
      </c>
      <c r="F522" s="21">
        <f t="shared" si="63"/>
        <v>86</v>
      </c>
      <c r="G522" s="21">
        <f t="shared" si="58"/>
        <v>0.22598968325745455</v>
      </c>
      <c r="H522" s="21">
        <f t="shared" si="59"/>
        <v>5.1916358850679621E-7</v>
      </c>
      <c r="I522" s="21">
        <f>(1-$F$3)*SUM($H$12:H522)</f>
        <v>9.7331306960188452E-6</v>
      </c>
      <c r="J522" s="21">
        <f t="shared" si="60"/>
        <v>3.1197965792690466E-3</v>
      </c>
      <c r="K522" s="21">
        <f t="shared" si="61"/>
        <v>9.5643089762772978E-6</v>
      </c>
      <c r="L522" s="21">
        <f t="shared" si="62"/>
        <v>5.2809580940478552E-11</v>
      </c>
    </row>
    <row r="523" spans="1:12" x14ac:dyDescent="0.25">
      <c r="A523" s="19">
        <v>43845</v>
      </c>
      <c r="B523" s="21">
        <v>3289.290039</v>
      </c>
      <c r="C523" s="21">
        <v>208.46546900000001</v>
      </c>
      <c r="D523" s="21">
        <f t="shared" si="56"/>
        <v>1.8684503293881162E-3</v>
      </c>
      <c r="E523" s="21">
        <f t="shared" si="57"/>
        <v>3.4911066333905598E-6</v>
      </c>
      <c r="F523" s="21">
        <f t="shared" si="63"/>
        <v>85</v>
      </c>
      <c r="G523" s="21">
        <f t="shared" si="58"/>
        <v>0.22997867682363909</v>
      </c>
      <c r="H523" s="21">
        <f t="shared" si="59"/>
        <v>8.0288008419739027E-7</v>
      </c>
      <c r="I523" s="21">
        <f>(1-$F$3)*SUM($H$12:H523)</f>
        <v>9.7470566979183042E-6</v>
      </c>
      <c r="J523" s="21">
        <f t="shared" si="60"/>
        <v>3.1220276580963061E-3</v>
      </c>
      <c r="K523" s="21">
        <f t="shared" si="61"/>
        <v>9.5779934308613839E-6</v>
      </c>
      <c r="L523" s="21">
        <f t="shared" si="62"/>
        <v>3.7050190885224629E-11</v>
      </c>
    </row>
    <row r="524" spans="1:12" x14ac:dyDescent="0.25">
      <c r="A524" s="19">
        <v>43846</v>
      </c>
      <c r="B524" s="21">
        <v>3316.8100589999999</v>
      </c>
      <c r="C524" s="21">
        <v>209.53874200000001</v>
      </c>
      <c r="D524" s="21">
        <f t="shared" si="56"/>
        <v>8.3317475637150612E-3</v>
      </c>
      <c r="E524" s="21">
        <f t="shared" si="57"/>
        <v>6.9418017465471864E-5</v>
      </c>
      <c r="F524" s="21">
        <f t="shared" si="63"/>
        <v>84</v>
      </c>
      <c r="G524" s="21">
        <f t="shared" si="58"/>
        <v>0.23403808099194362</v>
      </c>
      <c r="H524" s="21">
        <f t="shared" si="59"/>
        <v>1.6246459593884261E-5</v>
      </c>
      <c r="I524" s="21">
        <f>(1-$F$3)*SUM($H$12:H524)</f>
        <v>1.0028852487373076E-5</v>
      </c>
      <c r="J524" s="21">
        <f t="shared" si="60"/>
        <v>3.1668363531090577E-3</v>
      </c>
      <c r="K524" s="21">
        <f t="shared" si="61"/>
        <v>9.8549014559084371E-6</v>
      </c>
      <c r="L524" s="21">
        <f t="shared" si="62"/>
        <v>3.5477647887687108E-9</v>
      </c>
    </row>
    <row r="525" spans="1:12" x14ac:dyDescent="0.25">
      <c r="A525" s="19">
        <v>43847</v>
      </c>
      <c r="B525" s="21">
        <v>3329.6201169999999</v>
      </c>
      <c r="C525" s="21">
        <v>210.66171299999999</v>
      </c>
      <c r="D525" s="21">
        <f t="shared" ref="D525:D588" si="64">LN(B525/B524)</f>
        <v>3.8547230686901417E-3</v>
      </c>
      <c r="E525" s="21">
        <f t="shared" ref="E525:E588" si="65">D525^2</f>
        <v>1.4858889936291944E-5</v>
      </c>
      <c r="F525" s="21">
        <f t="shared" si="63"/>
        <v>83</v>
      </c>
      <c r="G525" s="21">
        <f t="shared" ref="G525:G588" si="66">$F$3^(F525-1)</f>
        <v>0.23816913859538066</v>
      </c>
      <c r="H525" s="21">
        <f t="shared" ref="H525:H588" si="67">E525*G525</f>
        <v>3.5389290166102228E-6</v>
      </c>
      <c r="I525" s="21">
        <f>(1-$F$3)*SUM($H$12:H525)</f>
        <v>1.009023541762303E-5</v>
      </c>
      <c r="J525" s="21">
        <f t="shared" ref="J525:J588" si="68">SQRT(I525)</f>
        <v>3.1765130910517323E-3</v>
      </c>
      <c r="K525" s="21">
        <f t="shared" ref="K525:K588" si="69">I525*$F$3</f>
        <v>9.9152196956521979E-6</v>
      </c>
      <c r="L525" s="21">
        <f t="shared" ref="L525:L588" si="70">(E525-K525)^2</f>
        <v>2.4439875448187039E-11</v>
      </c>
    </row>
    <row r="526" spans="1:12" x14ac:dyDescent="0.25">
      <c r="A526" s="19">
        <v>43851</v>
      </c>
      <c r="B526" s="21">
        <v>3320.790039</v>
      </c>
      <c r="C526" s="21">
        <v>209.84681699999999</v>
      </c>
      <c r="D526" s="21">
        <f t="shared" si="64"/>
        <v>-2.6555003320934225E-3</v>
      </c>
      <c r="E526" s="21">
        <f t="shared" si="65"/>
        <v>7.051682013748277E-6</v>
      </c>
      <c r="F526" s="21">
        <f t="shared" ref="F526:F589" si="71">F525-1</f>
        <v>82</v>
      </c>
      <c r="G526" s="21">
        <f t="shared" si="66"/>
        <v>0.24237311440448142</v>
      </c>
      <c r="H526" s="21">
        <f t="shared" si="67"/>
        <v>1.709138131462235E-6</v>
      </c>
      <c r="I526" s="21">
        <f>(1-$F$3)*SUM($H$12:H526)</f>
        <v>1.0119880518222299E-5</v>
      </c>
      <c r="J526" s="21">
        <f t="shared" si="68"/>
        <v>3.1811759646744315E-3</v>
      </c>
      <c r="K526" s="21">
        <f t="shared" si="69"/>
        <v>9.9443506002521147E-6</v>
      </c>
      <c r="L526" s="21">
        <f t="shared" si="70"/>
        <v>8.3675315513461097E-12</v>
      </c>
    </row>
    <row r="527" spans="1:12" x14ac:dyDescent="0.25">
      <c r="A527" s="19">
        <v>43852</v>
      </c>
      <c r="B527" s="21">
        <v>3321.75</v>
      </c>
      <c r="C527" s="21">
        <v>210.12507600000001</v>
      </c>
      <c r="D527" s="21">
        <f t="shared" si="64"/>
        <v>2.8903431550190799E-4</v>
      </c>
      <c r="E527" s="21">
        <f t="shared" si="65"/>
        <v>8.3540835537656483E-8</v>
      </c>
      <c r="F527" s="21">
        <f t="shared" si="71"/>
        <v>81</v>
      </c>
      <c r="G527" s="21">
        <f t="shared" si="66"/>
        <v>0.24665129551451975</v>
      </c>
      <c r="H527" s="21">
        <f t="shared" si="67"/>
        <v>2.0605455313728402E-8</v>
      </c>
      <c r="I527" s="21">
        <f>(1-$F$3)*SUM($H$12:H527)</f>
        <v>1.0120237921046813E-5</v>
      </c>
      <c r="J527" s="21">
        <f t="shared" si="68"/>
        <v>3.1812321388177273E-3</v>
      </c>
      <c r="K527" s="21">
        <f t="shared" si="69"/>
        <v>9.9447018039037873E-6</v>
      </c>
      <c r="L527" s="21">
        <f t="shared" si="70"/>
        <v>9.7242495644027655E-11</v>
      </c>
    </row>
    <row r="528" spans="1:12" x14ac:dyDescent="0.25">
      <c r="A528" s="19">
        <v>43853</v>
      </c>
      <c r="B528" s="21">
        <v>3325.540039</v>
      </c>
      <c r="C528" s="21">
        <v>212.092758</v>
      </c>
      <c r="D528" s="21">
        <f t="shared" si="64"/>
        <v>1.1403261745642909E-3</v>
      </c>
      <c r="E528" s="21">
        <f t="shared" si="65"/>
        <v>1.3003437843964295E-6</v>
      </c>
      <c r="F528" s="21">
        <f t="shared" si="71"/>
        <v>80</v>
      </c>
      <c r="G528" s="21">
        <f t="shared" si="66"/>
        <v>0.25100499173957103</v>
      </c>
      <c r="H528" s="21">
        <f t="shared" si="67"/>
        <v>3.2639278086102834E-7</v>
      </c>
      <c r="I528" s="21">
        <f>(1-$F$3)*SUM($H$12:H528)</f>
        <v>1.0125899222872208E-5</v>
      </c>
      <c r="J528" s="21">
        <f t="shared" si="68"/>
        <v>3.1821218114447174E-3</v>
      </c>
      <c r="K528" s="21">
        <f t="shared" si="69"/>
        <v>9.9502649101187466E-6</v>
      </c>
      <c r="L528" s="21">
        <f t="shared" si="70"/>
        <v>7.4821135481217254E-11</v>
      </c>
    </row>
    <row r="529" spans="1:12" x14ac:dyDescent="0.25">
      <c r="A529" s="19">
        <v>43854</v>
      </c>
      <c r="B529" s="21">
        <v>3295.469971</v>
      </c>
      <c r="C529" s="21">
        <v>209.92631499999999</v>
      </c>
      <c r="D529" s="21">
        <f t="shared" si="64"/>
        <v>-9.0832893173140306E-3</v>
      </c>
      <c r="E529" s="21">
        <f t="shared" si="65"/>
        <v>8.2506144822031184E-5</v>
      </c>
      <c r="F529" s="21">
        <f t="shared" si="71"/>
        <v>79</v>
      </c>
      <c r="G529" s="21">
        <f t="shared" si="66"/>
        <v>0.25543553601352659</v>
      </c>
      <c r="H529" s="21">
        <f t="shared" si="67"/>
        <v>2.1075001327025187E-5</v>
      </c>
      <c r="I529" s="21">
        <f>(1-$F$3)*SUM($H$12:H529)</f>
        <v>1.0491446350379609E-5</v>
      </c>
      <c r="J529" s="21">
        <f t="shared" si="68"/>
        <v>3.239050223503737E-3</v>
      </c>
      <c r="K529" s="21">
        <f t="shared" si="69"/>
        <v>1.0309471601373954E-5</v>
      </c>
      <c r="L529" s="21">
        <f t="shared" si="70"/>
        <v>5.2123596241303642E-9</v>
      </c>
    </row>
    <row r="530" spans="1:12" x14ac:dyDescent="0.25">
      <c r="A530" s="19">
        <v>43857</v>
      </c>
      <c r="B530" s="21">
        <v>3243.6298830000001</v>
      </c>
      <c r="C530" s="21">
        <v>208.03813199999999</v>
      </c>
      <c r="D530" s="21">
        <f t="shared" si="64"/>
        <v>-1.5855752389124188E-2</v>
      </c>
      <c r="E530" s="21">
        <f t="shared" si="65"/>
        <v>2.5140488382521743E-4</v>
      </c>
      <c r="F530" s="21">
        <f t="shared" si="71"/>
        <v>78</v>
      </c>
      <c r="G530" s="21">
        <f t="shared" si="66"/>
        <v>0.25994428479818704</v>
      </c>
      <c r="H530" s="21">
        <f t="shared" si="67"/>
        <v>6.5351262720717446E-5</v>
      </c>
      <c r="I530" s="21">
        <f>(1-$F$3)*SUM($H$12:H530)</f>
        <v>1.1624967814784266E-5</v>
      </c>
      <c r="J530" s="21">
        <f t="shared" si="68"/>
        <v>3.4095407043741636E-3</v>
      </c>
      <c r="K530" s="21">
        <f t="shared" si="69"/>
        <v>1.1423332069850237E-5</v>
      </c>
      <c r="L530" s="21">
        <f t="shared" si="70"/>
        <v>5.7591145182913985E-8</v>
      </c>
    </row>
    <row r="531" spans="1:12" x14ac:dyDescent="0.25">
      <c r="A531" s="19">
        <v>43858</v>
      </c>
      <c r="B531" s="21">
        <v>3276.23999</v>
      </c>
      <c r="C531" s="21">
        <v>209.081604</v>
      </c>
      <c r="D531" s="21">
        <f t="shared" si="64"/>
        <v>1.0003383371009162E-2</v>
      </c>
      <c r="E531" s="21">
        <f t="shared" si="65"/>
        <v>1.0006767886738263E-4</v>
      </c>
      <c r="F531" s="21">
        <f t="shared" si="71"/>
        <v>77</v>
      </c>
      <c r="G531" s="21">
        <f t="shared" si="66"/>
        <v>0.2645326184985583</v>
      </c>
      <c r="H531" s="21">
        <f t="shared" si="67"/>
        <v>2.6471165117861574E-5</v>
      </c>
      <c r="I531" s="21">
        <f>(1-$F$3)*SUM($H$12:H531)</f>
        <v>1.2084111718049408E-5</v>
      </c>
      <c r="J531" s="21">
        <f t="shared" si="68"/>
        <v>3.476220896037737E-3</v>
      </c>
      <c r="K531" s="21">
        <f t="shared" si="69"/>
        <v>1.1874512095327343E-5</v>
      </c>
      <c r="L531" s="21">
        <f t="shared" si="70"/>
        <v>7.778034665283557E-9</v>
      </c>
    </row>
    <row r="532" spans="1:12" x14ac:dyDescent="0.25">
      <c r="A532" s="19">
        <v>43859</v>
      </c>
      <c r="B532" s="21">
        <v>3273.3999020000001</v>
      </c>
      <c r="C532" s="21">
        <v>213.106415</v>
      </c>
      <c r="D532" s="21">
        <f t="shared" si="64"/>
        <v>-8.6725017705989612E-4</v>
      </c>
      <c r="E532" s="21">
        <f t="shared" si="65"/>
        <v>7.5212286961042119E-7</v>
      </c>
      <c r="F532" s="21">
        <f t="shared" si="71"/>
        <v>76</v>
      </c>
      <c r="G532" s="21">
        <f t="shared" si="66"/>
        <v>0.26920194188547836</v>
      </c>
      <c r="H532" s="21">
        <f t="shared" si="67"/>
        <v>2.0247293703560381E-7</v>
      </c>
      <c r="I532" s="21">
        <f>(1-$F$3)*SUM($H$12:H532)</f>
        <v>1.2087623622954317E-5</v>
      </c>
      <c r="J532" s="21">
        <f t="shared" si="68"/>
        <v>3.4767259919289465E-3</v>
      </c>
      <c r="K532" s="21">
        <f t="shared" si="69"/>
        <v>1.1877963086036797E-5</v>
      </c>
      <c r="L532" s="21">
        <f t="shared" si="70"/>
        <v>1.2378432052145049E-10</v>
      </c>
    </row>
    <row r="533" spans="1:12" x14ac:dyDescent="0.25">
      <c r="A533" s="19">
        <v>43860</v>
      </c>
      <c r="B533" s="21">
        <v>3283.6599120000001</v>
      </c>
      <c r="C533" s="21">
        <v>214.835587</v>
      </c>
      <c r="D533" s="21">
        <f t="shared" si="64"/>
        <v>3.1294570019154417E-3</v>
      </c>
      <c r="E533" s="21">
        <f t="shared" si="65"/>
        <v>9.7935011268375847E-6</v>
      </c>
      <c r="F533" s="21">
        <f t="shared" si="71"/>
        <v>75</v>
      </c>
      <c r="G533" s="21">
        <f t="shared" si="66"/>
        <v>0.27395368452570412</v>
      </c>
      <c r="H533" s="21">
        <f t="shared" si="67"/>
        <v>2.6829657181037915E-6</v>
      </c>
      <c r="I533" s="21">
        <f>(1-$F$3)*SUM($H$12:H533)</f>
        <v>1.2134159819855811E-5</v>
      </c>
      <c r="J533" s="21">
        <f t="shared" si="68"/>
        <v>3.4834120944636756E-3</v>
      </c>
      <c r="K533" s="21">
        <f t="shared" si="69"/>
        <v>1.192369210988817E-5</v>
      </c>
      <c r="L533" s="21">
        <f t="shared" si="70"/>
        <v>4.5377136242700185E-12</v>
      </c>
    </row>
    <row r="534" spans="1:12" x14ac:dyDescent="0.25">
      <c r="A534" s="19">
        <v>43861</v>
      </c>
      <c r="B534" s="21">
        <v>3225.5200199999999</v>
      </c>
      <c r="C534" s="21">
        <v>212.639343</v>
      </c>
      <c r="D534" s="21">
        <f t="shared" si="64"/>
        <v>-1.7864443392728784E-2</v>
      </c>
      <c r="E534" s="21">
        <f t="shared" si="65"/>
        <v>3.1913833773201109E-4</v>
      </c>
      <c r="F534" s="21">
        <f t="shared" si="71"/>
        <v>74</v>
      </c>
      <c r="G534" s="21">
        <f t="shared" si="66"/>
        <v>0.27878930121958934</v>
      </c>
      <c r="H534" s="21">
        <f t="shared" si="67"/>
        <v>8.8972354168688668E-5</v>
      </c>
      <c r="I534" s="21">
        <f>(1-$F$3)*SUM($H$12:H534)</f>
        <v>1.3677390493451505E-5</v>
      </c>
      <c r="J534" s="21">
        <f t="shared" si="68"/>
        <v>3.6982956200730501E-3</v>
      </c>
      <c r="K534" s="21">
        <f t="shared" si="69"/>
        <v>1.344015535742013E-5</v>
      </c>
      <c r="L534" s="21">
        <f t="shared" si="70"/>
        <v>9.345137870712869E-8</v>
      </c>
    </row>
    <row r="535" spans="1:12" x14ac:dyDescent="0.25">
      <c r="A535" s="19">
        <v>43864</v>
      </c>
      <c r="B535" s="21">
        <v>3248.919922</v>
      </c>
      <c r="C535" s="21">
        <v>213.841812</v>
      </c>
      <c r="D535" s="21">
        <f t="shared" si="64"/>
        <v>7.2284256543816159E-3</v>
      </c>
      <c r="E535" s="21">
        <f t="shared" si="65"/>
        <v>5.2250137440922294E-5</v>
      </c>
      <c r="F535" s="21">
        <f t="shared" si="71"/>
        <v>73</v>
      </c>
      <c r="G535" s="21">
        <f t="shared" si="66"/>
        <v>0.28371027244648866</v>
      </c>
      <c r="H535" s="21">
        <f t="shared" si="67"/>
        <v>1.4823900728730541E-5</v>
      </c>
      <c r="I535" s="21">
        <f>(1-$F$3)*SUM($H$12:H535)</f>
        <v>1.3934511916399816E-5</v>
      </c>
      <c r="J535" s="21">
        <f t="shared" si="68"/>
        <v>3.7328959155593687E-3</v>
      </c>
      <c r="K535" s="21">
        <f t="shared" si="69"/>
        <v>1.3692816994287249E-5</v>
      </c>
      <c r="L535" s="21">
        <f t="shared" si="70"/>
        <v>1.4866669600245008E-9</v>
      </c>
    </row>
    <row r="536" spans="1:12" x14ac:dyDescent="0.25">
      <c r="A536" s="19">
        <v>43865</v>
      </c>
      <c r="B536" s="21">
        <v>3297.5900879999999</v>
      </c>
      <c r="C536" s="21">
        <v>213.28529399999999</v>
      </c>
      <c r="D536" s="21">
        <f t="shared" si="64"/>
        <v>1.486931591219986E-2</v>
      </c>
      <c r="E536" s="21">
        <f t="shared" si="65"/>
        <v>2.2109655569679996E-4</v>
      </c>
      <c r="F536" s="21">
        <f t="shared" si="71"/>
        <v>72</v>
      </c>
      <c r="G536" s="21">
        <f t="shared" si="66"/>
        <v>0.28871810481802318</v>
      </c>
      <c r="H536" s="21">
        <f t="shared" si="67"/>
        <v>6.3834578542572586E-5</v>
      </c>
      <c r="I536" s="21">
        <f>(1-$F$3)*SUM($H$12:H536)</f>
        <v>1.5041726405253029E-5</v>
      </c>
      <c r="J536" s="21">
        <f t="shared" si="68"/>
        <v>3.8783664609282381E-3</v>
      </c>
      <c r="K536" s="21">
        <f t="shared" si="69"/>
        <v>1.4780826783237746E-5</v>
      </c>
      <c r="L536" s="21">
        <f t="shared" si="70"/>
        <v>4.2566179997134491E-8</v>
      </c>
    </row>
    <row r="537" spans="1:12" x14ac:dyDescent="0.25">
      <c r="A537" s="19">
        <v>43866</v>
      </c>
      <c r="B537" s="21">
        <v>3334.6899410000001</v>
      </c>
      <c r="C537" s="21">
        <v>213.03684999999999</v>
      </c>
      <c r="D537" s="21">
        <f t="shared" si="64"/>
        <v>1.1187778503979414E-2</v>
      </c>
      <c r="E537" s="21">
        <f t="shared" si="65"/>
        <v>1.2516638785410386E-4</v>
      </c>
      <c r="F537" s="21">
        <f t="shared" si="71"/>
        <v>71</v>
      </c>
      <c r="G537" s="21">
        <f t="shared" si="66"/>
        <v>0.29381433153934666</v>
      </c>
      <c r="H537" s="21">
        <f t="shared" si="67"/>
        <v>3.6775678578548122E-5</v>
      </c>
      <c r="I537" s="21">
        <f>(1-$F$3)*SUM($H$12:H537)</f>
        <v>1.5679602695646662E-5</v>
      </c>
      <c r="J537" s="21">
        <f t="shared" si="68"/>
        <v>3.9597478070764382E-3</v>
      </c>
      <c r="K537" s="21">
        <f t="shared" si="69"/>
        <v>1.5407639072161567E-5</v>
      </c>
      <c r="L537" s="21">
        <f t="shared" si="70"/>
        <v>1.2046982934177519E-8</v>
      </c>
    </row>
    <row r="538" spans="1:12" x14ac:dyDescent="0.25">
      <c r="A538" s="19">
        <v>43867</v>
      </c>
      <c r="B538" s="21">
        <v>3345.780029</v>
      </c>
      <c r="C538" s="21">
        <v>211.54617300000001</v>
      </c>
      <c r="D538" s="21">
        <f t="shared" si="64"/>
        <v>3.3201550900961913E-3</v>
      </c>
      <c r="E538" s="21">
        <f t="shared" si="65"/>
        <v>1.1023429822291648E-5</v>
      </c>
      <c r="F538" s="21">
        <f t="shared" si="71"/>
        <v>70</v>
      </c>
      <c r="G538" s="21">
        <f t="shared" si="66"/>
        <v>0.29900051287855434</v>
      </c>
      <c r="H538" s="21">
        <f t="shared" si="67"/>
        <v>3.2960111705459538E-6</v>
      </c>
      <c r="I538" s="21">
        <f>(1-$F$3)*SUM($H$12:H538)</f>
        <v>1.5736772201685096E-5</v>
      </c>
      <c r="J538" s="21">
        <f t="shared" si="68"/>
        <v>3.9669600705937403E-3</v>
      </c>
      <c r="K538" s="21">
        <f t="shared" si="69"/>
        <v>1.5463816969782566E-5</v>
      </c>
      <c r="L538" s="21">
        <f t="shared" si="70"/>
        <v>1.9717038019602533E-11</v>
      </c>
    </row>
    <row r="539" spans="1:12" x14ac:dyDescent="0.25">
      <c r="A539" s="19">
        <v>43868</v>
      </c>
      <c r="B539" s="21">
        <v>3327.709961</v>
      </c>
      <c r="C539" s="21">
        <v>210.29402200000001</v>
      </c>
      <c r="D539" s="21">
        <f t="shared" si="64"/>
        <v>-5.41549090194545E-3</v>
      </c>
      <c r="E539" s="21">
        <f t="shared" si="65"/>
        <v>2.9327541709053942E-5</v>
      </c>
      <c r="F539" s="21">
        <f t="shared" si="71"/>
        <v>69</v>
      </c>
      <c r="G539" s="21">
        <f t="shared" si="66"/>
        <v>0.30427823664437625</v>
      </c>
      <c r="H539" s="21">
        <f t="shared" si="67"/>
        <v>8.9237326763453304E-6</v>
      </c>
      <c r="I539" s="21">
        <f>(1-$F$3)*SUM($H$12:H539)</f>
        <v>1.5891554865556104E-5</v>
      </c>
      <c r="J539" s="21">
        <f t="shared" si="68"/>
        <v>3.9864213105937638E-3</v>
      </c>
      <c r="K539" s="21">
        <f t="shared" si="69"/>
        <v>1.5615914919318897E-5</v>
      </c>
      <c r="L539" s="21">
        <f t="shared" si="70"/>
        <v>1.8800870922097978E-10</v>
      </c>
    </row>
    <row r="540" spans="1:12" x14ac:dyDescent="0.25">
      <c r="A540" s="19">
        <v>43871</v>
      </c>
      <c r="B540" s="21">
        <v>3352.0900879999999</v>
      </c>
      <c r="C540" s="21">
        <v>211.88407900000001</v>
      </c>
      <c r="D540" s="21">
        <f t="shared" si="64"/>
        <v>7.2996901344203769E-3</v>
      </c>
      <c r="E540" s="21">
        <f t="shared" si="65"/>
        <v>5.3285476058554179E-5</v>
      </c>
      <c r="F540" s="21">
        <f t="shared" si="71"/>
        <v>68</v>
      </c>
      <c r="G540" s="21">
        <f t="shared" si="66"/>
        <v>0.30964911867230333</v>
      </c>
      <c r="H540" s="21">
        <f t="shared" si="67"/>
        <v>1.649980069956542E-5</v>
      </c>
      <c r="I540" s="21">
        <f>(1-$F$3)*SUM($H$12:H540)</f>
        <v>1.6177744871268531E-5</v>
      </c>
      <c r="J540" s="21">
        <f t="shared" si="68"/>
        <v>4.0221567437468833E-3</v>
      </c>
      <c r="K540" s="21">
        <f t="shared" si="69"/>
        <v>1.5897140942686264E-5</v>
      </c>
      <c r="L540" s="21">
        <f t="shared" si="70"/>
        <v>1.3978876027364422E-9</v>
      </c>
    </row>
    <row r="541" spans="1:12" x14ac:dyDescent="0.25">
      <c r="A541" s="19">
        <v>43872</v>
      </c>
      <c r="B541" s="21">
        <v>3357.75</v>
      </c>
      <c r="C541" s="21">
        <v>214.388397</v>
      </c>
      <c r="D541" s="21">
        <f t="shared" si="64"/>
        <v>1.687048653373355E-3</v>
      </c>
      <c r="E541" s="21">
        <f t="shared" si="65"/>
        <v>2.8461331588488506E-6</v>
      </c>
      <c r="F541" s="21">
        <f t="shared" si="71"/>
        <v>67</v>
      </c>
      <c r="G541" s="21">
        <f t="shared" si="66"/>
        <v>0.31511480331929387</v>
      </c>
      <c r="H541" s="21">
        <f t="shared" si="67"/>
        <v>8.9685869057117614E-7</v>
      </c>
      <c r="I541" s="21">
        <f>(1-$F$3)*SUM($H$12:H541)</f>
        <v>1.619330093757814E-5</v>
      </c>
      <c r="J541" s="21">
        <f t="shared" si="68"/>
        <v>4.0240900757286908E-3</v>
      </c>
      <c r="K541" s="21">
        <f t="shared" si="69"/>
        <v>1.5912427188118209E-5</v>
      </c>
      <c r="L541" s="21">
        <f t="shared" si="70"/>
        <v>1.7072803965932008E-10</v>
      </c>
    </row>
    <row r="542" spans="1:12" x14ac:dyDescent="0.25">
      <c r="A542" s="19">
        <v>43873</v>
      </c>
      <c r="B542" s="21">
        <v>3379.4499510000001</v>
      </c>
      <c r="C542" s="21">
        <v>216.10763499999999</v>
      </c>
      <c r="D542" s="21">
        <f t="shared" si="64"/>
        <v>6.4418530543442504E-3</v>
      </c>
      <c r="E542" s="21">
        <f t="shared" si="65"/>
        <v>4.1497470773764352E-5</v>
      </c>
      <c r="F542" s="21">
        <f t="shared" si="71"/>
        <v>66</v>
      </c>
      <c r="G542" s="21">
        <f t="shared" si="66"/>
        <v>0.32067696396721229</v>
      </c>
      <c r="H542" s="21">
        <f t="shared" si="67"/>
        <v>1.3307282940048875E-5</v>
      </c>
      <c r="I542" s="21">
        <f>(1-$F$3)*SUM($H$12:H542)</f>
        <v>1.6424116536504117E-5</v>
      </c>
      <c r="J542" s="21">
        <f t="shared" si="68"/>
        <v>4.0526678295295946E-3</v>
      </c>
      <c r="K542" s="21">
        <f t="shared" si="69"/>
        <v>1.6139239277015311E-5</v>
      </c>
      <c r="L542" s="21">
        <f t="shared" si="70"/>
        <v>6.4303990464271503E-10</v>
      </c>
    </row>
    <row r="543" spans="1:12" x14ac:dyDescent="0.25">
      <c r="A543" s="19">
        <v>43874</v>
      </c>
      <c r="B543" s="21">
        <v>3373.9399410000001</v>
      </c>
      <c r="C543" s="21">
        <v>216.06788599999999</v>
      </c>
      <c r="D543" s="21">
        <f t="shared" si="64"/>
        <v>-1.631776429537957E-3</v>
      </c>
      <c r="E543" s="21">
        <f t="shared" si="65"/>
        <v>2.6626943159956434E-6</v>
      </c>
      <c r="F543" s="21">
        <f t="shared" si="71"/>
        <v>65</v>
      </c>
      <c r="G543" s="21">
        <f t="shared" si="66"/>
        <v>0.32633730353515406</v>
      </c>
      <c r="H543" s="21">
        <f t="shared" si="67"/>
        <v>8.6893648322039972E-7</v>
      </c>
      <c r="I543" s="21">
        <f>(1-$F$3)*SUM($H$12:H543)</f>
        <v>1.6439188290498281E-5</v>
      </c>
      <c r="J543" s="21">
        <f t="shared" si="68"/>
        <v>4.0545268886145371E-3</v>
      </c>
      <c r="K543" s="21">
        <f t="shared" si="69"/>
        <v>1.615404961055718E-5</v>
      </c>
      <c r="L543" s="21">
        <f t="shared" si="70"/>
        <v>1.820166676840936E-10</v>
      </c>
    </row>
    <row r="544" spans="1:12" x14ac:dyDescent="0.25">
      <c r="A544" s="19">
        <v>43875</v>
      </c>
      <c r="B544" s="21">
        <v>3380.1599120000001</v>
      </c>
      <c r="C544" s="21">
        <v>215.73992899999999</v>
      </c>
      <c r="D544" s="21">
        <f t="shared" si="64"/>
        <v>1.8418361865356393E-3</v>
      </c>
      <c r="E544" s="21">
        <f t="shared" si="65"/>
        <v>3.3923605380321463E-6</v>
      </c>
      <c r="F544" s="21">
        <f t="shared" si="71"/>
        <v>64</v>
      </c>
      <c r="G544" s="21">
        <f t="shared" si="66"/>
        <v>0.33209755500081389</v>
      </c>
      <c r="H544" s="21">
        <f t="shared" si="67"/>
        <v>1.1265946403617214E-6</v>
      </c>
      <c r="I544" s="21">
        <f>(1-$F$3)*SUM($H$12:H544)</f>
        <v>1.6458729140259527E-5</v>
      </c>
      <c r="J544" s="21">
        <f t="shared" si="68"/>
        <v>4.0569359300165839E-3</v>
      </c>
      <c r="K544" s="21">
        <f t="shared" si="69"/>
        <v>1.6173251523139324E-5</v>
      </c>
      <c r="L544" s="21">
        <f t="shared" si="70"/>
        <v>1.6335117437319396E-10</v>
      </c>
    </row>
    <row r="545" spans="1:12" x14ac:dyDescent="0.25">
      <c r="A545" s="19">
        <v>43879</v>
      </c>
      <c r="B545" s="21">
        <v>3370.290039</v>
      </c>
      <c r="C545" s="21">
        <v>214.80577099999999</v>
      </c>
      <c r="D545" s="21">
        <f t="shared" si="64"/>
        <v>-2.9242139723342853E-3</v>
      </c>
      <c r="E545" s="21">
        <f t="shared" si="65"/>
        <v>8.5510273559950598E-6</v>
      </c>
      <c r="F545" s="21">
        <f t="shared" si="71"/>
        <v>63</v>
      </c>
      <c r="G545" s="21">
        <f t="shared" si="66"/>
        <v>0.3379594819310564</v>
      </c>
      <c r="H545" s="21">
        <f t="shared" si="67"/>
        <v>2.8899007752103814E-6</v>
      </c>
      <c r="I545" s="21">
        <f>(1-$F$3)*SUM($H$12:H545)</f>
        <v>1.6508854637798877E-5</v>
      </c>
      <c r="J545" s="21">
        <f t="shared" si="68"/>
        <v>4.063108986699579E-3</v>
      </c>
      <c r="K545" s="21">
        <f t="shared" si="69"/>
        <v>1.6222507590999595E-5</v>
      </c>
      <c r="L545" s="21">
        <f t="shared" si="70"/>
        <v>5.8851608996065245E-11</v>
      </c>
    </row>
    <row r="546" spans="1:12" x14ac:dyDescent="0.25">
      <c r="A546" s="19">
        <v>43880</v>
      </c>
      <c r="B546" s="21">
        <v>3386.1499020000001</v>
      </c>
      <c r="C546" s="21">
        <v>214.289017</v>
      </c>
      <c r="D546" s="21">
        <f t="shared" si="64"/>
        <v>4.6947482013129449E-3</v>
      </c>
      <c r="E546" s="21">
        <f t="shared" si="65"/>
        <v>2.2040660673731132E-5</v>
      </c>
      <c r="F546" s="21">
        <f t="shared" si="71"/>
        <v>62</v>
      </c>
      <c r="G546" s="21">
        <f t="shared" si="66"/>
        <v>0.34392487902185287</v>
      </c>
      <c r="H546" s="21">
        <f t="shared" si="67"/>
        <v>7.5803315557746899E-6</v>
      </c>
      <c r="I546" s="21">
        <f>(1-$F$3)*SUM($H$12:H546)</f>
        <v>1.6640335930861185E-5</v>
      </c>
      <c r="J546" s="21">
        <f t="shared" si="68"/>
        <v>4.0792567865802695E-3</v>
      </c>
      <c r="K546" s="21">
        <f t="shared" si="69"/>
        <v>1.6351708333363277E-5</v>
      </c>
      <c r="L546" s="21">
        <f t="shared" si="70"/>
        <v>3.2364178730976897E-11</v>
      </c>
    </row>
    <row r="547" spans="1:12" x14ac:dyDescent="0.25">
      <c r="A547" s="19">
        <v>43881</v>
      </c>
      <c r="B547" s="21">
        <v>3373.2299800000001</v>
      </c>
      <c r="C547" s="21">
        <v>213.74243200000001</v>
      </c>
      <c r="D547" s="21">
        <f t="shared" si="64"/>
        <v>-3.8228174654427851E-3</v>
      </c>
      <c r="E547" s="21">
        <f t="shared" si="65"/>
        <v>1.4613933374094399E-5</v>
      </c>
      <c r="F547" s="21">
        <f t="shared" si="71"/>
        <v>61</v>
      </c>
      <c r="G547" s="21">
        <f t="shared" si="66"/>
        <v>0.34999557264774744</v>
      </c>
      <c r="H547" s="21">
        <f t="shared" si="67"/>
        <v>5.1148119799021969E-6</v>
      </c>
      <c r="I547" s="21">
        <f>(1-$F$3)*SUM($H$12:H547)</f>
        <v>1.6729052643044548E-5</v>
      </c>
      <c r="J547" s="21">
        <f t="shared" si="68"/>
        <v>4.0901164583718817E-3</v>
      </c>
      <c r="K547" s="21">
        <f t="shared" si="69"/>
        <v>1.6438886248998194E-5</v>
      </c>
      <c r="L547" s="21">
        <f t="shared" si="70"/>
        <v>3.330452995619625E-12</v>
      </c>
    </row>
    <row r="548" spans="1:12" x14ac:dyDescent="0.25">
      <c r="A548" s="19">
        <v>43882</v>
      </c>
      <c r="B548" s="21">
        <v>3337.75</v>
      </c>
      <c r="C548" s="21">
        <v>214.527512</v>
      </c>
      <c r="D548" s="21">
        <f t="shared" si="64"/>
        <v>-1.0573809093858041E-2</v>
      </c>
      <c r="E548" s="21">
        <f t="shared" si="65"/>
        <v>1.1180543875335501E-4</v>
      </c>
      <c r="F548" s="21">
        <f t="shared" si="71"/>
        <v>60</v>
      </c>
      <c r="G548" s="21">
        <f t="shared" si="66"/>
        <v>0.35617342142102271</v>
      </c>
      <c r="H548" s="21">
        <f t="shared" si="67"/>
        <v>3.9822125654261057E-5</v>
      </c>
      <c r="I548" s="21">
        <f>(1-$F$3)*SUM($H$12:H548)</f>
        <v>1.7419769735692469E-5</v>
      </c>
      <c r="J548" s="21">
        <f t="shared" si="68"/>
        <v>4.1736997658782873E-3</v>
      </c>
      <c r="K548" s="21">
        <f t="shared" si="69"/>
        <v>1.7117622813378536E-5</v>
      </c>
      <c r="L548" s="21">
        <f t="shared" si="70"/>
        <v>8.9657824874828623E-9</v>
      </c>
    </row>
    <row r="549" spans="1:12" x14ac:dyDescent="0.25">
      <c r="A549" s="19">
        <v>43885</v>
      </c>
      <c r="B549" s="21">
        <v>3225.889893</v>
      </c>
      <c r="C549" s="21">
        <v>212.192139</v>
      </c>
      <c r="D549" s="21">
        <f t="shared" si="64"/>
        <v>-3.4088079289662898E-2</v>
      </c>
      <c r="E549" s="21">
        <f t="shared" si="65"/>
        <v>1.1619971496583446E-3</v>
      </c>
      <c r="F549" s="21">
        <f t="shared" si="71"/>
        <v>59</v>
      </c>
      <c r="G549" s="21">
        <f t="shared" si="66"/>
        <v>0.3624603167607352</v>
      </c>
      <c r="H549" s="21">
        <f t="shared" si="67"/>
        <v>4.2117785494023504E-4</v>
      </c>
      <c r="I549" s="21">
        <f>(1-$F$3)*SUM($H$12:H549)</f>
        <v>2.4725124200638714E-5</v>
      </c>
      <c r="J549" s="21">
        <f t="shared" si="68"/>
        <v>4.9724364451080435E-3</v>
      </c>
      <c r="K549" s="21">
        <f t="shared" si="69"/>
        <v>2.4296265478944721E-5</v>
      </c>
      <c r="L549" s="21">
        <f t="shared" si="70"/>
        <v>1.2943633018625885E-6</v>
      </c>
    </row>
    <row r="550" spans="1:12" x14ac:dyDescent="0.25">
      <c r="A550" s="19">
        <v>43886</v>
      </c>
      <c r="B550" s="21">
        <v>3128.209961</v>
      </c>
      <c r="C550" s="21">
        <v>210.78097500000001</v>
      </c>
      <c r="D550" s="21">
        <f t="shared" si="64"/>
        <v>-3.0747904486151584E-2</v>
      </c>
      <c r="E550" s="21">
        <f t="shared" si="65"/>
        <v>9.4543363028950069E-4</v>
      </c>
      <c r="F550" s="21">
        <f t="shared" si="71"/>
        <v>58</v>
      </c>
      <c r="G550" s="21">
        <f t="shared" si="66"/>
        <v>0.36885818347179483</v>
      </c>
      <c r="H550" s="21">
        <f t="shared" si="67"/>
        <v>3.4873093146172969E-4</v>
      </c>
      <c r="I550" s="21">
        <f>(1-$F$3)*SUM($H$12:H550)</f>
        <v>3.0773882551384179E-5</v>
      </c>
      <c r="J550" s="21">
        <f t="shared" si="68"/>
        <v>5.5474212523824234E-3</v>
      </c>
      <c r="K550" s="21">
        <f t="shared" si="69"/>
        <v>3.0240107763219245E-5</v>
      </c>
      <c r="L550" s="21">
        <f t="shared" si="70"/>
        <v>8.3757918367406333E-7</v>
      </c>
    </row>
    <row r="551" spans="1:12" x14ac:dyDescent="0.25">
      <c r="A551" s="19">
        <v>43887</v>
      </c>
      <c r="B551" s="21">
        <v>3116.389893</v>
      </c>
      <c r="C551" s="21">
        <v>208.79341099999999</v>
      </c>
      <c r="D551" s="21">
        <f t="shared" si="64"/>
        <v>-3.785697208136523E-3</v>
      </c>
      <c r="E551" s="21">
        <f t="shared" si="65"/>
        <v>1.4331503351692665E-5</v>
      </c>
      <c r="F551" s="21">
        <f t="shared" si="71"/>
        <v>57</v>
      </c>
      <c r="G551" s="21">
        <f t="shared" si="66"/>
        <v>0.37536898033426608</v>
      </c>
      <c r="H551" s="21">
        <f t="shared" si="67"/>
        <v>5.3796017997819922E-6</v>
      </c>
      <c r="I551" s="21">
        <f>(1-$F$3)*SUM($H$12:H551)</f>
        <v>3.0867192058440875E-5</v>
      </c>
      <c r="J551" s="21">
        <f t="shared" si="68"/>
        <v>5.5558250565006882E-3</v>
      </c>
      <c r="K551" s="21">
        <f t="shared" si="69"/>
        <v>3.0331798811432479E-5</v>
      </c>
      <c r="L551" s="21">
        <f t="shared" si="70"/>
        <v>2.5600945479897048E-10</v>
      </c>
    </row>
    <row r="552" spans="1:12" x14ac:dyDescent="0.25">
      <c r="A552" s="19">
        <v>43888</v>
      </c>
      <c r="B552" s="21">
        <v>2978.76001</v>
      </c>
      <c r="C552" s="21">
        <v>199.75</v>
      </c>
      <c r="D552" s="21">
        <f t="shared" si="64"/>
        <v>-4.5168136408952134E-2</v>
      </c>
      <c r="E552" s="21">
        <f t="shared" si="65"/>
        <v>2.0401605466577074E-3</v>
      </c>
      <c r="F552" s="21">
        <f t="shared" si="71"/>
        <v>56</v>
      </c>
      <c r="G552" s="21">
        <f t="shared" si="66"/>
        <v>0.38199470070307079</v>
      </c>
      <c r="H552" s="21">
        <f t="shared" si="67"/>
        <v>7.7933051740672419E-4</v>
      </c>
      <c r="I552" s="21">
        <f>(1-$F$3)*SUM($H$12:H552)</f>
        <v>4.4384725348062559E-5</v>
      </c>
      <c r="J552" s="21">
        <f t="shared" si="68"/>
        <v>6.6621862288638077E-3</v>
      </c>
      <c r="K552" s="21">
        <f t="shared" si="69"/>
        <v>4.3614869697549091E-5</v>
      </c>
      <c r="L552" s="21">
        <f t="shared" si="70"/>
        <v>3.9861946401882964E-6</v>
      </c>
    </row>
    <row r="553" spans="1:12" x14ac:dyDescent="0.25">
      <c r="A553" s="19">
        <v>43889</v>
      </c>
      <c r="B553" s="21">
        <v>2954.219971</v>
      </c>
      <c r="C553" s="21">
        <v>194.16999799999999</v>
      </c>
      <c r="D553" s="21">
        <f t="shared" si="64"/>
        <v>-8.2724630878432594E-3</v>
      </c>
      <c r="E553" s="21">
        <f t="shared" si="65"/>
        <v>6.8433645539729229E-5</v>
      </c>
      <c r="F553" s="21">
        <f t="shared" si="71"/>
        <v>55</v>
      </c>
      <c r="G553" s="21">
        <f t="shared" si="66"/>
        <v>0.38873737311827655</v>
      </c>
      <c r="H553" s="21">
        <f t="shared" si="67"/>
        <v>2.6602715600021602E-5</v>
      </c>
      <c r="I553" s="21">
        <f>(1-$F$3)*SUM($H$12:H553)</f>
        <v>4.4846151002115262E-5</v>
      </c>
      <c r="J553" s="21">
        <f t="shared" si="68"/>
        <v>6.696726887227466E-3</v>
      </c>
      <c r="K553" s="21">
        <f t="shared" si="69"/>
        <v>4.4068291896713234E-5</v>
      </c>
      <c r="L553" s="21">
        <f t="shared" si="70"/>
        <v>5.9367045814923287E-10</v>
      </c>
    </row>
    <row r="554" spans="1:12" x14ac:dyDescent="0.25">
      <c r="A554" s="19">
        <v>43892</v>
      </c>
      <c r="B554" s="21">
        <v>3090.2299800000001</v>
      </c>
      <c r="C554" s="21">
        <v>202.550003</v>
      </c>
      <c r="D554" s="21">
        <f t="shared" si="64"/>
        <v>4.5010868517233696E-2</v>
      </c>
      <c r="E554" s="21">
        <f t="shared" si="65"/>
        <v>2.0259782846756996E-3</v>
      </c>
      <c r="F554" s="21">
        <f t="shared" si="71"/>
        <v>54</v>
      </c>
      <c r="G554" s="21">
        <f t="shared" si="66"/>
        <v>0.39559906192615768</v>
      </c>
      <c r="H554" s="21">
        <f t="shared" si="67"/>
        <v>8.0147510890047279E-4</v>
      </c>
      <c r="I554" s="21">
        <f>(1-$F$3)*SUM($H$12:H554)</f>
        <v>5.8747783523084763E-5</v>
      </c>
      <c r="J554" s="21">
        <f t="shared" si="68"/>
        <v>7.6647102700026937E-3</v>
      </c>
      <c r="K554" s="21">
        <f t="shared" si="69"/>
        <v>5.7728799790602053E-5</v>
      </c>
      <c r="L554" s="21">
        <f t="shared" si="70"/>
        <v>3.874006034750451E-6</v>
      </c>
    </row>
    <row r="555" spans="1:12" x14ac:dyDescent="0.25">
      <c r="A555" s="19">
        <v>43893</v>
      </c>
      <c r="B555" s="21">
        <v>3003.3701169999999</v>
      </c>
      <c r="C555" s="21">
        <v>199.509995</v>
      </c>
      <c r="D555" s="21">
        <f t="shared" si="64"/>
        <v>-2.8510484833656792E-2</v>
      </c>
      <c r="E555" s="21">
        <f t="shared" si="65"/>
        <v>8.1284774545017393E-4</v>
      </c>
      <c r="F555" s="21">
        <f t="shared" si="71"/>
        <v>53</v>
      </c>
      <c r="G555" s="21">
        <f t="shared" si="66"/>
        <v>0.40258186791121819</v>
      </c>
      <c r="H555" s="21">
        <f t="shared" si="67"/>
        <v>3.2723776369075346E-4</v>
      </c>
      <c r="I555" s="21">
        <f>(1-$F$3)*SUM($H$12:H555)</f>
        <v>6.4423741624957168E-5</v>
      </c>
      <c r="J555" s="21">
        <f t="shared" si="68"/>
        <v>8.0264401589345436E-3</v>
      </c>
      <c r="K555" s="21">
        <f t="shared" si="69"/>
        <v>6.3306308068068932E-5</v>
      </c>
      <c r="L555" s="21">
        <f t="shared" si="70"/>
        <v>5.6181236635283203E-7</v>
      </c>
    </row>
    <row r="556" spans="1:12" x14ac:dyDescent="0.25">
      <c r="A556" s="19">
        <v>43894</v>
      </c>
      <c r="B556" s="21">
        <v>3130.1201169999999</v>
      </c>
      <c r="C556" s="21">
        <v>207.020004</v>
      </c>
      <c r="D556" s="21">
        <f t="shared" si="64"/>
        <v>4.1336349363161225E-2</v>
      </c>
      <c r="E556" s="21">
        <f t="shared" si="65"/>
        <v>1.7086937786733195E-3</v>
      </c>
      <c r="F556" s="21">
        <f t="shared" si="71"/>
        <v>52</v>
      </c>
      <c r="G556" s="21">
        <f t="shared" si="66"/>
        <v>0.40968792893937106</v>
      </c>
      <c r="H556" s="21">
        <f t="shared" si="67"/>
        <v>7.0003121537626028E-4</v>
      </c>
      <c r="I556" s="21">
        <f>(1-$F$3)*SUM($H$12:H556)</f>
        <v>7.6565823894634858E-5</v>
      </c>
      <c r="J556" s="21">
        <f t="shared" si="68"/>
        <v>8.7501899347748359E-3</v>
      </c>
      <c r="K556" s="21">
        <f t="shared" si="69"/>
        <v>7.5237785212424634E-5</v>
      </c>
      <c r="L556" s="21">
        <f t="shared" si="70"/>
        <v>2.6681784825733187E-6</v>
      </c>
    </row>
    <row r="557" spans="1:12" x14ac:dyDescent="0.25">
      <c r="A557" s="19">
        <v>43895</v>
      </c>
      <c r="B557" s="21">
        <v>3023.9399410000001</v>
      </c>
      <c r="C557" s="21">
        <v>198.320007</v>
      </c>
      <c r="D557" s="21">
        <f t="shared" si="64"/>
        <v>-3.4510782514423737E-2</v>
      </c>
      <c r="E557" s="21">
        <f t="shared" si="65"/>
        <v>1.1909941097578551E-3</v>
      </c>
      <c r="F557" s="21">
        <f t="shared" si="71"/>
        <v>51</v>
      </c>
      <c r="G557" s="21">
        <f t="shared" si="66"/>
        <v>0.41691942061247023</v>
      </c>
      <c r="H557" s="21">
        <f t="shared" si="67"/>
        <v>4.965485741931097E-4</v>
      </c>
      <c r="I557" s="21">
        <f>(1-$F$3)*SUM($H$12:H557)</f>
        <v>8.5178487882059043E-5</v>
      </c>
      <c r="J557" s="21">
        <f t="shared" si="68"/>
        <v>9.2292192455298763E-3</v>
      </c>
      <c r="K557" s="21">
        <f t="shared" si="69"/>
        <v>8.3701062040534525E-5</v>
      </c>
      <c r="L557" s="21">
        <f t="shared" si="70"/>
        <v>1.2260978935231124E-6</v>
      </c>
    </row>
    <row r="558" spans="1:12" x14ac:dyDescent="0.25">
      <c r="A558" s="19">
        <v>43896</v>
      </c>
      <c r="B558" s="21">
        <v>2972.3701169999999</v>
      </c>
      <c r="C558" s="21">
        <v>198.86000100000001</v>
      </c>
      <c r="D558" s="21">
        <f t="shared" si="64"/>
        <v>-1.7200943581122549E-2</v>
      </c>
      <c r="E558" s="21">
        <f t="shared" si="65"/>
        <v>2.9587246008096104E-4</v>
      </c>
      <c r="F558" s="21">
        <f t="shared" si="71"/>
        <v>50</v>
      </c>
      <c r="G558" s="21">
        <f t="shared" si="66"/>
        <v>0.42427855693439642</v>
      </c>
      <c r="H558" s="21">
        <f t="shared" si="67"/>
        <v>1.2553234039977995E-4</v>
      </c>
      <c r="I558" s="21">
        <f>(1-$F$3)*SUM($H$12:H558)</f>
        <v>8.7355853649698502E-5</v>
      </c>
      <c r="J558" s="21">
        <f t="shared" si="68"/>
        <v>9.3464353445417096E-3</v>
      </c>
      <c r="K558" s="21">
        <f t="shared" si="69"/>
        <v>8.5840661271909387E-5</v>
      </c>
      <c r="L558" s="21">
        <f t="shared" si="70"/>
        <v>4.4113356510965955E-8</v>
      </c>
    </row>
    <row r="559" spans="1:12" x14ac:dyDescent="0.25">
      <c r="A559" s="19">
        <v>43899</v>
      </c>
      <c r="B559" s="21">
        <v>2746.5600589999999</v>
      </c>
      <c r="C559" s="21">
        <v>186.86000100000001</v>
      </c>
      <c r="D559" s="21">
        <f t="shared" si="64"/>
        <v>-7.901041272937824E-2</v>
      </c>
      <c r="E559" s="21">
        <f t="shared" si="65"/>
        <v>6.2426453196666948E-3</v>
      </c>
      <c r="F559" s="21">
        <f t="shared" si="71"/>
        <v>49</v>
      </c>
      <c r="G559" s="21">
        <f t="shared" si="66"/>
        <v>0.43176759098889916</v>
      </c>
      <c r="H559" s="21">
        <f t="shared" si="67"/>
        <v>2.6953719310706154E-3</v>
      </c>
      <c r="I559" s="21">
        <f>(1-$F$3)*SUM($H$12:H559)</f>
        <v>1.3410723703886457E-4</v>
      </c>
      <c r="J559" s="21">
        <f t="shared" si="68"/>
        <v>1.1580467911050251E-2</v>
      </c>
      <c r="K559" s="21">
        <f t="shared" si="69"/>
        <v>1.3178113918877105E-4</v>
      </c>
      <c r="L559" s="21">
        <f t="shared" si="70"/>
        <v>3.7342661032248127E-5</v>
      </c>
    </row>
    <row r="560" spans="1:12" x14ac:dyDescent="0.25">
      <c r="A560" s="19">
        <v>43900</v>
      </c>
      <c r="B560" s="21">
        <v>2882.2299800000001</v>
      </c>
      <c r="C560" s="21">
        <v>199.86000100000001</v>
      </c>
      <c r="D560" s="21">
        <f t="shared" si="64"/>
        <v>4.8215052115312323E-2</v>
      </c>
      <c r="E560" s="21">
        <f t="shared" si="65"/>
        <v>2.3246912504822832E-3</v>
      </c>
      <c r="F560" s="21">
        <f t="shared" si="71"/>
        <v>48</v>
      </c>
      <c r="G560" s="21">
        <f t="shared" si="66"/>
        <v>0.43938881562940463</v>
      </c>
      <c r="H560" s="21">
        <f t="shared" si="67"/>
        <v>1.0214433352534499E-3</v>
      </c>
      <c r="I560" s="21">
        <f>(1-$F$3)*SUM($H$12:H560)</f>
        <v>1.5182423127860735E-4</v>
      </c>
      <c r="J560" s="21">
        <f t="shared" si="68"/>
        <v>1.2321697581040014E-2</v>
      </c>
      <c r="K560" s="21">
        <f t="shared" si="69"/>
        <v>1.4919083112983745E-4</v>
      </c>
      <c r="L560" s="21">
        <f t="shared" si="70"/>
        <v>4.7328020746026677E-6</v>
      </c>
    </row>
    <row r="561" spans="1:12" x14ac:dyDescent="0.25">
      <c r="A561" s="19">
        <v>43901</v>
      </c>
      <c r="B561" s="21">
        <v>2741.3798830000001</v>
      </c>
      <c r="C561" s="21">
        <v>188.25</v>
      </c>
      <c r="D561" s="21">
        <f t="shared" si="64"/>
        <v>-5.0102892577574741E-2</v>
      </c>
      <c r="E561" s="21">
        <f t="shared" si="65"/>
        <v>2.5102998446399939E-3</v>
      </c>
      <c r="F561" s="21">
        <f t="shared" si="71"/>
        <v>47</v>
      </c>
      <c r="G561" s="21">
        <f t="shared" si="66"/>
        <v>0.44714456418099835</v>
      </c>
      <c r="H561" s="21">
        <f t="shared" si="67"/>
        <v>1.122466929995178E-3</v>
      </c>
      <c r="I561" s="21">
        <f>(1-$F$3)*SUM($H$12:H561)</f>
        <v>1.7129348566274005E-4</v>
      </c>
      <c r="J561" s="21">
        <f t="shared" si="68"/>
        <v>1.308791372460638E-2</v>
      </c>
      <c r="K561" s="21">
        <f t="shared" si="69"/>
        <v>1.6832239016086455E-4</v>
      </c>
      <c r="L561" s="21">
        <f t="shared" si="70"/>
        <v>5.484858397288543E-6</v>
      </c>
    </row>
    <row r="562" spans="1:12" x14ac:dyDescent="0.25">
      <c r="A562" s="19">
        <v>43902</v>
      </c>
      <c r="B562" s="21">
        <v>2480.639893</v>
      </c>
      <c r="C562" s="21">
        <v>170.13000500000001</v>
      </c>
      <c r="D562" s="21">
        <f t="shared" si="64"/>
        <v>-9.9944852300802703E-2</v>
      </c>
      <c r="E562" s="21">
        <f t="shared" si="65"/>
        <v>9.9889735014292678E-3</v>
      </c>
      <c r="F562" s="21">
        <f t="shared" si="71"/>
        <v>46</v>
      </c>
      <c r="G562" s="21">
        <f t="shared" si="66"/>
        <v>0.45503721115480017</v>
      </c>
      <c r="H562" s="21">
        <f t="shared" si="67"/>
        <v>4.5453546443895735E-3</v>
      </c>
      <c r="I562" s="21">
        <f>(1-$F$3)*SUM($H$12:H562)</f>
        <v>2.5013292714018279E-4</v>
      </c>
      <c r="J562" s="21">
        <f t="shared" si="68"/>
        <v>1.5815591267486107E-2</v>
      </c>
      <c r="K562" s="21">
        <f t="shared" si="69"/>
        <v>2.4579435692648319E-4</v>
      </c>
      <c r="L562" s="21">
        <f t="shared" si="70"/>
        <v>9.4929539841874001E-5</v>
      </c>
    </row>
    <row r="563" spans="1:12" x14ac:dyDescent="0.25">
      <c r="A563" s="19">
        <v>43903</v>
      </c>
      <c r="B563" s="21">
        <v>2711.0200199999999</v>
      </c>
      <c r="C563" s="21">
        <v>177.13000500000001</v>
      </c>
      <c r="D563" s="21">
        <f t="shared" si="64"/>
        <v>8.8808406952074301E-2</v>
      </c>
      <c r="E563" s="21">
        <f t="shared" si="65"/>
        <v>7.8869331453652394E-3</v>
      </c>
      <c r="F563" s="21">
        <f t="shared" si="71"/>
        <v>45</v>
      </c>
      <c r="G563" s="21">
        <f t="shared" si="66"/>
        <v>0.46306917297494743</v>
      </c>
      <c r="H563" s="21">
        <f t="shared" si="67"/>
        <v>3.6521956089329822E-3</v>
      </c>
      <c r="I563" s="21">
        <f>(1-$F$3)*SUM($H$12:H563)</f>
        <v>3.1348047304181041E-4</v>
      </c>
      <c r="J563" s="21">
        <f t="shared" si="68"/>
        <v>1.7705379776830839E-2</v>
      </c>
      <c r="K563" s="21">
        <f t="shared" si="69"/>
        <v>3.0804313594882764E-4</v>
      </c>
      <c r="L563" s="21">
        <f t="shared" si="70"/>
        <v>5.7439573774831897E-5</v>
      </c>
    </row>
    <row r="564" spans="1:12" x14ac:dyDescent="0.25">
      <c r="A564" s="19">
        <v>43906</v>
      </c>
      <c r="B564" s="21">
        <v>2386.1298830000001</v>
      </c>
      <c r="C564" s="21">
        <v>149.009995</v>
      </c>
      <c r="D564" s="21">
        <f t="shared" si="64"/>
        <v>-0.12765219756714355</v>
      </c>
      <c r="E564" s="21">
        <f t="shared" si="65"/>
        <v>1.6295083543721049E-2</v>
      </c>
      <c r="F564" s="21">
        <f t="shared" si="71"/>
        <v>44</v>
      </c>
      <c r="G564" s="21">
        <f t="shared" si="66"/>
        <v>0.4712429087184109</v>
      </c>
      <c r="H564" s="21">
        <f t="shared" si="67"/>
        <v>7.6789425669526179E-3</v>
      </c>
      <c r="I564" s="21">
        <f>(1-$F$3)*SUM($H$12:H564)</f>
        <v>4.4667217984584759E-4</v>
      </c>
      <c r="J564" s="21">
        <f t="shared" si="68"/>
        <v>2.1134620409315318E-2</v>
      </c>
      <c r="K564" s="21">
        <f t="shared" si="69"/>
        <v>4.3892462482810537E-4</v>
      </c>
      <c r="L564" s="21">
        <f t="shared" si="70"/>
        <v>2.514177756611882E-4</v>
      </c>
    </row>
    <row r="565" spans="1:12" x14ac:dyDescent="0.25">
      <c r="A565" s="19">
        <v>43907</v>
      </c>
      <c r="B565" s="21">
        <v>2529.1899410000001</v>
      </c>
      <c r="C565" s="21">
        <v>147.61999499999999</v>
      </c>
      <c r="D565" s="21">
        <f t="shared" si="64"/>
        <v>5.8226312396488164E-2</v>
      </c>
      <c r="E565" s="21">
        <f t="shared" si="65"/>
        <v>3.3903034552934313E-3</v>
      </c>
      <c r="F565" s="21">
        <f t="shared" si="71"/>
        <v>43</v>
      </c>
      <c r="G565" s="21">
        <f t="shared" si="66"/>
        <v>0.47956092086786961</v>
      </c>
      <c r="H565" s="21">
        <f t="shared" si="67"/>
        <v>1.6258570470420381E-3</v>
      </c>
      <c r="I565" s="21">
        <f>(1-$F$3)*SUM($H$12:H565)</f>
        <v>4.7487276517733012E-4</v>
      </c>
      <c r="J565" s="21">
        <f t="shared" si="68"/>
        <v>2.1791575555184853E-2</v>
      </c>
      <c r="K565" s="21">
        <f t="shared" si="69"/>
        <v>4.6663606936182518E-4</v>
      </c>
      <c r="L565" s="21">
        <f t="shared" si="70"/>
        <v>8.5478309835601505E-6</v>
      </c>
    </row>
    <row r="566" spans="1:12" x14ac:dyDescent="0.25">
      <c r="A566" s="19">
        <v>43908</v>
      </c>
      <c r="B566" s="21">
        <v>2398.1000979999999</v>
      </c>
      <c r="C566" s="21">
        <v>137.300003</v>
      </c>
      <c r="D566" s="21">
        <f t="shared" si="64"/>
        <v>-5.3222272028113173E-2</v>
      </c>
      <c r="E566" s="21">
        <f t="shared" si="65"/>
        <v>2.832610239834478E-3</v>
      </c>
      <c r="F566" s="21">
        <f t="shared" si="71"/>
        <v>42</v>
      </c>
      <c r="G566" s="21">
        <f t="shared" si="66"/>
        <v>0.48802575607787407</v>
      </c>
      <c r="H566" s="21">
        <f t="shared" si="67"/>
        <v>1.3823867539691493E-3</v>
      </c>
      <c r="I566" s="21">
        <f>(1-$F$3)*SUM($H$12:H566)</f>
        <v>4.9885034407170029E-4</v>
      </c>
      <c r="J566" s="21">
        <f t="shared" si="68"/>
        <v>2.2334957892767567E-2</v>
      </c>
      <c r="K566" s="21">
        <f t="shared" si="69"/>
        <v>4.9019775575144943E-4</v>
      </c>
      <c r="L566" s="21">
        <f t="shared" si="70"/>
        <v>5.4868962455880236E-6</v>
      </c>
    </row>
    <row r="567" spans="1:12" x14ac:dyDescent="0.25">
      <c r="A567" s="19">
        <v>43909</v>
      </c>
      <c r="B567" s="21">
        <v>2409.389893</v>
      </c>
      <c r="C567" s="21">
        <v>149.5</v>
      </c>
      <c r="D567" s="21">
        <f t="shared" si="64"/>
        <v>4.6967610021547094E-3</v>
      </c>
      <c r="E567" s="21">
        <f t="shared" si="65"/>
        <v>2.2059563911361308E-5</v>
      </c>
      <c r="F567" s="21">
        <f t="shared" si="71"/>
        <v>41</v>
      </c>
      <c r="G567" s="21">
        <f t="shared" si="66"/>
        <v>0.49664000595453417</v>
      </c>
      <c r="H567" s="21">
        <f t="shared" si="67"/>
        <v>1.0955661952292907E-5</v>
      </c>
      <c r="I567" s="21">
        <f>(1-$F$3)*SUM($H$12:H567)</f>
        <v>4.9904037066740288E-4</v>
      </c>
      <c r="J567" s="21">
        <f t="shared" si="68"/>
        <v>2.2339211505050999E-2</v>
      </c>
      <c r="K567" s="21">
        <f t="shared" si="69"/>
        <v>4.9038448632476373E-4</v>
      </c>
      <c r="L567" s="21">
        <f t="shared" si="70"/>
        <v>2.1932823295351943E-7</v>
      </c>
    </row>
    <row r="568" spans="1:12" x14ac:dyDescent="0.25">
      <c r="A568" s="19">
        <v>43910</v>
      </c>
      <c r="B568" s="21">
        <v>2304.919922</v>
      </c>
      <c r="C568" s="21">
        <v>148.490005</v>
      </c>
      <c r="D568" s="21">
        <f t="shared" si="64"/>
        <v>-4.432762417423116E-2</v>
      </c>
      <c r="E568" s="21">
        <f t="shared" si="65"/>
        <v>1.9649382649318827E-3</v>
      </c>
      <c r="F568" s="21">
        <f t="shared" si="71"/>
        <v>40</v>
      </c>
      <c r="G568" s="21">
        <f t="shared" si="66"/>
        <v>0.50540630784896878</v>
      </c>
      <c r="H568" s="21">
        <f t="shared" si="67"/>
        <v>9.9309219363038158E-4</v>
      </c>
      <c r="I568" s="21">
        <f>(1-$F$3)*SUM($H$12:H568)</f>
        <v>5.1626561270172217E-4</v>
      </c>
      <c r="J568" s="21">
        <f t="shared" si="68"/>
        <v>2.2721479104620856E-2</v>
      </c>
      <c r="K568" s="21">
        <f t="shared" si="69"/>
        <v>5.073109555310979E-4</v>
      </c>
      <c r="L568" s="21">
        <f t="shared" si="70"/>
        <v>2.1246773731109716E-6</v>
      </c>
    </row>
    <row r="569" spans="1:12" x14ac:dyDescent="0.25">
      <c r="A569" s="19">
        <v>43913</v>
      </c>
      <c r="B569" s="21">
        <v>2237.3999020000001</v>
      </c>
      <c r="C569" s="21">
        <v>137.10000600000001</v>
      </c>
      <c r="D569" s="21">
        <f t="shared" si="64"/>
        <v>-2.9731501217446697E-2</v>
      </c>
      <c r="E569" s="21">
        <f t="shared" si="65"/>
        <v>8.8396216464303441E-4</v>
      </c>
      <c r="F569" s="21">
        <f t="shared" si="71"/>
        <v>39</v>
      </c>
      <c r="G569" s="21">
        <f t="shared" si="66"/>
        <v>0.51432734566476079</v>
      </c>
      <c r="H569" s="21">
        <f t="shared" si="67"/>
        <v>4.5464591380892815E-4</v>
      </c>
      <c r="I569" s="21">
        <f>(1-$F$3)*SUM($H$12:H569)</f>
        <v>5.24151472600232E-4</v>
      </c>
      <c r="J569" s="21">
        <f t="shared" si="68"/>
        <v>2.2894354601085222E-2</v>
      </c>
      <c r="K569" s="21">
        <f t="shared" si="69"/>
        <v>5.1506003472961645E-4</v>
      </c>
      <c r="L569" s="21">
        <f t="shared" si="70"/>
        <v>1.3608878145465631E-7</v>
      </c>
    </row>
    <row r="570" spans="1:12" x14ac:dyDescent="0.25">
      <c r="A570" s="19">
        <v>43914</v>
      </c>
      <c r="B570" s="21">
        <v>2447.330078</v>
      </c>
      <c r="C570" s="21">
        <v>161.949997</v>
      </c>
      <c r="D570" s="21">
        <f t="shared" si="64"/>
        <v>8.9683232620525244E-2</v>
      </c>
      <c r="E570" s="21">
        <f t="shared" si="65"/>
        <v>8.0430822132672424E-3</v>
      </c>
      <c r="F570" s="21">
        <f t="shared" si="71"/>
        <v>38</v>
      </c>
      <c r="G570" s="21">
        <f t="shared" si="66"/>
        <v>0.52340585067966527</v>
      </c>
      <c r="H570" s="21">
        <f t="shared" si="67"/>
        <v>4.2097962879216258E-3</v>
      </c>
      <c r="I570" s="21">
        <f>(1-$F$3)*SUM($H$12:H570)</f>
        <v>5.9717063480866858E-4</v>
      </c>
      <c r="J570" s="21">
        <f t="shared" si="68"/>
        <v>2.4437075005177451E-2</v>
      </c>
      <c r="K570" s="21">
        <f t="shared" si="69"/>
        <v>5.8681267530969795E-4</v>
      </c>
      <c r="L570" s="21">
        <f t="shared" si="70"/>
        <v>5.5595955422673613E-5</v>
      </c>
    </row>
    <row r="571" spans="1:12" x14ac:dyDescent="0.25">
      <c r="A571" s="19">
        <v>43915</v>
      </c>
      <c r="B571" s="21">
        <v>2475.5600589999999</v>
      </c>
      <c r="C571" s="21">
        <v>162.979996</v>
      </c>
      <c r="D571" s="21">
        <f t="shared" si="64"/>
        <v>1.1468990636002671E-2</v>
      </c>
      <c r="E571" s="21">
        <f t="shared" si="65"/>
        <v>1.3153774620871695E-4</v>
      </c>
      <c r="F571" s="21">
        <f t="shared" si="71"/>
        <v>37</v>
      </c>
      <c r="G571" s="21">
        <f t="shared" si="66"/>
        <v>0.53264460238182143</v>
      </c>
      <c r="H571" s="21">
        <f t="shared" si="67"/>
        <v>7.0062870527542976E-5</v>
      </c>
      <c r="I571" s="21">
        <f>(1-$F$3)*SUM($H$12:H571)</f>
        <v>5.9838587938535208E-4</v>
      </c>
      <c r="J571" s="21">
        <f t="shared" si="68"/>
        <v>2.4461927139646053E-2</v>
      </c>
      <c r="K571" s="21">
        <f t="shared" si="69"/>
        <v>5.8800684139830299E-4</v>
      </c>
      <c r="L571" s="21">
        <f t="shared" si="70"/>
        <v>2.0836403486319938E-7</v>
      </c>
    </row>
    <row r="572" spans="1:12" x14ac:dyDescent="0.25">
      <c r="A572" s="19">
        <v>43916</v>
      </c>
      <c r="B572" s="21">
        <v>2630.070068</v>
      </c>
      <c r="C572" s="21">
        <v>167.35000600000001</v>
      </c>
      <c r="D572" s="21">
        <f t="shared" si="64"/>
        <v>6.0543830773501353E-2</v>
      </c>
      <c r="E572" s="21">
        <f t="shared" si="65"/>
        <v>3.6655554447303693E-3</v>
      </c>
      <c r="F572" s="21">
        <f t="shared" si="71"/>
        <v>36</v>
      </c>
      <c r="G572" s="21">
        <f t="shared" si="66"/>
        <v>0.54204642932072411</v>
      </c>
      <c r="H572" s="21">
        <f t="shared" si="67"/>
        <v>1.9869012402932355E-3</v>
      </c>
      <c r="I572" s="21">
        <f>(1-$F$3)*SUM($H$12:H572)</f>
        <v>6.3284879731165928E-4</v>
      </c>
      <c r="J572" s="21">
        <f t="shared" si="68"/>
        <v>2.5156486187694404E-2</v>
      </c>
      <c r="K572" s="21">
        <f t="shared" si="69"/>
        <v>6.2187199800265325E-4</v>
      </c>
      <c r="L572" s="21">
        <f t="shared" si="70"/>
        <v>9.2640089238843109E-6</v>
      </c>
    </row>
    <row r="573" spans="1:12" x14ac:dyDescent="0.25">
      <c r="A573" s="19">
        <v>43917</v>
      </c>
      <c r="B573" s="21">
        <v>2541.469971</v>
      </c>
      <c r="C573" s="21">
        <v>164.009995</v>
      </c>
      <c r="D573" s="21">
        <f t="shared" si="64"/>
        <v>-3.426784528817315E-2</v>
      </c>
      <c r="E573" s="21">
        <f t="shared" si="65"/>
        <v>1.1742852206941708E-3</v>
      </c>
      <c r="F573" s="21">
        <f t="shared" si="71"/>
        <v>35</v>
      </c>
      <c r="G573" s="21">
        <f t="shared" si="66"/>
        <v>0.55161420997321686</v>
      </c>
      <c r="H573" s="21">
        <f t="shared" si="67"/>
        <v>6.4775241429643963E-4</v>
      </c>
      <c r="I573" s="21">
        <f>(1-$F$3)*SUM($H$12:H573)</f>
        <v>6.440841007267252E-4</v>
      </c>
      <c r="J573" s="21">
        <f t="shared" si="68"/>
        <v>2.5378812043252246E-2</v>
      </c>
      <c r="K573" s="21">
        <f t="shared" si="69"/>
        <v>6.3291242442453091E-4</v>
      </c>
      <c r="L573" s="21">
        <f t="shared" si="70"/>
        <v>2.93084504540809E-7</v>
      </c>
    </row>
    <row r="574" spans="1:12" x14ac:dyDescent="0.25">
      <c r="A574" s="19">
        <v>43920</v>
      </c>
      <c r="B574" s="21">
        <v>2626.6499020000001</v>
      </c>
      <c r="C574" s="21">
        <v>168.13000500000001</v>
      </c>
      <c r="D574" s="21">
        <f t="shared" si="64"/>
        <v>3.296659032229244E-2</v>
      </c>
      <c r="E574" s="21">
        <f t="shared" si="65"/>
        <v>1.0867960774778656E-3</v>
      </c>
      <c r="F574" s="21">
        <f t="shared" si="71"/>
        <v>34</v>
      </c>
      <c r="G574" s="21">
        <f t="shared" si="66"/>
        <v>0.56135087362477121</v>
      </c>
      <c r="H574" s="21">
        <f t="shared" si="67"/>
        <v>6.1007392754417443E-4</v>
      </c>
      <c r="I574" s="21">
        <f>(1-$F$3)*SUM($H$12:H574)</f>
        <v>6.546658685909558E-4</v>
      </c>
      <c r="J574" s="21">
        <f t="shared" si="68"/>
        <v>2.5586439154187825E-2</v>
      </c>
      <c r="K574" s="21">
        <f t="shared" si="69"/>
        <v>6.4331065090782885E-4</v>
      </c>
      <c r="L574" s="21">
        <f t="shared" si="70"/>
        <v>1.9667932358000747E-7</v>
      </c>
    </row>
    <row r="575" spans="1:12" x14ac:dyDescent="0.25">
      <c r="A575" s="19">
        <v>43921</v>
      </c>
      <c r="B575" s="21">
        <v>2584.5900879999999</v>
      </c>
      <c r="C575" s="21">
        <v>165.35000600000001</v>
      </c>
      <c r="D575" s="21">
        <f t="shared" si="64"/>
        <v>-1.6142310615227612E-2</v>
      </c>
      <c r="E575" s="21">
        <f t="shared" si="65"/>
        <v>2.6057419199849004E-4</v>
      </c>
      <c r="F575" s="21">
        <f t="shared" si="71"/>
        <v>33</v>
      </c>
      <c r="G575" s="21">
        <f t="shared" si="66"/>
        <v>0.57125940126631969</v>
      </c>
      <c r="H575" s="21">
        <f t="shared" si="67"/>
        <v>1.4885545690651245E-4</v>
      </c>
      <c r="I575" s="21">
        <f>(1-$F$3)*SUM($H$12:H575)</f>
        <v>6.57247775175047E-4</v>
      </c>
      <c r="J575" s="21">
        <f t="shared" si="68"/>
        <v>2.5636844095462432E-2</v>
      </c>
      <c r="K575" s="21">
        <f t="shared" si="69"/>
        <v>6.4584777417159365E-4</v>
      </c>
      <c r="L575" s="21">
        <f t="shared" si="70"/>
        <v>1.4843573312049523E-7</v>
      </c>
    </row>
    <row r="576" spans="1:12" x14ac:dyDescent="0.25">
      <c r="A576" s="19">
        <v>43922</v>
      </c>
      <c r="B576" s="21">
        <v>2470.5</v>
      </c>
      <c r="C576" s="21">
        <v>158.16999799999999</v>
      </c>
      <c r="D576" s="21">
        <f t="shared" si="64"/>
        <v>-4.5146362775105017E-2</v>
      </c>
      <c r="E576" s="21">
        <f t="shared" si="65"/>
        <v>2.0381940718213879E-3</v>
      </c>
      <c r="F576" s="21">
        <f t="shared" si="71"/>
        <v>32</v>
      </c>
      <c r="G576" s="21">
        <f t="shared" si="66"/>
        <v>0.58134282650692137</v>
      </c>
      <c r="H576" s="21">
        <f t="shared" si="67"/>
        <v>1.1848895026822968E-3</v>
      </c>
      <c r="I576" s="21">
        <f>(1-$F$3)*SUM($H$12:H576)</f>
        <v>6.7779975272409538E-4</v>
      </c>
      <c r="J576" s="21">
        <f t="shared" si="68"/>
        <v>2.6034587623469194E-2</v>
      </c>
      <c r="K576" s="21">
        <f t="shared" si="69"/>
        <v>6.6604327647107624E-4</v>
      </c>
      <c r="L576" s="21">
        <f t="shared" si="70"/>
        <v>1.8827978051804927E-6</v>
      </c>
    </row>
    <row r="577" spans="1:12" x14ac:dyDescent="0.25">
      <c r="A577" s="19">
        <v>43923</v>
      </c>
      <c r="B577" s="21">
        <v>2526.8999020000001</v>
      </c>
      <c r="C577" s="21">
        <v>161.5</v>
      </c>
      <c r="D577" s="21">
        <f t="shared" si="64"/>
        <v>2.2572656920924174E-2</v>
      </c>
      <c r="E577" s="21">
        <f t="shared" si="65"/>
        <v>5.0952484046974601E-4</v>
      </c>
      <c r="F577" s="21">
        <f t="shared" si="71"/>
        <v>31</v>
      </c>
      <c r="G577" s="21">
        <f t="shared" si="66"/>
        <v>0.59160423650253513</v>
      </c>
      <c r="H577" s="21">
        <f t="shared" si="67"/>
        <v>3.0143705422518011E-4</v>
      </c>
      <c r="I577" s="21">
        <f>(1-$F$3)*SUM($H$12:H577)</f>
        <v>6.8302819601510521E-4</v>
      </c>
      <c r="J577" s="21">
        <f t="shared" si="68"/>
        <v>2.6134808130443683E-2</v>
      </c>
      <c r="K577" s="21">
        <f t="shared" si="69"/>
        <v>6.711810321081824E-4</v>
      </c>
      <c r="L577" s="21">
        <f t="shared" si="70"/>
        <v>2.6132724295042872E-8</v>
      </c>
    </row>
    <row r="578" spans="1:12" x14ac:dyDescent="0.25">
      <c r="A578" s="19">
        <v>43924</v>
      </c>
      <c r="B578" s="21">
        <v>2488.6499020000001</v>
      </c>
      <c r="C578" s="21">
        <v>160.33000200000001</v>
      </c>
      <c r="D578" s="21">
        <f t="shared" si="64"/>
        <v>-1.5252860828035191E-2</v>
      </c>
      <c r="E578" s="21">
        <f t="shared" si="65"/>
        <v>2.3264976343941038E-4</v>
      </c>
      <c r="F578" s="21">
        <f t="shared" si="71"/>
        <v>30</v>
      </c>
      <c r="G578" s="21">
        <f t="shared" si="66"/>
        <v>0.60204677290118846</v>
      </c>
      <c r="H578" s="21">
        <f t="shared" si="67"/>
        <v>1.4006603929492191E-4</v>
      </c>
      <c r="I578" s="21">
        <f>(1-$F$3)*SUM($H$12:H578)</f>
        <v>6.8545764963795931E-4</v>
      </c>
      <c r="J578" s="21">
        <f t="shared" si="68"/>
        <v>2.6181246143718202E-2</v>
      </c>
      <c r="K578" s="21">
        <f t="shared" si="69"/>
        <v>6.7356834671621665E-4</v>
      </c>
      <c r="L578" s="21">
        <f t="shared" si="70"/>
        <v>1.9440919707882598E-7</v>
      </c>
    </row>
    <row r="579" spans="1:12" x14ac:dyDescent="0.25">
      <c r="A579" s="19">
        <v>43927</v>
      </c>
      <c r="B579" s="21">
        <v>2663.679932</v>
      </c>
      <c r="C579" s="21">
        <v>177.03999300000001</v>
      </c>
      <c r="D579" s="21">
        <f t="shared" si="64"/>
        <v>6.7968244417874163E-2</v>
      </c>
      <c r="E579" s="21">
        <f t="shared" si="65"/>
        <v>4.6196822492478827E-3</v>
      </c>
      <c r="F579" s="21">
        <f t="shared" si="71"/>
        <v>29</v>
      </c>
      <c r="G579" s="21">
        <f t="shared" si="66"/>
        <v>0.61267363280482867</v>
      </c>
      <c r="H579" s="21">
        <f t="shared" si="67"/>
        <v>2.8303575060506822E-3</v>
      </c>
      <c r="I579" s="21">
        <f>(1-$F$3)*SUM($H$12:H579)</f>
        <v>7.3455036570005015E-4</v>
      </c>
      <c r="J579" s="21">
        <f t="shared" si="68"/>
        <v>2.7102589649331484E-2</v>
      </c>
      <c r="K579" s="21">
        <f t="shared" si="69"/>
        <v>7.2180954675420074E-4</v>
      </c>
      <c r="L579" s="21">
        <f t="shared" si="70"/>
        <v>1.5193411604845398E-5</v>
      </c>
    </row>
    <row r="580" spans="1:12" x14ac:dyDescent="0.25">
      <c r="A580" s="19">
        <v>43928</v>
      </c>
      <c r="B580" s="21">
        <v>2659.4099120000001</v>
      </c>
      <c r="C580" s="21">
        <v>175.58999600000001</v>
      </c>
      <c r="D580" s="21">
        <f t="shared" si="64"/>
        <v>-1.6043392244067388E-3</v>
      </c>
      <c r="E580" s="21">
        <f t="shared" si="65"/>
        <v>2.5739043469700161E-6</v>
      </c>
      <c r="F580" s="21">
        <f t="shared" si="71"/>
        <v>28</v>
      </c>
      <c r="G580" s="21">
        <f t="shared" si="66"/>
        <v>0.62348806974815207</v>
      </c>
      <c r="H580" s="21">
        <f t="shared" si="67"/>
        <v>1.6047986530087132E-6</v>
      </c>
      <c r="I580" s="21">
        <f>(1-$F$3)*SUM($H$12:H580)</f>
        <v>7.3457820102630861E-4</v>
      </c>
      <c r="J580" s="21">
        <f t="shared" si="68"/>
        <v>2.7103103162300596E-2</v>
      </c>
      <c r="K580" s="21">
        <f t="shared" si="69"/>
        <v>7.2183689927510133E-4</v>
      </c>
      <c r="L580" s="21">
        <f t="shared" si="70"/>
        <v>5.1733925587298508E-7</v>
      </c>
    </row>
    <row r="581" spans="1:12" x14ac:dyDescent="0.25">
      <c r="A581" s="19">
        <v>43929</v>
      </c>
      <c r="B581" s="21">
        <v>2749.9799800000001</v>
      </c>
      <c r="C581" s="21">
        <v>177.490005</v>
      </c>
      <c r="D581" s="21">
        <f t="shared" si="64"/>
        <v>3.3489371061956562E-2</v>
      </c>
      <c r="E581" s="21">
        <f t="shared" si="65"/>
        <v>1.1215379741254135E-3</v>
      </c>
      <c r="F581" s="21">
        <f t="shared" si="71"/>
        <v>27</v>
      </c>
      <c r="G581" s="21">
        <f t="shared" si="66"/>
        <v>0.63449339469471089</v>
      </c>
      <c r="H581" s="21">
        <f t="shared" si="67"/>
        <v>7.1160843648186245E-4</v>
      </c>
      <c r="I581" s="21">
        <f>(1-$F$3)*SUM($H$12:H581)</f>
        <v>7.46921090871464E-4</v>
      </c>
      <c r="J581" s="21">
        <f t="shared" si="68"/>
        <v>2.7329857132291489E-2</v>
      </c>
      <c r="K581" s="21">
        <f t="shared" si="69"/>
        <v>7.3396570097582323E-4</v>
      </c>
      <c r="L581" s="21">
        <f t="shared" si="70"/>
        <v>1.5021226691434063E-7</v>
      </c>
    </row>
    <row r="582" spans="1:12" x14ac:dyDescent="0.25">
      <c r="A582" s="19">
        <v>43930</v>
      </c>
      <c r="B582" s="21">
        <v>2789.820068</v>
      </c>
      <c r="C582" s="21">
        <v>183.699997</v>
      </c>
      <c r="D582" s="21">
        <f t="shared" si="64"/>
        <v>1.4383470345338526E-2</v>
      </c>
      <c r="E582" s="21">
        <f t="shared" si="65"/>
        <v>2.0688421917523277E-4</v>
      </c>
      <c r="F582" s="21">
        <f t="shared" si="71"/>
        <v>26</v>
      </c>
      <c r="G582" s="21">
        <f t="shared" si="66"/>
        <v>0.6456929770506028</v>
      </c>
      <c r="H582" s="21">
        <f t="shared" si="67"/>
        <v>1.3358368738404546E-4</v>
      </c>
      <c r="I582" s="21">
        <f>(1-$F$3)*SUM($H$12:H582)</f>
        <v>7.4923810772225142E-4</v>
      </c>
      <c r="J582" s="21">
        <f t="shared" si="68"/>
        <v>2.7372214154544595E-2</v>
      </c>
      <c r="K582" s="21">
        <f t="shared" si="69"/>
        <v>7.3624252903416176E-4</v>
      </c>
      <c r="L582" s="21">
        <f t="shared" si="70"/>
        <v>2.8022022021670195E-7</v>
      </c>
    </row>
    <row r="583" spans="1:12" x14ac:dyDescent="0.25">
      <c r="A583" s="19">
        <v>43934</v>
      </c>
      <c r="B583" s="21">
        <v>2761.6298830000001</v>
      </c>
      <c r="C583" s="21">
        <v>180.11999499999999</v>
      </c>
      <c r="D583" s="21">
        <f t="shared" si="64"/>
        <v>-1.0156059247965839E-2</v>
      </c>
      <c r="E583" s="21">
        <f t="shared" si="65"/>
        <v>1.0314553944819244E-4</v>
      </c>
      <c r="F583" s="21">
        <f t="shared" si="71"/>
        <v>25</v>
      </c>
      <c r="G583" s="21">
        <f t="shared" si="66"/>
        <v>0.6570902456960529</v>
      </c>
      <c r="H583" s="21">
        <f t="shared" si="67"/>
        <v>6.7775927858464683E-5</v>
      </c>
      <c r="I583" s="21">
        <f>(1-$F$3)*SUM($H$12:H583)</f>
        <v>7.5041368514492226E-4</v>
      </c>
      <c r="J583" s="21">
        <f t="shared" si="68"/>
        <v>2.7393679656901194E-2</v>
      </c>
      <c r="K583" s="21">
        <f t="shared" si="69"/>
        <v>7.3739771599785463E-4</v>
      </c>
      <c r="L583" s="21">
        <f t="shared" si="70"/>
        <v>4.022758234579839E-7</v>
      </c>
    </row>
    <row r="584" spans="1:12" x14ac:dyDescent="0.25">
      <c r="A584" s="19">
        <v>43935</v>
      </c>
      <c r="B584" s="21">
        <v>2846.0600589999999</v>
      </c>
      <c r="C584" s="21">
        <v>183.990005</v>
      </c>
      <c r="D584" s="21">
        <f t="shared" si="64"/>
        <v>3.0114559647154059E-2</v>
      </c>
      <c r="E584" s="21">
        <f t="shared" si="65"/>
        <v>9.0688670274199955E-4</v>
      </c>
      <c r="F584" s="21">
        <f t="shared" si="71"/>
        <v>24</v>
      </c>
      <c r="G584" s="21">
        <f t="shared" si="66"/>
        <v>0.66868869003520492</v>
      </c>
      <c r="H584" s="21">
        <f t="shared" si="67"/>
        <v>6.0642488126689393E-4</v>
      </c>
      <c r="I584" s="21">
        <f>(1-$F$3)*SUM($H$12:H584)</f>
        <v>7.6093216008859242E-4</v>
      </c>
      <c r="J584" s="21">
        <f t="shared" si="68"/>
        <v>2.7584998823429237E-2</v>
      </c>
      <c r="K584" s="21">
        <f t="shared" si="69"/>
        <v>7.4773374737999165E-4</v>
      </c>
      <c r="L584" s="21">
        <f t="shared" si="70"/>
        <v>2.532966320046128E-8</v>
      </c>
    </row>
    <row r="585" spans="1:12" x14ac:dyDescent="0.25">
      <c r="A585" s="19">
        <v>43936</v>
      </c>
      <c r="B585" s="21">
        <v>2783.360107</v>
      </c>
      <c r="C585" s="21">
        <v>177.83999600000001</v>
      </c>
      <c r="D585" s="21">
        <f t="shared" si="64"/>
        <v>-2.2276732966680823E-2</v>
      </c>
      <c r="E585" s="21">
        <f t="shared" si="65"/>
        <v>4.9625283166880411E-4</v>
      </c>
      <c r="F585" s="21">
        <f t="shared" si="71"/>
        <v>23</v>
      </c>
      <c r="G585" s="21">
        <f t="shared" si="66"/>
        <v>0.68049186106444171</v>
      </c>
      <c r="H585" s="21">
        <f t="shared" si="67"/>
        <v>3.3769601298080362E-4</v>
      </c>
      <c r="I585" s="21">
        <f>(1-$F$3)*SUM($H$12:H585)</f>
        <v>7.6678951713452241E-4</v>
      </c>
      <c r="J585" s="21">
        <f t="shared" si="68"/>
        <v>2.7690964539620545E-2</v>
      </c>
      <c r="K585" s="21">
        <f t="shared" si="69"/>
        <v>7.5348950822624894E-4</v>
      </c>
      <c r="L585" s="21">
        <f t="shared" si="70"/>
        <v>6.6170707766319482E-8</v>
      </c>
    </row>
    <row r="586" spans="1:12" x14ac:dyDescent="0.25">
      <c r="A586" s="19">
        <v>43937</v>
      </c>
      <c r="B586" s="21">
        <v>2799.5500489999999</v>
      </c>
      <c r="C586" s="21">
        <v>179.5</v>
      </c>
      <c r="D586" s="21">
        <f t="shared" si="64"/>
        <v>5.7998380525054192E-3</v>
      </c>
      <c r="E586" s="21">
        <f t="shared" si="65"/>
        <v>3.3638121435289855E-5</v>
      </c>
      <c r="F586" s="21">
        <f t="shared" si="71"/>
        <v>22</v>
      </c>
      <c r="G586" s="21">
        <f t="shared" si="66"/>
        <v>0.69250337245956395</v>
      </c>
      <c r="H586" s="21">
        <f t="shared" si="67"/>
        <v>2.3294512537142574E-5</v>
      </c>
      <c r="I586" s="21">
        <f>(1-$F$3)*SUM($H$12:H586)</f>
        <v>7.6719356181345296E-4</v>
      </c>
      <c r="J586" s="21">
        <f t="shared" si="68"/>
        <v>2.7698259183808881E-2</v>
      </c>
      <c r="K586" s="21">
        <f t="shared" si="69"/>
        <v>7.5388654472665197E-4</v>
      </c>
      <c r="L586" s="21">
        <f t="shared" si="70"/>
        <v>5.1875779125369304E-7</v>
      </c>
    </row>
    <row r="587" spans="1:12" x14ac:dyDescent="0.25">
      <c r="A587" s="19">
        <v>43938</v>
      </c>
      <c r="B587" s="21">
        <v>2874.5600589999999</v>
      </c>
      <c r="C587" s="21">
        <v>186.10000600000001</v>
      </c>
      <c r="D587" s="21">
        <f t="shared" si="64"/>
        <v>2.6440932101252809E-2</v>
      </c>
      <c r="E587" s="21">
        <f t="shared" si="65"/>
        <v>6.9912289038306127E-4</v>
      </c>
      <c r="F587" s="21">
        <f t="shared" si="71"/>
        <v>21</v>
      </c>
      <c r="G587" s="21">
        <f t="shared" si="66"/>
        <v>0.70472690168215812</v>
      </c>
      <c r="H587" s="21">
        <f t="shared" si="67"/>
        <v>4.9269070843472988E-4</v>
      </c>
      <c r="I587" s="21">
        <f>(1-$F$3)*SUM($H$12:H587)</f>
        <v>7.7573931089423484E-4</v>
      </c>
      <c r="J587" s="21">
        <f t="shared" si="68"/>
        <v>2.7852097064570109E-2</v>
      </c>
      <c r="K587" s="21">
        <f t="shared" si="69"/>
        <v>7.6228406729107897E-4</v>
      </c>
      <c r="L587" s="21">
        <f t="shared" si="70"/>
        <v>3.9893342684059077E-9</v>
      </c>
    </row>
    <row r="588" spans="1:12" x14ac:dyDescent="0.25">
      <c r="A588" s="19">
        <v>43941</v>
      </c>
      <c r="B588" s="21">
        <v>2823.1599120000001</v>
      </c>
      <c r="C588" s="21">
        <v>181.64999399999999</v>
      </c>
      <c r="D588" s="21">
        <f t="shared" si="64"/>
        <v>-1.8042845795415784E-2</v>
      </c>
      <c r="E588" s="21">
        <f t="shared" si="65"/>
        <v>3.25544284397153E-4</v>
      </c>
      <c r="F588" s="21">
        <f t="shared" si="71"/>
        <v>20</v>
      </c>
      <c r="G588" s="21">
        <f t="shared" si="66"/>
        <v>0.71716619110549318</v>
      </c>
      <c r="H588" s="21">
        <f t="shared" si="67"/>
        <v>2.3346935447726965E-4</v>
      </c>
      <c r="I588" s="21">
        <f>(1-$F$3)*SUM($H$12:H588)</f>
        <v>7.7978885046796342E-4</v>
      </c>
      <c r="J588" s="21">
        <f t="shared" si="68"/>
        <v>2.7924699648661639E-2</v>
      </c>
      <c r="K588" s="21">
        <f t="shared" si="69"/>
        <v>7.6626336736465594E-4</v>
      </c>
      <c r="L588" s="21">
        <f t="shared" si="70"/>
        <v>1.9423331009171673E-7</v>
      </c>
    </row>
    <row r="589" spans="1:12" x14ac:dyDescent="0.25">
      <c r="A589" s="19">
        <v>43942</v>
      </c>
      <c r="B589" s="21">
        <v>2736.5600589999999</v>
      </c>
      <c r="C589" s="21">
        <v>177.58000200000001</v>
      </c>
      <c r="D589" s="21">
        <f t="shared" ref="D589:D607" si="72">LN(B589/B588)</f>
        <v>-3.1155115049135873E-2</v>
      </c>
      <c r="E589" s="21">
        <f t="shared" ref="E589:E607" si="73">D589^2</f>
        <v>9.7064119372489252E-4</v>
      </c>
      <c r="F589" s="21">
        <f t="shared" si="71"/>
        <v>19</v>
      </c>
      <c r="G589" s="21">
        <f t="shared" ref="G589:G607" si="74">$F$3^(F589-1)</f>
        <v>0.72982504916029112</v>
      </c>
      <c r="H589" s="21">
        <f t="shared" ref="H589:H607" si="75">E589*G589</f>
        <v>7.0839825692727335E-4</v>
      </c>
      <c r="I589" s="21">
        <f>(1-$F$3)*SUM($H$12:H589)</f>
        <v>7.920760595614665E-4</v>
      </c>
      <c r="J589" s="21">
        <f t="shared" ref="J589:J607" si="76">SQRT(I589)</f>
        <v>2.8143845855914337E-2</v>
      </c>
      <c r="K589" s="21">
        <f t="shared" ref="K589:K607" si="77">I589*$F$3</f>
        <v>7.7833745409961125E-4</v>
      </c>
      <c r="L589" s="21">
        <f t="shared" ref="L589:L607" si="78">(E589-K589)^2</f>
        <v>3.6980728273867978E-8</v>
      </c>
    </row>
    <row r="590" spans="1:12" x14ac:dyDescent="0.25">
      <c r="A590" s="19">
        <v>43943</v>
      </c>
      <c r="B590" s="21">
        <v>2799.3100589999999</v>
      </c>
      <c r="C590" s="21">
        <v>186.479996</v>
      </c>
      <c r="D590" s="21">
        <f t="shared" si="72"/>
        <v>2.267130057880911E-2</v>
      </c>
      <c r="E590" s="21">
        <f t="shared" si="73"/>
        <v>5.1398786993471024E-4</v>
      </c>
      <c r="F590" s="21">
        <f t="shared" ref="F590:F607" si="79">F589-1</f>
        <v>18</v>
      </c>
      <c r="G590" s="21">
        <f t="shared" si="74"/>
        <v>0.74270735150072187</v>
      </c>
      <c r="H590" s="21">
        <f t="shared" si="75"/>
        <v>3.8174256958270616E-4</v>
      </c>
      <c r="I590" s="21">
        <f>(1-$F$3)*SUM($H$12:H590)</f>
        <v>7.9869740670127944E-4</v>
      </c>
      <c r="J590" s="21">
        <f t="shared" si="76"/>
        <v>2.826123505265259E-2</v>
      </c>
      <c r="K590" s="21">
        <f t="shared" si="77"/>
        <v>7.8484395358700278E-4</v>
      </c>
      <c r="L590" s="21">
        <f t="shared" si="78"/>
        <v>7.3363018051457694E-8</v>
      </c>
    </row>
    <row r="591" spans="1:12" x14ac:dyDescent="0.25">
      <c r="A591" s="19">
        <v>43944</v>
      </c>
      <c r="B591" s="21">
        <v>2797.8000489999999</v>
      </c>
      <c r="C591" s="21">
        <v>182.03999300000001</v>
      </c>
      <c r="D591" s="21">
        <f t="shared" si="72"/>
        <v>-5.3956774388849748E-4</v>
      </c>
      <c r="E591" s="21">
        <f t="shared" si="73"/>
        <v>2.9113335024492319E-7</v>
      </c>
      <c r="F591" s="21">
        <f t="shared" si="79"/>
        <v>17</v>
      </c>
      <c r="G591" s="21">
        <f t="shared" si="74"/>
        <v>0.75581704219097867</v>
      </c>
      <c r="H591" s="21">
        <f t="shared" si="75"/>
        <v>2.2004354766526807E-7</v>
      </c>
      <c r="I591" s="21">
        <f>(1-$F$3)*SUM($H$12:H591)</f>
        <v>7.9870122336945083E-4</v>
      </c>
      <c r="J591" s="21">
        <f t="shared" si="76"/>
        <v>2.8261302577366296E-2</v>
      </c>
      <c r="K591" s="21">
        <f t="shared" si="77"/>
        <v>7.8484770405484207E-4</v>
      </c>
      <c r="L591" s="21">
        <f t="shared" si="78"/>
        <v>6.1552901263575749E-7</v>
      </c>
    </row>
    <row r="592" spans="1:12" x14ac:dyDescent="0.25">
      <c r="A592" s="19">
        <v>43945</v>
      </c>
      <c r="B592" s="21">
        <v>2836.73999</v>
      </c>
      <c r="C592" s="21">
        <v>184.020004</v>
      </c>
      <c r="D592" s="21">
        <f t="shared" si="72"/>
        <v>1.3822090422785883E-2</v>
      </c>
      <c r="E592" s="21">
        <f t="shared" si="73"/>
        <v>1.9105018365566924E-4</v>
      </c>
      <c r="F592" s="21">
        <f t="shared" si="79"/>
        <v>16</v>
      </c>
      <c r="G592" s="21">
        <f t="shared" si="74"/>
        <v>0.76915813491279883</v>
      </c>
      <c r="H592" s="21">
        <f t="shared" si="75"/>
        <v>1.4694780293534224E-4</v>
      </c>
      <c r="I592" s="21">
        <f>(1-$F$3)*SUM($H$12:H592)</f>
        <v>8.0125004158412188E-4</v>
      </c>
      <c r="J592" s="21">
        <f t="shared" si="76"/>
        <v>2.8306360443973045E-2</v>
      </c>
      <c r="K592" s="21">
        <f t="shared" si="77"/>
        <v>7.8735231286888461E-4</v>
      </c>
      <c r="L592" s="21">
        <f t="shared" si="78"/>
        <v>3.555762293042142E-7</v>
      </c>
    </row>
    <row r="593" spans="1:12" x14ac:dyDescent="0.25">
      <c r="A593" s="19">
        <v>43948</v>
      </c>
      <c r="B593" s="21">
        <v>2878.4799800000001</v>
      </c>
      <c r="C593" s="21">
        <v>185.88999899999999</v>
      </c>
      <c r="D593" s="21">
        <f t="shared" si="72"/>
        <v>1.4606868101510885E-2</v>
      </c>
      <c r="E593" s="21">
        <f t="shared" si="73"/>
        <v>2.1336059573493621E-4</v>
      </c>
      <c r="F593" s="21">
        <f t="shared" si="79"/>
        <v>15</v>
      </c>
      <c r="G593" s="21">
        <f t="shared" si="74"/>
        <v>0.78273471419429763</v>
      </c>
      <c r="H593" s="21">
        <f t="shared" si="75"/>
        <v>1.6700474492291039E-4</v>
      </c>
      <c r="I593" s="21">
        <f>(1-$F$3)*SUM($H$12:H593)</f>
        <v>8.0414674862766512E-4</v>
      </c>
      <c r="J593" s="21">
        <f t="shared" si="76"/>
        <v>2.8357481351975973E-2</v>
      </c>
      <c r="K593" s="21">
        <f t="shared" si="77"/>
        <v>7.9019877635976726E-4</v>
      </c>
      <c r="L593" s="21">
        <f t="shared" si="78"/>
        <v>3.3274228662656518E-7</v>
      </c>
    </row>
    <row r="594" spans="1:12" x14ac:dyDescent="0.25">
      <c r="A594" s="19">
        <v>43949</v>
      </c>
      <c r="B594" s="21">
        <v>2863.389893</v>
      </c>
      <c r="C594" s="21">
        <v>185.929993</v>
      </c>
      <c r="D594" s="21">
        <f t="shared" si="72"/>
        <v>-5.2561698803032658E-3</v>
      </c>
      <c r="E594" s="21">
        <f t="shared" si="73"/>
        <v>2.7627321810607247E-5</v>
      </c>
      <c r="F594" s="21">
        <f t="shared" si="79"/>
        <v>14</v>
      </c>
      <c r="G594" s="21">
        <f t="shared" si="74"/>
        <v>0.79655093666049437</v>
      </c>
      <c r="H594" s="21">
        <f t="shared" si="75"/>
        <v>2.2006569065660109E-5</v>
      </c>
      <c r="I594" s="21">
        <f>(1-$F$3)*SUM($H$12:H594)</f>
        <v>8.0452845385194571E-4</v>
      </c>
      <c r="J594" s="21">
        <f t="shared" si="76"/>
        <v>2.8364210791981252E-2</v>
      </c>
      <c r="K594" s="21">
        <f t="shared" si="77"/>
        <v>7.9057386088466448E-4</v>
      </c>
      <c r="L594" s="21">
        <f t="shared" si="78"/>
        <v>5.8208742148508191E-7</v>
      </c>
    </row>
    <row r="595" spans="1:12" x14ac:dyDescent="0.25">
      <c r="A595" s="19">
        <v>43950</v>
      </c>
      <c r="B595" s="21">
        <v>2939.51001</v>
      </c>
      <c r="C595" s="21">
        <v>187.820007</v>
      </c>
      <c r="D595" s="21">
        <f t="shared" si="72"/>
        <v>2.6236703977471479E-2</v>
      </c>
      <c r="E595" s="21">
        <f t="shared" si="73"/>
        <v>6.8836463560146774E-4</v>
      </c>
      <c r="F595" s="21">
        <f t="shared" si="79"/>
        <v>13</v>
      </c>
      <c r="G595" s="21">
        <f t="shared" si="74"/>
        <v>0.81061103230590992</v>
      </c>
      <c r="H595" s="21">
        <f t="shared" si="75"/>
        <v>5.5799596786778726E-4</v>
      </c>
      <c r="I595" s="21">
        <f>(1-$F$3)*SUM($H$12:H595)</f>
        <v>8.1420692646742387E-4</v>
      </c>
      <c r="J595" s="21">
        <f t="shared" si="76"/>
        <v>2.8534311389403176E-2</v>
      </c>
      <c r="K595" s="21">
        <f t="shared" si="77"/>
        <v>8.000844598279967E-4</v>
      </c>
      <c r="L595" s="21">
        <f t="shared" si="78"/>
        <v>1.2481319125206528E-8</v>
      </c>
    </row>
    <row r="596" spans="1:12" x14ac:dyDescent="0.25">
      <c r="A596" s="19">
        <v>43951</v>
      </c>
      <c r="B596" s="21">
        <v>2912.429932</v>
      </c>
      <c r="C596" s="21">
        <v>187.55999800000001</v>
      </c>
      <c r="D596" s="21">
        <f t="shared" si="72"/>
        <v>-9.2551432753939979E-3</v>
      </c>
      <c r="E596" s="21">
        <f t="shared" si="73"/>
        <v>8.5657677048070734E-5</v>
      </c>
      <c r="F596" s="21">
        <f t="shared" si="79"/>
        <v>12</v>
      </c>
      <c r="G596" s="21">
        <f t="shared" si="74"/>
        <v>0.82491930578962791</v>
      </c>
      <c r="H596" s="21">
        <f t="shared" si="75"/>
        <v>7.0660671486046648E-5</v>
      </c>
      <c r="I596" s="21">
        <f>(1-$F$3)*SUM($H$12:H596)</f>
        <v>8.1543253993660773E-4</v>
      </c>
      <c r="J596" s="21">
        <f t="shared" si="76"/>
        <v>2.8555779448941814E-2</v>
      </c>
      <c r="K596" s="21">
        <f t="shared" si="77"/>
        <v>8.0128881496005684E-4</v>
      </c>
      <c r="L596" s="21">
        <f t="shared" si="78"/>
        <v>5.12127925549204E-7</v>
      </c>
    </row>
    <row r="597" spans="1:12" x14ac:dyDescent="0.25">
      <c r="A597" s="19">
        <v>43952</v>
      </c>
      <c r="B597" s="21">
        <v>2830.709961</v>
      </c>
      <c r="C597" s="21">
        <v>182.66000399999999</v>
      </c>
      <c r="D597" s="21">
        <f t="shared" si="72"/>
        <v>-2.8460211116090185E-2</v>
      </c>
      <c r="E597" s="21">
        <f t="shared" si="73"/>
        <v>8.099836167724233E-4</v>
      </c>
      <c r="F597" s="21">
        <f t="shared" si="79"/>
        <v>11</v>
      </c>
      <c r="G597" s="21">
        <f t="shared" si="74"/>
        <v>0.83948013775321573</v>
      </c>
      <c r="H597" s="21">
        <f t="shared" si="75"/>
        <v>6.7996515818596177E-4</v>
      </c>
      <c r="I597" s="21">
        <f>(1-$F$3)*SUM($H$12:H597)</f>
        <v>8.2722657527369004E-4</v>
      </c>
      <c r="J597" s="21">
        <f t="shared" si="76"/>
        <v>2.8761546816429919E-2</v>
      </c>
      <c r="K597" s="21">
        <f t="shared" si="77"/>
        <v>8.1287828206616757E-4</v>
      </c>
      <c r="L597" s="21">
        <f t="shared" si="78"/>
        <v>8.3790871628076534E-12</v>
      </c>
    </row>
    <row r="598" spans="1:12" x14ac:dyDescent="0.25">
      <c r="A598" s="19">
        <v>43955</v>
      </c>
      <c r="B598" s="21">
        <v>2842.73999</v>
      </c>
      <c r="C598" s="21">
        <v>181.86999499999999</v>
      </c>
      <c r="D598" s="21">
        <f t="shared" si="72"/>
        <v>4.2408224743233644E-3</v>
      </c>
      <c r="E598" s="21">
        <f t="shared" si="73"/>
        <v>1.7984575258726141E-5</v>
      </c>
      <c r="F598" s="21">
        <f t="shared" si="79"/>
        <v>10</v>
      </c>
      <c r="G598" s="21">
        <f t="shared" si="74"/>
        <v>0.85429798616190777</v>
      </c>
      <c r="H598" s="21">
        <f t="shared" si="75"/>
        <v>1.5364186425507014E-5</v>
      </c>
      <c r="I598" s="21">
        <f>(1-$F$3)*SUM($H$12:H598)</f>
        <v>8.2749306798356854E-4</v>
      </c>
      <c r="J598" s="21">
        <f t="shared" si="76"/>
        <v>2.8766179238535809E-2</v>
      </c>
      <c r="K598" s="21">
        <f t="shared" si="77"/>
        <v>8.1314015244444645E-4</v>
      </c>
      <c r="L598" s="21">
        <f t="shared" si="78"/>
        <v>6.3227239192955595E-7</v>
      </c>
    </row>
    <row r="599" spans="1:12" x14ac:dyDescent="0.25">
      <c r="A599" s="19">
        <v>43956</v>
      </c>
      <c r="B599" s="21">
        <v>2868.4399410000001</v>
      </c>
      <c r="C599" s="21">
        <v>179.240005</v>
      </c>
      <c r="D599" s="21">
        <f t="shared" si="72"/>
        <v>8.9999351385992611E-3</v>
      </c>
      <c r="E599" s="21">
        <f t="shared" si="73"/>
        <v>8.0998832498993705E-5</v>
      </c>
      <c r="F599" s="21">
        <f t="shared" si="79"/>
        <v>9</v>
      </c>
      <c r="G599" s="21">
        <f t="shared" si="74"/>
        <v>0.86937738766946238</v>
      </c>
      <c r="H599" s="21">
        <f t="shared" si="75"/>
        <v>7.0418553402251503E-5</v>
      </c>
      <c r="I599" s="21">
        <f>(1-$F$3)*SUM($H$12:H599)</f>
        <v>8.2871448190046401E-4</v>
      </c>
      <c r="J599" s="21">
        <f t="shared" si="76"/>
        <v>2.8787401444042567E-2</v>
      </c>
      <c r="K599" s="21">
        <f t="shared" si="77"/>
        <v>8.1434038086569747E-4</v>
      </c>
      <c r="L599" s="21">
        <f t="shared" si="78"/>
        <v>5.3778982656087462E-7</v>
      </c>
    </row>
    <row r="600" spans="1:12" x14ac:dyDescent="0.25">
      <c r="A600" s="19">
        <v>43957</v>
      </c>
      <c r="B600" s="21">
        <v>2848.419922</v>
      </c>
      <c r="C600" s="21">
        <v>176.970001</v>
      </c>
      <c r="D600" s="21">
        <f t="shared" si="72"/>
        <v>-7.0038802135311854E-3</v>
      </c>
      <c r="E600" s="21">
        <f t="shared" si="73"/>
        <v>4.9054338045493644E-5</v>
      </c>
      <c r="F600" s="21">
        <f t="shared" si="79"/>
        <v>8</v>
      </c>
      <c r="G600" s="21">
        <f t="shared" si="74"/>
        <v>0.88472295900711073</v>
      </c>
      <c r="H600" s="21">
        <f t="shared" si="75"/>
        <v>4.3399499107744225E-5</v>
      </c>
      <c r="I600" s="21">
        <f>(1-$F$3)*SUM($H$12:H600)</f>
        <v>8.294672487443622E-4</v>
      </c>
      <c r="J600" s="21">
        <f t="shared" si="76"/>
        <v>2.8800473064593265E-2</v>
      </c>
      <c r="K600" s="21">
        <f t="shared" si="77"/>
        <v>8.1508009092477274E-4</v>
      </c>
      <c r="L600" s="21">
        <f t="shared" si="78"/>
        <v>5.8679545407426643E-7</v>
      </c>
    </row>
    <row r="601" spans="1:12" x14ac:dyDescent="0.25">
      <c r="A601" s="19">
        <v>43958</v>
      </c>
      <c r="B601" s="21">
        <v>2881.1899410000001</v>
      </c>
      <c r="C601" s="21">
        <v>181.11999499999999</v>
      </c>
      <c r="D601" s="21">
        <f t="shared" si="72"/>
        <v>1.1438955570006097E-2</v>
      </c>
      <c r="E601" s="21">
        <f t="shared" si="73"/>
        <v>1.308497045325735E-4</v>
      </c>
      <c r="F601" s="21">
        <f t="shared" si="79"/>
        <v>7</v>
      </c>
      <c r="G601" s="21">
        <f t="shared" si="74"/>
        <v>0.90033939839702115</v>
      </c>
      <c r="H601" s="21">
        <f t="shared" si="75"/>
        <v>1.1780914425928519E-4</v>
      </c>
      <c r="I601" s="21">
        <f>(1-$F$3)*SUM($H$12:H601)</f>
        <v>8.3151065522438293E-4</v>
      </c>
      <c r="J601" s="21">
        <f t="shared" si="76"/>
        <v>2.8835926467245386E-2</v>
      </c>
      <c r="K601" s="21">
        <f t="shared" si="77"/>
        <v>8.1708805440018769E-4</v>
      </c>
      <c r="L601" s="21">
        <f t="shared" si="78"/>
        <v>4.7092307282902604E-7</v>
      </c>
    </row>
    <row r="602" spans="1:12" x14ac:dyDescent="0.25">
      <c r="A602" s="19">
        <v>43959</v>
      </c>
      <c r="B602" s="21">
        <v>2929.8000489999999</v>
      </c>
      <c r="C602" s="21">
        <v>181.229996</v>
      </c>
      <c r="D602" s="21">
        <f t="shared" si="72"/>
        <v>1.6730795264891397E-2</v>
      </c>
      <c r="E602" s="21">
        <f t="shared" si="73"/>
        <v>2.7991951019571239E-4</v>
      </c>
      <c r="F602" s="21">
        <f t="shared" si="79"/>
        <v>6</v>
      </c>
      <c r="G602" s="21">
        <f t="shared" si="74"/>
        <v>0.91623148699071444</v>
      </c>
      <c r="H602" s="21">
        <f t="shared" si="75"/>
        <v>2.5647106906433002E-4</v>
      </c>
      <c r="I602" s="21">
        <f>(1-$F$3)*SUM($H$12:H602)</f>
        <v>8.3595916087951647E-4</v>
      </c>
      <c r="J602" s="21">
        <f t="shared" si="76"/>
        <v>2.8912958355718572E-2</v>
      </c>
      <c r="K602" s="21">
        <f t="shared" si="77"/>
        <v>8.214594004652125E-4</v>
      </c>
      <c r="L602" s="21">
        <f t="shared" si="78"/>
        <v>2.9326545275310223E-7</v>
      </c>
    </row>
    <row r="603" spans="1:12" x14ac:dyDescent="0.25">
      <c r="A603" s="19">
        <v>43962</v>
      </c>
      <c r="B603" s="21">
        <v>2930.1899410000001</v>
      </c>
      <c r="C603" s="21">
        <v>180.88000500000001</v>
      </c>
      <c r="D603" s="21">
        <f t="shared" si="72"/>
        <v>1.3306916948353881E-4</v>
      </c>
      <c r="E603" s="21">
        <f t="shared" si="73"/>
        <v>1.7707403867038777E-8</v>
      </c>
      <c r="F603" s="21">
        <f t="shared" si="79"/>
        <v>5</v>
      </c>
      <c r="G603" s="21">
        <f t="shared" si="74"/>
        <v>0.93240409033286764</v>
      </c>
      <c r="H603" s="21">
        <f t="shared" si="75"/>
        <v>1.6510455794802993E-8</v>
      </c>
      <c r="I603" s="21">
        <f>(1-$F$3)*SUM($H$12:H603)</f>
        <v>8.359594472543354E-4</v>
      </c>
      <c r="J603" s="21">
        <f t="shared" si="76"/>
        <v>2.8912963308079222E-2</v>
      </c>
      <c r="K603" s="21">
        <f t="shared" si="77"/>
        <v>8.2145968187284342E-4</v>
      </c>
      <c r="L603" s="21">
        <f t="shared" si="78"/>
        <v>6.7476691741949035E-7</v>
      </c>
    </row>
    <row r="604" spans="1:12" x14ac:dyDescent="0.25">
      <c r="A604" s="19">
        <v>43963</v>
      </c>
      <c r="B604" s="21">
        <v>2870.1201169999999</v>
      </c>
      <c r="C604" s="21">
        <v>176.53999300000001</v>
      </c>
      <c r="D604" s="21">
        <f t="shared" si="72"/>
        <v>-2.0713365698733076E-2</v>
      </c>
      <c r="E604" s="21">
        <f t="shared" si="73"/>
        <v>4.2904351856945197E-4</v>
      </c>
      <c r="F604" s="21">
        <f t="shared" si="79"/>
        <v>4</v>
      </c>
      <c r="G604" s="21">
        <f t="shared" si="74"/>
        <v>0.94886215985095601</v>
      </c>
      <c r="H604" s="21">
        <f t="shared" si="75"/>
        <v>4.0710315969986392E-4</v>
      </c>
      <c r="I604" s="21">
        <f>(1-$F$3)*SUM($H$12:H604)</f>
        <v>8.4302067530923669E-4</v>
      </c>
      <c r="J604" s="21">
        <f t="shared" si="76"/>
        <v>2.9034818327470843E-2</v>
      </c>
      <c r="K604" s="21">
        <f t="shared" si="77"/>
        <v>8.2839843251518897E-4</v>
      </c>
      <c r="L604" s="21">
        <f t="shared" si="78"/>
        <v>1.5948434729260702E-7</v>
      </c>
    </row>
    <row r="605" spans="1:12" x14ac:dyDescent="0.25">
      <c r="A605" s="19">
        <v>43964</v>
      </c>
      <c r="B605" s="21">
        <v>2820</v>
      </c>
      <c r="C605" s="21">
        <v>172.820007</v>
      </c>
      <c r="D605" s="21">
        <f t="shared" si="72"/>
        <v>-1.761699655895169E-2</v>
      </c>
      <c r="E605" s="21">
        <f t="shared" si="73"/>
        <v>3.1035856775811569E-4</v>
      </c>
      <c r="F605" s="21">
        <f t="shared" si="79"/>
        <v>3</v>
      </c>
      <c r="G605" s="21">
        <f t="shared" si="74"/>
        <v>0.96561073437118938</v>
      </c>
      <c r="H605" s="21">
        <f t="shared" si="75"/>
        <v>2.9968556453130463E-4</v>
      </c>
      <c r="I605" s="21">
        <f>(1-$F$3)*SUM($H$12:H605)</f>
        <v>8.4821873890932639E-4</v>
      </c>
      <c r="J605" s="21">
        <f t="shared" si="76"/>
        <v>2.9124195077449375E-2</v>
      </c>
      <c r="K605" s="21">
        <f t="shared" si="77"/>
        <v>8.3350633539888632E-4</v>
      </c>
      <c r="L605" s="21">
        <f t="shared" si="78"/>
        <v>2.7368358678752177E-7</v>
      </c>
    </row>
    <row r="606" spans="1:12" x14ac:dyDescent="0.25">
      <c r="A606" s="19">
        <v>43965</v>
      </c>
      <c r="B606" s="21">
        <v>2852.5</v>
      </c>
      <c r="C606" s="21">
        <v>175.41000399999999</v>
      </c>
      <c r="D606" s="21">
        <f t="shared" si="72"/>
        <v>1.1458917804071491E-2</v>
      </c>
      <c r="E606" s="21">
        <f t="shared" si="73"/>
        <v>1.313067972404666E-4</v>
      </c>
      <c r="F606" s="21">
        <f t="shared" si="79"/>
        <v>2</v>
      </c>
      <c r="G606" s="21">
        <f t="shared" si="74"/>
        <v>0.98265494166120659</v>
      </c>
      <c r="H606" s="21">
        <f t="shared" si="75"/>
        <v>1.2902927318205059E-4</v>
      </c>
      <c r="I606" s="21">
        <f>(1-$F$3)*SUM($H$12:H606)</f>
        <v>8.5045675918008108E-4</v>
      </c>
      <c r="J606" s="21">
        <f t="shared" si="76"/>
        <v>2.9162591777482347E-2</v>
      </c>
      <c r="K606" s="21">
        <f t="shared" si="77"/>
        <v>8.357055370774814E-4</v>
      </c>
      <c r="L606" s="21">
        <f t="shared" si="78"/>
        <v>4.9617758468397435E-7</v>
      </c>
    </row>
    <row r="607" spans="1:12" ht="15.75" thickBot="1" x14ac:dyDescent="0.3">
      <c r="A607" s="20">
        <v>43966</v>
      </c>
      <c r="B607" s="22">
        <v>2863.6999510000001</v>
      </c>
      <c r="C607" s="22">
        <v>173.80999800000001</v>
      </c>
      <c r="D607" s="22">
        <f t="shared" si="72"/>
        <v>3.9186751437044372E-3</v>
      </c>
      <c r="E607" s="22">
        <f t="shared" si="73"/>
        <v>1.5356014881886993E-5</v>
      </c>
      <c r="F607" s="22">
        <f t="shared" si="79"/>
        <v>1</v>
      </c>
      <c r="G607" s="22">
        <f t="shared" si="74"/>
        <v>1</v>
      </c>
      <c r="H607" s="22">
        <f t="shared" si="75"/>
        <v>1.5356014881886993E-5</v>
      </c>
      <c r="I607" s="22">
        <f>(1-$F$3)*SUM($H$12:H607)</f>
        <v>8.507231101540589E-4</v>
      </c>
      <c r="J607" s="22">
        <f t="shared" si="76"/>
        <v>2.9167158074691796E-2</v>
      </c>
      <c r="K607" s="22">
        <f t="shared" si="77"/>
        <v>8.3596726817827696E-4</v>
      </c>
      <c r="L607" s="22">
        <f t="shared" si="78"/>
        <v>6.7340282903667195E-7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917D-57AD-486D-826A-FFF473767371}">
  <dimension ref="A1:L607"/>
  <sheetViews>
    <sheetView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  <col min="11" max="11" width="12.7109375" bestFit="1" customWidth="1"/>
  </cols>
  <sheetData>
    <row r="1" spans="1:12" ht="15.75" thickBot="1" x14ac:dyDescent="0.3"/>
    <row r="2" spans="1:12" ht="15.75" thickBot="1" x14ac:dyDescent="0.3">
      <c r="F2" s="18" t="s">
        <v>34</v>
      </c>
      <c r="G2" s="18" t="s">
        <v>21</v>
      </c>
      <c r="J2" s="18" t="s">
        <v>21</v>
      </c>
    </row>
    <row r="3" spans="1:12" ht="15.75" thickBot="1" x14ac:dyDescent="0.3">
      <c r="F3" s="26">
        <v>0.96651405378175492</v>
      </c>
      <c r="G3" s="26">
        <f>SUM(H12:H309)</f>
        <v>7.4940641543650563E-3</v>
      </c>
      <c r="J3" s="26">
        <f>SUM(L12:L309)</f>
        <v>1.8517949948410402E-5</v>
      </c>
    </row>
    <row r="4" spans="1:12" ht="15.75" thickBot="1" x14ac:dyDescent="0.3">
      <c r="F4" s="2"/>
      <c r="G4" s="18" t="s">
        <v>8</v>
      </c>
      <c r="J4" s="18" t="s">
        <v>35</v>
      </c>
    </row>
    <row r="5" spans="1:12" ht="15.75" thickBot="1" x14ac:dyDescent="0.3">
      <c r="G5" s="26">
        <f>(1-F3)*G3</f>
        <v>2.5094582922914653E-4</v>
      </c>
      <c r="J5" s="26">
        <f>SQRT((1/COUNT(L12:L309))*J3)</f>
        <v>2.4928050794027415E-4</v>
      </c>
    </row>
    <row r="6" spans="1:12" ht="15.75" thickBot="1" x14ac:dyDescent="0.3">
      <c r="G6" s="18" t="s">
        <v>7</v>
      </c>
    </row>
    <row r="7" spans="1:12" ht="15.75" thickBot="1" x14ac:dyDescent="0.3">
      <c r="G7" s="26">
        <f>SQRT(G5)</f>
        <v>1.5841269811134033E-2</v>
      </c>
    </row>
    <row r="8" spans="1:12" ht="15.75" thickBot="1" x14ac:dyDescent="0.3"/>
    <row r="9" spans="1:12" ht="16.5" thickBot="1" x14ac:dyDescent="0.3">
      <c r="A9" s="6"/>
      <c r="B9" s="6"/>
      <c r="C9" s="6"/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1:12" ht="15.75" thickBot="1" x14ac:dyDescent="0.3">
      <c r="A10" s="6"/>
      <c r="B10" s="6"/>
      <c r="C10" s="6"/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1:12" x14ac:dyDescent="0.25">
      <c r="A11" s="6"/>
      <c r="B11" s="6"/>
      <c r="C11" s="6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A12" s="6"/>
      <c r="B12" s="6"/>
      <c r="C12" s="6"/>
      <c r="D12" s="21">
        <v>5.1994879312626911E-3</v>
      </c>
      <c r="E12" s="21">
        <f>D12^2</f>
        <v>2.7034674747346381E-5</v>
      </c>
      <c r="F12" s="21">
        <v>298</v>
      </c>
      <c r="G12" s="21">
        <f>$F$3^(F12-1)</f>
        <v>4.0441521428934652E-5</v>
      </c>
      <c r="H12" s="21">
        <f>E12*G12</f>
        <v>1.0933233781190871E-9</v>
      </c>
      <c r="I12" s="21">
        <f>(1-F3)*H12</f>
        <v>3.6610967838845778E-11</v>
      </c>
      <c r="J12" s="21">
        <f>SQRT(I12)</f>
        <v>6.0506997809216896E-6</v>
      </c>
      <c r="K12" s="21">
        <f>I12*$F$3</f>
        <v>3.5385014938796291E-11</v>
      </c>
      <c r="L12" s="21">
        <f>(E12-K12)^2</f>
        <v>7.3087172545132061E-10</v>
      </c>
    </row>
    <row r="13" spans="1:12" x14ac:dyDescent="0.25">
      <c r="A13" s="6"/>
      <c r="B13" s="6"/>
      <c r="C13" s="6"/>
      <c r="D13" s="21">
        <v>4.3350548823348264E-3</v>
      </c>
      <c r="E13" s="21">
        <f t="shared" ref="E13:E76" si="0">D13^2</f>
        <v>1.8792700832855016E-5</v>
      </c>
      <c r="F13" s="21">
        <f>F12-1</f>
        <v>297</v>
      </c>
      <c r="G13" s="21">
        <f t="shared" ref="G13:G76" si="1">$F$3^(F13-1)</f>
        <v>4.1842662577637596E-5</v>
      </c>
      <c r="H13" s="21">
        <f t="shared" ref="H13:H76" si="2">E13*G13</f>
        <v>7.8633663987164144E-10</v>
      </c>
      <c r="I13" s="21">
        <f>(1-$F$3)*SUM($H$12:H13)</f>
        <v>6.2942194271023108E-11</v>
      </c>
      <c r="J13" s="21">
        <f t="shared" ref="J13:J76" si="3">SQRT(I13)</f>
        <v>7.9336116788649993E-6</v>
      </c>
      <c r="K13" s="21">
        <f t="shared" ref="K13:K76" si="4">I13*$F$3</f>
        <v>6.0834515338805295E-11</v>
      </c>
      <c r="L13" s="21">
        <f t="shared" ref="L13:L76" si="5">(E13-K13)^2</f>
        <v>3.5316331810719626E-10</v>
      </c>
    </row>
    <row r="14" spans="1:12" x14ac:dyDescent="0.25">
      <c r="A14" s="6"/>
      <c r="B14" s="6"/>
      <c r="C14" s="6"/>
      <c r="D14" s="21">
        <v>9.4618756233539095E-5</v>
      </c>
      <c r="E14" s="21">
        <f t="shared" si="0"/>
        <v>8.9527090311818941E-9</v>
      </c>
      <c r="F14" s="21">
        <f t="shared" ref="F14:F77" si="6">F13-1</f>
        <v>296</v>
      </c>
      <c r="G14" s="21">
        <f t="shared" si="1"/>
        <v>4.329234780799778E-5</v>
      </c>
      <c r="H14" s="21">
        <f t="shared" si="2"/>
        <v>3.8758379320172942E-13</v>
      </c>
      <c r="I14" s="21">
        <f>(1-$F$3)*SUM($H$12:H14)</f>
        <v>6.2955172881077323E-11</v>
      </c>
      <c r="J14" s="21">
        <f t="shared" si="3"/>
        <v>7.9344295876311951E-6</v>
      </c>
      <c r="K14" s="21">
        <f t="shared" si="4"/>
        <v>6.0847059347821244E-11</v>
      </c>
      <c r="L14" s="21">
        <f t="shared" si="5"/>
        <v>7.9065209326148934E-17</v>
      </c>
    </row>
    <row r="15" spans="1:12" x14ac:dyDescent="0.25">
      <c r="A15" s="6"/>
      <c r="B15" s="6"/>
      <c r="C15" s="6"/>
      <c r="D15" s="21">
        <v>6.8679761272108196E-3</v>
      </c>
      <c r="E15" s="21">
        <f t="shared" si="0"/>
        <v>4.7169096083937731E-5</v>
      </c>
      <c r="F15" s="21">
        <f t="shared" si="6"/>
        <v>295</v>
      </c>
      <c r="G15" s="21">
        <f t="shared" si="1"/>
        <v>4.4792258983306481E-5</v>
      </c>
      <c r="H15" s="21">
        <f t="shared" si="2"/>
        <v>2.1128103678002063E-9</v>
      </c>
      <c r="I15" s="21">
        <f>(1-$F$3)*SUM($H$12:H15)</f>
        <v>1.3370462722658563E-10</v>
      </c>
      <c r="J15" s="21">
        <f t="shared" si="3"/>
        <v>1.1563071703772559E-5</v>
      </c>
      <c r="K15" s="21">
        <f t="shared" si="4"/>
        <v>1.2922740127014568E-10</v>
      </c>
      <c r="L15" s="21">
        <f t="shared" si="5"/>
        <v>2.2249114343130354E-9</v>
      </c>
    </row>
    <row r="16" spans="1:12" x14ac:dyDescent="0.25">
      <c r="A16" s="6"/>
      <c r="B16" s="6"/>
      <c r="C16" s="6"/>
      <c r="D16" s="21">
        <v>2.920146586987415E-3</v>
      </c>
      <c r="E16" s="21">
        <f t="shared" si="0"/>
        <v>8.5272560894942487E-6</v>
      </c>
      <c r="F16" s="21">
        <f t="shared" si="6"/>
        <v>294</v>
      </c>
      <c r="G16" s="21">
        <f t="shared" si="1"/>
        <v>4.6344136236865175E-5</v>
      </c>
      <c r="H16" s="21">
        <f t="shared" si="2"/>
        <v>3.9518831793815965E-10</v>
      </c>
      <c r="I16" s="21">
        <f>(1-$F$3)*SUM($H$12:H16)</f>
        <v>1.4693788198714157E-10</v>
      </c>
      <c r="J16" s="21">
        <f t="shared" si="3"/>
        <v>1.2121793678624527E-5</v>
      </c>
      <c r="K16" s="21">
        <f t="shared" si="4"/>
        <v>1.420175279734973E-10</v>
      </c>
      <c r="L16" s="21">
        <f t="shared" si="5"/>
        <v>7.2711674396325273E-11</v>
      </c>
    </row>
    <row r="17" spans="1:12" x14ac:dyDescent="0.25">
      <c r="A17" s="6"/>
      <c r="B17" s="6"/>
      <c r="C17" s="6"/>
      <c r="D17" s="21">
        <v>1.378975202859351E-3</v>
      </c>
      <c r="E17" s="21">
        <f t="shared" si="0"/>
        <v>1.9015726101009882E-6</v>
      </c>
      <c r="F17" s="21">
        <f t="shared" si="6"/>
        <v>293</v>
      </c>
      <c r="G17" s="21">
        <f t="shared" si="1"/>
        <v>4.7949779990814265E-5</v>
      </c>
      <c r="H17" s="21">
        <f t="shared" si="2"/>
        <v>9.1179988290900818E-11</v>
      </c>
      <c r="I17" s="21">
        <f>(1-$F$3)*SUM($H$12:H17)</f>
        <v>1.4999113017123089E-10</v>
      </c>
      <c r="J17" s="21">
        <f t="shared" si="3"/>
        <v>1.2247086599319485E-5</v>
      </c>
      <c r="K17" s="21">
        <f t="shared" si="4"/>
        <v>1.4496853525310326E-10</v>
      </c>
      <c r="L17" s="21">
        <f t="shared" si="5"/>
        <v>3.6154270761102335E-12</v>
      </c>
    </row>
    <row r="18" spans="1:12" x14ac:dyDescent="0.25">
      <c r="A18" s="6"/>
      <c r="B18" s="6"/>
      <c r="C18" s="6"/>
      <c r="D18" s="21">
        <v>5.1031846776589691E-3</v>
      </c>
      <c r="E18" s="21">
        <f t="shared" si="0"/>
        <v>2.6042493854293278E-5</v>
      </c>
      <c r="F18" s="21">
        <f t="shared" si="6"/>
        <v>292</v>
      </c>
      <c r="G18" s="21">
        <f t="shared" si="1"/>
        <v>4.9611053044906517E-5</v>
      </c>
      <c r="H18" s="21">
        <f t="shared" si="2"/>
        <v>1.2919955440269957E-9</v>
      </c>
      <c r="I18" s="21">
        <f>(1-$F$3)*SUM($H$12:H18)</f>
        <v>1.9325482347273116E-10</v>
      </c>
      <c r="J18" s="21">
        <f t="shared" si="3"/>
        <v>1.3901612261631064E-5</v>
      </c>
      <c r="K18" s="21">
        <f t="shared" si="4"/>
        <v>1.8678350284750684E-10</v>
      </c>
      <c r="L18" s="21">
        <f t="shared" si="5"/>
        <v>6.7820175756934112E-10</v>
      </c>
    </row>
    <row r="19" spans="1:12" x14ac:dyDescent="0.25">
      <c r="A19" s="6"/>
      <c r="B19" s="6"/>
      <c r="C19" s="6"/>
      <c r="D19" s="21">
        <v>2.1153392779793169E-5</v>
      </c>
      <c r="E19" s="21">
        <f t="shared" si="0"/>
        <v>4.4746602609620578E-10</v>
      </c>
      <c r="F19" s="21">
        <f t="shared" si="6"/>
        <v>291</v>
      </c>
      <c r="G19" s="21">
        <f t="shared" si="1"/>
        <v>5.1329882737648226E-5</v>
      </c>
      <c r="H19" s="21">
        <f t="shared" si="2"/>
        <v>2.2968378648599683E-14</v>
      </c>
      <c r="I19" s="21">
        <f>(1-$F$3)*SUM($H$12:H19)</f>
        <v>1.932555925906233E-10</v>
      </c>
      <c r="J19" s="21">
        <f t="shared" si="3"/>
        <v>1.3901639924506148E-5</v>
      </c>
      <c r="K19" s="21">
        <f t="shared" si="4"/>
        <v>1.867842462107586E-10</v>
      </c>
      <c r="L19" s="21">
        <f t="shared" si="5"/>
        <v>6.7954990364244751E-20</v>
      </c>
    </row>
    <row r="20" spans="1:12" x14ac:dyDescent="0.25">
      <c r="A20" s="6"/>
      <c r="B20" s="6"/>
      <c r="C20" s="6"/>
      <c r="D20" s="21">
        <v>2.5084508585916771E-3</v>
      </c>
      <c r="E20" s="21">
        <f t="shared" si="0"/>
        <v>6.2923257099693223E-6</v>
      </c>
      <c r="F20" s="21">
        <f t="shared" si="6"/>
        <v>290</v>
      </c>
      <c r="G20" s="21">
        <f t="shared" si="1"/>
        <v>5.3108263182315656E-5</v>
      </c>
      <c r="H20" s="21">
        <f t="shared" si="2"/>
        <v>3.3417448983390197E-10</v>
      </c>
      <c r="I20" s="21">
        <f>(1-$F$3)*SUM($H$12:H20)</f>
        <v>2.0444574158471083E-10</v>
      </c>
      <c r="J20" s="21">
        <f t="shared" si="3"/>
        <v>1.4298452419220438E-5</v>
      </c>
      <c r="K20" s="21">
        <f t="shared" si="4"/>
        <v>1.9759968247745597E-10</v>
      </c>
      <c r="L20" s="21">
        <f t="shared" si="5"/>
        <v>3.9590876156261905E-11</v>
      </c>
    </row>
    <row r="21" spans="1:12" x14ac:dyDescent="0.25">
      <c r="A21" s="6"/>
      <c r="B21" s="6"/>
      <c r="C21" s="6"/>
      <c r="D21" s="21">
        <v>-5.2348883493693633E-3</v>
      </c>
      <c r="E21" s="21">
        <f t="shared" si="0"/>
        <v>2.7404056030363099E-5</v>
      </c>
      <c r="F21" s="21">
        <f t="shared" si="6"/>
        <v>289</v>
      </c>
      <c r="G21" s="21">
        <f t="shared" si="1"/>
        <v>5.4948257580440562E-5</v>
      </c>
      <c r="H21" s="21">
        <f t="shared" si="2"/>
        <v>1.505805129505217E-9</v>
      </c>
      <c r="I21" s="21">
        <f>(1-$F$3)*SUM($H$12:H21)</f>
        <v>2.548690511664801E-10</v>
      </c>
      <c r="J21" s="21">
        <f t="shared" si="3"/>
        <v>1.5964618729129741E-5</v>
      </c>
      <c r="K21" s="21">
        <f t="shared" si="4"/>
        <v>2.463345198264242E-10</v>
      </c>
      <c r="L21" s="21">
        <f t="shared" si="5"/>
        <v>7.5096878584599381E-10</v>
      </c>
    </row>
    <row r="22" spans="1:12" x14ac:dyDescent="0.25">
      <c r="A22" s="6"/>
      <c r="B22" s="6"/>
      <c r="C22" s="6"/>
      <c r="D22" s="21">
        <v>-1.1042489472352819E-2</v>
      </c>
      <c r="E22" s="21">
        <f t="shared" si="0"/>
        <v>1.2193657374702284E-4</v>
      </c>
      <c r="F22" s="21">
        <f t="shared" si="6"/>
        <v>288</v>
      </c>
      <c r="G22" s="21">
        <f t="shared" si="1"/>
        <v>5.6852000615449142E-5</v>
      </c>
      <c r="H22" s="21">
        <f t="shared" si="2"/>
        <v>6.9323381657115024E-9</v>
      </c>
      <c r="I22" s="21">
        <f>(1-$F$3)*SUM($H$12:H22)</f>
        <v>4.870049541501832E-10</v>
      </c>
      <c r="J22" s="21">
        <f t="shared" si="3"/>
        <v>2.2068188737415293E-5</v>
      </c>
      <c r="K22" s="21">
        <f t="shared" si="4"/>
        <v>4.7069713244749123E-10</v>
      </c>
      <c r="L22" s="21">
        <f t="shared" si="5"/>
        <v>1.4868413226993488E-8</v>
      </c>
    </row>
    <row r="23" spans="1:12" x14ac:dyDescent="0.25">
      <c r="A23" s="6"/>
      <c r="B23" s="6"/>
      <c r="C23" s="6"/>
      <c r="D23" s="21">
        <v>-1.2275983750397519E-2</v>
      </c>
      <c r="E23" s="21">
        <f t="shared" si="0"/>
        <v>1.5069977704002395E-4</v>
      </c>
      <c r="F23" s="21">
        <f t="shared" si="6"/>
        <v>287</v>
      </c>
      <c r="G23" s="21">
        <f t="shared" si="1"/>
        <v>5.8821700929231064E-5</v>
      </c>
      <c r="H23" s="21">
        <f t="shared" si="2"/>
        <v>8.8644172151500907E-9</v>
      </c>
      <c r="I23" s="21">
        <f>(1-$F$3)*SUM($H$12:H23)</f>
        <v>7.8383835227278497E-10</v>
      </c>
      <c r="J23" s="21">
        <f t="shared" si="3"/>
        <v>2.7997113284636774E-5</v>
      </c>
      <c r="K23" s="21">
        <f t="shared" si="4"/>
        <v>7.5759078336478061E-10</v>
      </c>
      <c r="L23" s="21">
        <f t="shared" si="5"/>
        <v>2.2710194462962588E-8</v>
      </c>
    </row>
    <row r="24" spans="1:12" x14ac:dyDescent="0.25">
      <c r="A24" s="6"/>
      <c r="B24" s="6"/>
      <c r="C24" s="6"/>
      <c r="D24" s="21">
        <v>-2.1636595313042972E-2</v>
      </c>
      <c r="E24" s="21">
        <f t="shared" si="0"/>
        <v>4.6814225674039311E-4</v>
      </c>
      <c r="F24" s="21">
        <f t="shared" si="6"/>
        <v>286</v>
      </c>
      <c r="G24" s="21">
        <f t="shared" si="1"/>
        <v>6.0859643684512194E-5</v>
      </c>
      <c r="H24" s="21">
        <f t="shared" si="2"/>
        <v>2.8490970938883751E-8</v>
      </c>
      <c r="I24" s="21">
        <f>(1-$F$3)*SUM($H$12:H24)</f>
        <v>1.7378854728378296E-9</v>
      </c>
      <c r="J24" s="21">
        <f t="shared" si="3"/>
        <v>4.1687953569800347E-5</v>
      </c>
      <c r="K24" s="21">
        <f t="shared" si="4"/>
        <v>1.6796907333609125E-9</v>
      </c>
      <c r="L24" s="21">
        <f t="shared" si="5"/>
        <v>2.1915559988038842E-7</v>
      </c>
    </row>
    <row r="25" spans="1:12" x14ac:dyDescent="0.25">
      <c r="A25" s="6"/>
      <c r="B25" s="6"/>
      <c r="C25" s="6"/>
      <c r="D25" s="21">
        <v>1.432215543885532E-2</v>
      </c>
      <c r="E25" s="21">
        <f t="shared" si="0"/>
        <v>2.0512413641473302E-4</v>
      </c>
      <c r="F25" s="21">
        <f t="shared" si="6"/>
        <v>285</v>
      </c>
      <c r="G25" s="21">
        <f t="shared" si="1"/>
        <v>6.2968193216003348E-5</v>
      </c>
      <c r="H25" s="21">
        <f t="shared" si="2"/>
        <v>1.2916296255028738E-8</v>
      </c>
      <c r="I25" s="21">
        <f>(1-$F$3)*SUM($H$12:H25)</f>
        <v>2.1703998745726423E-9</v>
      </c>
      <c r="J25" s="21">
        <f t="shared" si="3"/>
        <v>4.6587550639335425E-5</v>
      </c>
      <c r="K25" s="21">
        <f t="shared" si="4"/>
        <v>2.097721981100617E-9</v>
      </c>
      <c r="L25" s="21">
        <f t="shared" si="5"/>
        <v>4.2075050757470821E-8</v>
      </c>
    </row>
    <row r="26" spans="1:12" x14ac:dyDescent="0.25">
      <c r="A26" s="6"/>
      <c r="B26" s="6"/>
      <c r="C26" s="6"/>
      <c r="D26" s="21">
        <v>7.9614809293270805E-3</v>
      </c>
      <c r="E26" s="21">
        <f t="shared" si="0"/>
        <v>6.3385178588038797E-5</v>
      </c>
      <c r="F26" s="21">
        <f t="shared" si="6"/>
        <v>284</v>
      </c>
      <c r="G26" s="21">
        <f t="shared" si="1"/>
        <v>6.5149795773401109E-5</v>
      </c>
      <c r="H26" s="21">
        <f t="shared" si="2"/>
        <v>4.1295314400712849E-9</v>
      </c>
      <c r="I26" s="21">
        <f>(1-$F$3)*SUM($H$12:H26)</f>
        <v>2.3086811422814217E-9</v>
      </c>
      <c r="J26" s="21">
        <f t="shared" si="3"/>
        <v>4.8048737155948456E-5</v>
      </c>
      <c r="K26" s="21">
        <f t="shared" si="4"/>
        <v>2.2313727697159094E-9</v>
      </c>
      <c r="L26" s="21">
        <f t="shared" si="5"/>
        <v>4.0173979976935863E-9</v>
      </c>
    </row>
    <row r="27" spans="1:12" x14ac:dyDescent="0.25">
      <c r="A27" s="6"/>
      <c r="B27" s="6"/>
      <c r="C27" s="6"/>
      <c r="D27" s="21">
        <v>6.1851307329371932E-3</v>
      </c>
      <c r="E27" s="21">
        <f t="shared" si="0"/>
        <v>3.8255842183524178E-5</v>
      </c>
      <c r="F27" s="21">
        <f t="shared" si="6"/>
        <v>283</v>
      </c>
      <c r="G27" s="21">
        <f t="shared" si="1"/>
        <v>6.7406982359422945E-5</v>
      </c>
      <c r="H27" s="21">
        <f t="shared" si="2"/>
        <v>2.5787108792096826E-9</v>
      </c>
      <c r="I27" s="21">
        <f>(1-$F$3)*SUM($H$12:H27)</f>
        <v>2.3950317160950403E-9</v>
      </c>
      <c r="J27" s="21">
        <f t="shared" si="3"/>
        <v>4.8939061250651713E-5</v>
      </c>
      <c r="K27" s="21">
        <f t="shared" si="4"/>
        <v>2.3148318128588904E-9</v>
      </c>
      <c r="L27" s="21">
        <f t="shared" si="5"/>
        <v>1.4633323548481259E-9</v>
      </c>
    </row>
    <row r="28" spans="1:12" x14ac:dyDescent="0.25">
      <c r="A28" s="6"/>
      <c r="B28" s="6"/>
      <c r="C28" s="6"/>
      <c r="D28" s="21">
        <v>-5.6850908725393709E-3</v>
      </c>
      <c r="E28" s="21">
        <f t="shared" si="0"/>
        <v>3.2320258229030466E-5</v>
      </c>
      <c r="F28" s="21">
        <f t="shared" si="6"/>
        <v>282</v>
      </c>
      <c r="G28" s="21">
        <f t="shared" si="1"/>
        <v>6.9742371666169138E-5</v>
      </c>
      <c r="H28" s="21">
        <f t="shared" si="2"/>
        <v>2.2540914617556043E-9</v>
      </c>
      <c r="I28" s="21">
        <f>(1-$F$3)*SUM($H$12:H28)</f>
        <v>2.4705121015543942E-9</v>
      </c>
      <c r="J28" s="21">
        <f t="shared" si="3"/>
        <v>4.9704246313110855E-5</v>
      </c>
      <c r="K28" s="21">
        <f t="shared" si="4"/>
        <v>2.38778466619022E-9</v>
      </c>
      <c r="L28" s="21">
        <f t="shared" si="5"/>
        <v>1.0444447500587139E-9</v>
      </c>
    </row>
    <row r="29" spans="1:12" x14ac:dyDescent="0.25">
      <c r="A29" s="6"/>
      <c r="B29" s="6"/>
      <c r="C29" s="6"/>
      <c r="D29" s="21">
        <v>8.4371779197669403E-3</v>
      </c>
      <c r="E29" s="21">
        <f t="shared" si="0"/>
        <v>7.1185971249802796E-5</v>
      </c>
      <c r="F29" s="21">
        <f t="shared" si="6"/>
        <v>281</v>
      </c>
      <c r="G29" s="21">
        <f t="shared" si="1"/>
        <v>7.215867311321829E-5</v>
      </c>
      <c r="H29" s="21">
        <f t="shared" si="2"/>
        <v>5.1366852296614755E-9</v>
      </c>
      <c r="I29" s="21">
        <f>(1-$F$3)*SUM($H$12:H29)</f>
        <v>2.6425188668948924E-9</v>
      </c>
      <c r="J29" s="21">
        <f t="shared" si="3"/>
        <v>5.1405436160924577E-5</v>
      </c>
      <c r="K29" s="21">
        <f t="shared" si="4"/>
        <v>2.5540316222373522E-9</v>
      </c>
      <c r="L29" s="21">
        <f t="shared" si="5"/>
        <v>5.0670788868575653E-9</v>
      </c>
    </row>
    <row r="30" spans="1:12" x14ac:dyDescent="0.25">
      <c r="A30" s="6"/>
      <c r="B30" s="6"/>
      <c r="C30" s="6"/>
      <c r="D30" s="21">
        <v>-5.4993649579055965E-4</v>
      </c>
      <c r="E30" s="21">
        <f t="shared" si="0"/>
        <v>3.0243014940240021E-7</v>
      </c>
      <c r="F30" s="21">
        <f t="shared" si="6"/>
        <v>280</v>
      </c>
      <c r="G30" s="21">
        <f t="shared" si="1"/>
        <v>7.4658689990980925E-5</v>
      </c>
      <c r="H30" s="21">
        <f t="shared" si="2"/>
        <v>2.2579038768159843E-11</v>
      </c>
      <c r="I30" s="21">
        <f>(1-$F$3)*SUM($H$12:H30)</f>
        <v>2.6432749473727425E-9</v>
      </c>
      <c r="J30" s="21">
        <f t="shared" si="3"/>
        <v>5.141278972563872E-5</v>
      </c>
      <c r="K30" s="21">
        <f t="shared" si="4"/>
        <v>2.5547623846449842E-9</v>
      </c>
      <c r="L30" s="21">
        <f t="shared" si="5"/>
        <v>8.9925247739048484E-14</v>
      </c>
    </row>
    <row r="31" spans="1:12" x14ac:dyDescent="0.25">
      <c r="A31" s="6"/>
      <c r="B31" s="6"/>
      <c r="C31" s="6"/>
      <c r="D31" s="21">
        <v>-1.2285885891835321E-2</v>
      </c>
      <c r="E31" s="21">
        <f t="shared" si="0"/>
        <v>1.5094299214719818E-4</v>
      </c>
      <c r="F31" s="21">
        <f t="shared" si="6"/>
        <v>279</v>
      </c>
      <c r="G31" s="21">
        <f t="shared" si="1"/>
        <v>7.7245322712958024E-5</v>
      </c>
      <c r="H31" s="21">
        <f t="shared" si="2"/>
        <v>1.1659640139669813E-8</v>
      </c>
      <c r="I31" s="21">
        <f>(1-$F$3)*SUM($H$12:H31)</f>
        <v>3.0337090300138175E-9</v>
      </c>
      <c r="J31" s="21">
        <f t="shared" si="3"/>
        <v>5.5079116096882107E-5</v>
      </c>
      <c r="K31" s="21">
        <f t="shared" si="4"/>
        <v>2.9321224125929703E-9</v>
      </c>
      <c r="L31" s="21">
        <f t="shared" si="5"/>
        <v>2.2782901720285876E-8</v>
      </c>
    </row>
    <row r="32" spans="1:12" x14ac:dyDescent="0.25">
      <c r="A32" s="6"/>
      <c r="B32" s="6"/>
      <c r="C32" s="6"/>
      <c r="D32" s="21">
        <v>8.0152014498688674E-3</v>
      </c>
      <c r="E32" s="21">
        <f t="shared" si="0"/>
        <v>6.4243454281979996E-5</v>
      </c>
      <c r="F32" s="21">
        <f t="shared" si="6"/>
        <v>278</v>
      </c>
      <c r="G32" s="21">
        <f t="shared" si="1"/>
        <v>7.9921572180677793E-5</v>
      </c>
      <c r="H32" s="21">
        <f t="shared" si="2"/>
        <v>5.1344378685333378E-9</v>
      </c>
      <c r="I32" s="21">
        <f>(1-$F$3)*SUM($H$12:H32)</f>
        <v>3.2056405403404457E-9</v>
      </c>
      <c r="J32" s="21">
        <f t="shared" si="3"/>
        <v>5.661837634850054E-5</v>
      </c>
      <c r="K32" s="21">
        <f t="shared" si="4"/>
        <v>3.0982966336115794E-9</v>
      </c>
      <c r="L32" s="21">
        <f t="shared" si="5"/>
        <v>4.1268233371240283E-9</v>
      </c>
    </row>
    <row r="33" spans="1:12" x14ac:dyDescent="0.25">
      <c r="A33" s="6"/>
      <c r="B33" s="6"/>
      <c r="C33" s="6"/>
      <c r="D33" s="21">
        <v>1.075695659308573E-3</v>
      </c>
      <c r="E33" s="21">
        <f t="shared" si="0"/>
        <v>1.1571211514553055E-6</v>
      </c>
      <c r="F33" s="21">
        <f t="shared" si="6"/>
        <v>277</v>
      </c>
      <c r="G33" s="21">
        <f t="shared" si="1"/>
        <v>8.2690543265214223E-5</v>
      </c>
      <c r="H33" s="21">
        <f t="shared" si="2"/>
        <v>9.5682976637509441E-11</v>
      </c>
      <c r="I33" s="21">
        <f>(1-$F$3)*SUM($H$12:H33)</f>
        <v>3.2088445753501311E-9</v>
      </c>
      <c r="J33" s="21">
        <f t="shared" si="3"/>
        <v>5.6646664291466723E-5</v>
      </c>
      <c r="K33" s="21">
        <f t="shared" si="4"/>
        <v>3.1013933784772494E-9</v>
      </c>
      <c r="L33" s="21">
        <f t="shared" si="5"/>
        <v>1.3317616020317011E-12</v>
      </c>
    </row>
    <row r="34" spans="1:12" x14ac:dyDescent="0.25">
      <c r="A34" s="6"/>
      <c r="B34" s="6"/>
      <c r="C34" s="6"/>
      <c r="D34" s="21">
        <v>1.0841347379046851E-2</v>
      </c>
      <c r="E34" s="21">
        <f t="shared" si="0"/>
        <v>1.1753481299316602E-4</v>
      </c>
      <c r="F34" s="21">
        <f t="shared" si="6"/>
        <v>276</v>
      </c>
      <c r="G34" s="21">
        <f t="shared" si="1"/>
        <v>8.555544840932679E-5</v>
      </c>
      <c r="H34" s="21">
        <f t="shared" si="2"/>
        <v>1.0055743629336689E-8</v>
      </c>
      <c r="I34" s="21">
        <f>(1-$F$3)*SUM($H$12:H34)</f>
        <v>3.5455706657065601E-9</v>
      </c>
      <c r="J34" s="21">
        <f t="shared" si="3"/>
        <v>5.9544694689842521E-5</v>
      </c>
      <c r="K34" s="21">
        <f t="shared" si="4"/>
        <v>3.426843877081723E-9</v>
      </c>
      <c r="L34" s="21">
        <f t="shared" si="5"/>
        <v>1.381362673017327E-8</v>
      </c>
    </row>
    <row r="35" spans="1:12" x14ac:dyDescent="0.25">
      <c r="A35" s="6"/>
      <c r="B35" s="6"/>
      <c r="C35" s="6"/>
      <c r="D35" s="21">
        <v>-3.8293537382185082E-3</v>
      </c>
      <c r="E35" s="21">
        <f t="shared" si="0"/>
        <v>1.4663950052408063E-5</v>
      </c>
      <c r="F35" s="21">
        <f t="shared" si="6"/>
        <v>275</v>
      </c>
      <c r="G35" s="21">
        <f t="shared" si="1"/>
        <v>8.851961135440018E-5</v>
      </c>
      <c r="H35" s="21">
        <f t="shared" si="2"/>
        <v>1.2980471595594978E-9</v>
      </c>
      <c r="I35" s="21">
        <f>(1-$F$3)*SUM($H$12:H35)</f>
        <v>3.5890370030803153E-9</v>
      </c>
      <c r="J35" s="21">
        <f t="shared" si="3"/>
        <v>5.9908572033393645E-5</v>
      </c>
      <c r="K35" s="21">
        <f t="shared" si="4"/>
        <v>3.4688547030198763E-9</v>
      </c>
      <c r="L35" s="21">
        <f t="shared" si="5"/>
        <v>2.1492970894826309E-10</v>
      </c>
    </row>
    <row r="36" spans="1:12" x14ac:dyDescent="0.25">
      <c r="A36" s="6"/>
      <c r="B36" s="6"/>
      <c r="C36" s="6"/>
      <c r="D36" s="21">
        <v>-3.261603208346672E-3</v>
      </c>
      <c r="E36" s="21">
        <f t="shared" si="0"/>
        <v>1.0638055488697305E-5</v>
      </c>
      <c r="F36" s="21">
        <f t="shared" si="6"/>
        <v>274</v>
      </c>
      <c r="G36" s="21">
        <f t="shared" si="1"/>
        <v>9.1586470996508112E-5</v>
      </c>
      <c r="H36" s="21">
        <f t="shared" si="2"/>
        <v>9.7430196047481954E-10</v>
      </c>
      <c r="I36" s="21">
        <f>(1-$F$3)*SUM($H$12:H36)</f>
        <v>3.6216624261291061E-9</v>
      </c>
      <c r="J36" s="21">
        <f t="shared" si="3"/>
        <v>6.0180249468817474E-5</v>
      </c>
      <c r="K36" s="21">
        <f t="shared" si="4"/>
        <v>3.5003876329071078E-9</v>
      </c>
      <c r="L36" s="21">
        <f t="shared" si="5"/>
        <v>1.1309376219757482E-10</v>
      </c>
    </row>
    <row r="37" spans="1:12" x14ac:dyDescent="0.25">
      <c r="A37" s="6"/>
      <c r="B37" s="6"/>
      <c r="C37" s="6"/>
      <c r="D37" s="21">
        <v>-6.3020212512835674E-3</v>
      </c>
      <c r="E37" s="21">
        <f t="shared" si="0"/>
        <v>3.9715471851629704E-5</v>
      </c>
      <c r="F37" s="21">
        <f t="shared" si="6"/>
        <v>273</v>
      </c>
      <c r="G37" s="21">
        <f t="shared" si="1"/>
        <v>9.475958537607455E-5</v>
      </c>
      <c r="H37" s="21">
        <f t="shared" si="2"/>
        <v>3.7634216456755907E-9</v>
      </c>
      <c r="I37" s="21">
        <f>(1-$F$3)*SUM($H$12:H37)</f>
        <v>3.7476841609527788E-9</v>
      </c>
      <c r="J37" s="21">
        <f t="shared" si="3"/>
        <v>6.1218331902729742E-5</v>
      </c>
      <c r="K37" s="21">
        <f t="shared" si="4"/>
        <v>3.6221894106961452E-9</v>
      </c>
      <c r="L37" s="21">
        <f t="shared" si="5"/>
        <v>1.5770310035946839E-9</v>
      </c>
    </row>
    <row r="38" spans="1:12" x14ac:dyDescent="0.25">
      <c r="A38" s="6"/>
      <c r="B38" s="6"/>
      <c r="C38" s="6"/>
      <c r="D38" s="21">
        <v>-1.8249168873497201E-4</v>
      </c>
      <c r="E38" s="21">
        <f t="shared" si="0"/>
        <v>3.3303216457341907E-8</v>
      </c>
      <c r="F38" s="21">
        <f t="shared" si="6"/>
        <v>272</v>
      </c>
      <c r="G38" s="21">
        <f t="shared" si="1"/>
        <v>9.8042635805761292E-5</v>
      </c>
      <c r="H38" s="21">
        <f t="shared" si="2"/>
        <v>3.2651351222876085E-12</v>
      </c>
      <c r="I38" s="21">
        <f>(1-$F$3)*SUM($H$12:H38)</f>
        <v>3.7477934970918789E-9</v>
      </c>
      <c r="J38" s="21">
        <f t="shared" si="3"/>
        <v>6.1219224897836449E-5</v>
      </c>
      <c r="K38" s="21">
        <f t="shared" si="4"/>
        <v>3.6222950856111716E-9</v>
      </c>
      <c r="L38" s="21">
        <f t="shared" si="5"/>
        <v>8.8095709347486233E-16</v>
      </c>
    </row>
    <row r="39" spans="1:12" x14ac:dyDescent="0.25">
      <c r="A39" s="6"/>
      <c r="B39" s="6"/>
      <c r="C39" s="6"/>
      <c r="D39" s="21">
        <v>-2.3337347163284141E-2</v>
      </c>
      <c r="E39" s="21">
        <f t="shared" si="0"/>
        <v>5.4463177261964639E-4</v>
      </c>
      <c r="F39" s="21">
        <f t="shared" si="6"/>
        <v>271</v>
      </c>
      <c r="G39" s="21">
        <f t="shared" si="1"/>
        <v>1.0143943114137057E-4</v>
      </c>
      <c r="H39" s="21">
        <f t="shared" si="2"/>
        <v>5.5247137196053213E-8</v>
      </c>
      <c r="I39" s="21">
        <f>(1-$F$3)*SUM($H$12:H39)</f>
        <v>5.5977961619509238E-9</v>
      </c>
      <c r="J39" s="21">
        <f t="shared" si="3"/>
        <v>7.4818421274114864E-5</v>
      </c>
      <c r="K39" s="21">
        <f t="shared" si="4"/>
        <v>5.4103486607311361E-9</v>
      </c>
      <c r="L39" s="21">
        <f t="shared" si="5"/>
        <v>2.9661787448052691E-7</v>
      </c>
    </row>
    <row r="40" spans="1:12" x14ac:dyDescent="0.25">
      <c r="A40" s="6"/>
      <c r="B40" s="6"/>
      <c r="C40" s="6"/>
      <c r="D40" s="21">
        <v>4.6838774491966776E-3</v>
      </c>
      <c r="E40" s="21">
        <f t="shared" si="0"/>
        <v>2.1938707959093176E-5</v>
      </c>
      <c r="F40" s="21">
        <f t="shared" si="6"/>
        <v>270</v>
      </c>
      <c r="G40" s="21">
        <f t="shared" si="1"/>
        <v>1.0495391220071825E-4</v>
      </c>
      <c r="H40" s="21">
        <f t="shared" si="2"/>
        <v>2.3025532289358638E-9</v>
      </c>
      <c r="I40" s="21">
        <f>(1-$F$3)*SUM($H$12:H40)</f>
        <v>5.6748993355397171E-9</v>
      </c>
      <c r="J40" s="21">
        <f t="shared" si="3"/>
        <v>7.5331927730144525E-5</v>
      </c>
      <c r="K40" s="21">
        <f t="shared" si="4"/>
        <v>5.4848699615958793E-9</v>
      </c>
      <c r="L40" s="21">
        <f t="shared" si="5"/>
        <v>4.8106627507761469E-10</v>
      </c>
    </row>
    <row r="41" spans="1:12" x14ac:dyDescent="0.25">
      <c r="A41" s="6"/>
      <c r="B41" s="6"/>
      <c r="C41" s="6"/>
      <c r="D41" s="21">
        <v>5.3774292975741992E-3</v>
      </c>
      <c r="E41" s="21">
        <f t="shared" si="0"/>
        <v>2.8916745850409346E-5</v>
      </c>
      <c r="F41" s="21">
        <f t="shared" si="6"/>
        <v>269</v>
      </c>
      <c r="G41" s="21">
        <f t="shared" si="1"/>
        <v>1.0859015633560309E-4</v>
      </c>
      <c r="H41" s="21">
        <f t="shared" si="2"/>
        <v>3.1400739526128529E-9</v>
      </c>
      <c r="I41" s="21">
        <f>(1-$F$3)*SUM($H$12:H41)</f>
        <v>5.7800476830382238E-9</v>
      </c>
      <c r="J41" s="21">
        <f t="shared" si="3"/>
        <v>7.602662482997798E-5</v>
      </c>
      <c r="K41" s="21">
        <f t="shared" si="4"/>
        <v>5.586497317185114E-9</v>
      </c>
      <c r="L41" s="21">
        <f t="shared" si="5"/>
        <v>8.3585513513988843E-10</v>
      </c>
    </row>
    <row r="42" spans="1:12" x14ac:dyDescent="0.25">
      <c r="A42" s="6"/>
      <c r="B42" s="6"/>
      <c r="C42" s="6"/>
      <c r="D42" s="21">
        <v>-5.027360511247865E-3</v>
      </c>
      <c r="E42" s="21">
        <f t="shared" si="0"/>
        <v>2.5274353710054395E-5</v>
      </c>
      <c r="F42" s="21">
        <f t="shared" si="6"/>
        <v>268</v>
      </c>
      <c r="G42" s="21">
        <f t="shared" si="1"/>
        <v>1.1235238216217747E-4</v>
      </c>
      <c r="H42" s="21">
        <f t="shared" si="2"/>
        <v>2.8396338469340795E-9</v>
      </c>
      <c r="I42" s="21">
        <f>(1-$F$3)*SUM($H$12:H42)</f>
        <v>5.875135509316167E-9</v>
      </c>
      <c r="J42" s="21">
        <f t="shared" si="3"/>
        <v>7.6649432543993222E-5</v>
      </c>
      <c r="K42" s="21">
        <f t="shared" si="4"/>
        <v>5.6784010376263037E-9</v>
      </c>
      <c r="L42" s="21">
        <f t="shared" si="5"/>
        <v>6.3850595187251362E-10</v>
      </c>
    </row>
    <row r="43" spans="1:12" x14ac:dyDescent="0.25">
      <c r="A43" s="6"/>
      <c r="B43" s="6"/>
      <c r="C43" s="6"/>
      <c r="D43" s="21">
        <v>9.1697619274564903E-3</v>
      </c>
      <c r="E43" s="21">
        <f t="shared" si="0"/>
        <v>8.4084533806230572E-5</v>
      </c>
      <c r="F43" s="21">
        <f t="shared" si="6"/>
        <v>267</v>
      </c>
      <c r="G43" s="21">
        <f t="shared" si="1"/>
        <v>1.1624495445520688E-4</v>
      </c>
      <c r="H43" s="21">
        <f t="shared" si="2"/>
        <v>9.7744028026925768E-9</v>
      </c>
      <c r="I43" s="21">
        <f>(1-$F$3)*SUM($H$12:H43)</f>
        <v>6.2024406358825942E-9</v>
      </c>
      <c r="J43" s="21">
        <f t="shared" si="3"/>
        <v>7.8755575268564922E-5</v>
      </c>
      <c r="K43" s="21">
        <f t="shared" si="4"/>
        <v>5.9947460423275716E-9</v>
      </c>
      <c r="L43" s="21">
        <f t="shared" si="5"/>
        <v>7.0692007304955996E-9</v>
      </c>
    </row>
    <row r="44" spans="1:12" x14ac:dyDescent="0.25">
      <c r="A44" s="6"/>
      <c r="B44" s="6"/>
      <c r="C44" s="6"/>
      <c r="D44" s="21">
        <v>-9.4165360862010043E-3</v>
      </c>
      <c r="E44" s="21">
        <f t="shared" si="0"/>
        <v>8.8671151862725728E-5</v>
      </c>
      <c r="F44" s="21">
        <f t="shared" si="6"/>
        <v>266</v>
      </c>
      <c r="G44" s="21">
        <f t="shared" si="1"/>
        <v>1.2027238921189628E-4</v>
      </c>
      <c r="H44" s="21">
        <f t="shared" si="2"/>
        <v>1.066469128870091E-8</v>
      </c>
      <c r="I44" s="21">
        <f>(1-$F$3)*SUM($H$12:H44)</f>
        <v>6.5595579148102191E-9</v>
      </c>
      <c r="J44" s="21">
        <f t="shared" si="3"/>
        <v>8.0991097750371421E-5</v>
      </c>
      <c r="K44" s="21">
        <f t="shared" si="4"/>
        <v>6.3399049112594199E-9</v>
      </c>
      <c r="L44" s="21">
        <f t="shared" si="5"/>
        <v>7.8614488795145984E-9</v>
      </c>
    </row>
    <row r="45" spans="1:12" x14ac:dyDescent="0.25">
      <c r="A45" s="6"/>
      <c r="B45" s="6"/>
      <c r="C45" s="6"/>
      <c r="D45" s="21">
        <v>5.5239565559765721E-3</v>
      </c>
      <c r="E45" s="21">
        <f t="shared" si="0"/>
        <v>3.0514096032316552E-5</v>
      </c>
      <c r="F45" s="21">
        <f t="shared" si="6"/>
        <v>265</v>
      </c>
      <c r="G45" s="21">
        <f t="shared" si="1"/>
        <v>1.2443935889115852E-4</v>
      </c>
      <c r="H45" s="21">
        <f t="shared" si="2"/>
        <v>3.7971545474047155E-9</v>
      </c>
      <c r="I45" s="21">
        <f>(1-$F$3)*SUM($H$12:H45)</f>
        <v>6.6867092277669788E-9</v>
      </c>
      <c r="J45" s="21">
        <f t="shared" si="3"/>
        <v>8.1772301103533697E-5</v>
      </c>
      <c r="K45" s="21">
        <f t="shared" si="4"/>
        <v>6.462798442188931E-9</v>
      </c>
      <c r="L45" s="21">
        <f t="shared" si="5"/>
        <v>9.3071568553259562E-10</v>
      </c>
    </row>
    <row r="46" spans="1:12" x14ac:dyDescent="0.25">
      <c r="A46" s="6"/>
      <c r="B46" s="6"/>
      <c r="C46" s="6"/>
      <c r="D46" s="21">
        <v>2.6630495447049749E-3</v>
      </c>
      <c r="E46" s="21">
        <f t="shared" si="0"/>
        <v>7.0918328775533744E-6</v>
      </c>
      <c r="F46" s="21">
        <f t="shared" si="6"/>
        <v>264</v>
      </c>
      <c r="G46" s="21">
        <f t="shared" si="1"/>
        <v>1.2875069783440288E-4</v>
      </c>
      <c r="H46" s="21">
        <f t="shared" si="2"/>
        <v>9.1307843190995833E-10</v>
      </c>
      <c r="I46" s="21">
        <f>(1-$F$3)*SUM($H$12:H46)</f>
        <v>6.7172845230309544E-9</v>
      </c>
      <c r="J46" s="21">
        <f t="shared" si="3"/>
        <v>8.1959041740560599E-5</v>
      </c>
      <c r="K46" s="21">
        <f t="shared" si="4"/>
        <v>6.4923498947600898E-9</v>
      </c>
      <c r="L46" s="21">
        <f t="shared" si="5"/>
        <v>5.0202050392881658E-11</v>
      </c>
    </row>
    <row r="47" spans="1:12" x14ac:dyDescent="0.25">
      <c r="A47" s="6"/>
      <c r="B47" s="6"/>
      <c r="C47" s="6"/>
      <c r="D47" s="21">
        <v>9.3407042533030938E-3</v>
      </c>
      <c r="E47" s="21">
        <f t="shared" si="0"/>
        <v>8.7248755947674509E-5</v>
      </c>
      <c r="F47" s="21">
        <f t="shared" si="6"/>
        <v>263</v>
      </c>
      <c r="G47" s="21">
        <f t="shared" si="1"/>
        <v>1.3321140787413277E-4</v>
      </c>
      <c r="H47" s="21">
        <f t="shared" si="2"/>
        <v>1.1622529615056336E-8</v>
      </c>
      <c r="I47" s="21">
        <f>(1-$F$3)*SUM($H$12:H47)</f>
        <v>7.1064759246406918E-9</v>
      </c>
      <c r="J47" s="21">
        <f t="shared" si="3"/>
        <v>8.4299916516214255E-5</v>
      </c>
      <c r="K47" s="21">
        <f t="shared" si="4"/>
        <v>6.8685088540269203E-9</v>
      </c>
      <c r="L47" s="21">
        <f t="shared" si="5"/>
        <v>7.611146923887823E-9</v>
      </c>
    </row>
    <row r="48" spans="1:12" x14ac:dyDescent="0.25">
      <c r="A48" s="6"/>
      <c r="B48" s="6"/>
      <c r="C48" s="6"/>
      <c r="D48" s="21">
        <v>-2.4557807372694459E-3</v>
      </c>
      <c r="E48" s="21">
        <f t="shared" si="0"/>
        <v>6.0308590295436635E-6</v>
      </c>
      <c r="F48" s="21">
        <f t="shared" si="6"/>
        <v>262</v>
      </c>
      <c r="G48" s="21">
        <f t="shared" si="1"/>
        <v>1.3782666413685978E-4</v>
      </c>
      <c r="H48" s="21">
        <f t="shared" si="2"/>
        <v>8.3121318192166264E-10</v>
      </c>
      <c r="I48" s="21">
        <f>(1-$F$3)*SUM($H$12:H48)</f>
        <v>7.1343098845464165E-9</v>
      </c>
      <c r="J48" s="21">
        <f t="shared" si="3"/>
        <v>8.4464844074599559E-5</v>
      </c>
      <c r="K48" s="21">
        <f t="shared" si="4"/>
        <v>6.8954107674482005E-9</v>
      </c>
      <c r="L48" s="21">
        <f t="shared" si="5"/>
        <v>3.6288137680339435E-11</v>
      </c>
    </row>
    <row r="49" spans="1:12" x14ac:dyDescent="0.25">
      <c r="A49" s="6"/>
      <c r="B49" s="6"/>
      <c r="C49" s="6"/>
      <c r="D49" s="21">
        <v>-4.2584735850977598E-3</v>
      </c>
      <c r="E49" s="21">
        <f t="shared" si="0"/>
        <v>1.8134597274975368E-5</v>
      </c>
      <c r="F49" s="21">
        <f t="shared" si="6"/>
        <v>261</v>
      </c>
      <c r="G49" s="21">
        <f t="shared" si="1"/>
        <v>1.4260182104706563E-4</v>
      </c>
      <c r="H49" s="21">
        <f t="shared" si="2"/>
        <v>2.5860265953666414E-9</v>
      </c>
      <c r="I49" s="21">
        <f>(1-$F$3)*SUM($H$12:H49)</f>
        <v>7.2209054320378154E-9</v>
      </c>
      <c r="J49" s="21">
        <f t="shared" si="3"/>
        <v>8.4975910892663074E-5</v>
      </c>
      <c r="K49" s="21">
        <f t="shared" si="4"/>
        <v>6.9791065810935638E-9</v>
      </c>
      <c r="L49" s="21">
        <f t="shared" si="5"/>
        <v>3.2861054045909821E-10</v>
      </c>
    </row>
    <row r="50" spans="1:12" x14ac:dyDescent="0.25">
      <c r="A50" s="6"/>
      <c r="B50" s="6"/>
      <c r="C50" s="6"/>
      <c r="D50" s="21">
        <v>-5.8177569402418786E-3</v>
      </c>
      <c r="E50" s="21">
        <f t="shared" si="0"/>
        <v>3.3846295815732547E-5</v>
      </c>
      <c r="F50" s="21">
        <f t="shared" si="6"/>
        <v>260</v>
      </c>
      <c r="G50" s="21">
        <f t="shared" si="1"/>
        <v>1.4754241853917838E-4</v>
      </c>
      <c r="H50" s="21">
        <f t="shared" si="2"/>
        <v>4.9937643432456535E-9</v>
      </c>
      <c r="I50" s="21">
        <f>(1-$F$3)*SUM($H$12:H50)</f>
        <v>7.3881263562623291E-9</v>
      </c>
      <c r="J50" s="21">
        <f t="shared" si="3"/>
        <v>8.5954210811700952E-5</v>
      </c>
      <c r="K50" s="21">
        <f t="shared" si="4"/>
        <v>7.1407279544429295E-9</v>
      </c>
      <c r="L50" s="21">
        <f t="shared" si="5"/>
        <v>1.1450884170546985E-9</v>
      </c>
    </row>
    <row r="51" spans="1:12" x14ac:dyDescent="0.25">
      <c r="A51" s="6"/>
      <c r="B51" s="6"/>
      <c r="C51" s="6"/>
      <c r="D51" s="21">
        <v>5.746574774006516E-3</v>
      </c>
      <c r="E51" s="21">
        <f t="shared" si="0"/>
        <v>3.3023121633248042E-5</v>
      </c>
      <c r="F51" s="21">
        <f t="shared" si="6"/>
        <v>259</v>
      </c>
      <c r="G51" s="21">
        <f t="shared" si="1"/>
        <v>1.5265418848476922E-4</v>
      </c>
      <c r="H51" s="21">
        <f t="shared" si="2"/>
        <v>5.0411178341573065E-9</v>
      </c>
      <c r="I51" s="21">
        <f>(1-$F$3)*SUM($H$12:H51)</f>
        <v>7.5569329569367569E-9</v>
      </c>
      <c r="J51" s="21">
        <f t="shared" si="3"/>
        <v>8.6930621514727226E-5</v>
      </c>
      <c r="K51" s="21">
        <f t="shared" si="4"/>
        <v>7.3038819063658885E-9</v>
      </c>
      <c r="L51" s="21">
        <f t="shared" si="5"/>
        <v>1.090044221789808E-9</v>
      </c>
    </row>
    <row r="52" spans="1:12" x14ac:dyDescent="0.25">
      <c r="A52" s="6"/>
      <c r="B52" s="6"/>
      <c r="C52" s="6"/>
      <c r="D52" s="21">
        <v>-2.837695136093458E-3</v>
      </c>
      <c r="E52" s="21">
        <f t="shared" si="0"/>
        <v>8.0525136854084697E-6</v>
      </c>
      <c r="F52" s="21">
        <f t="shared" si="6"/>
        <v>258</v>
      </c>
      <c r="G52" s="21">
        <f t="shared" si="1"/>
        <v>1.5794306134242671E-4</v>
      </c>
      <c r="H52" s="21">
        <f t="shared" si="2"/>
        <v>1.2718386629752004E-9</v>
      </c>
      <c r="I52" s="21">
        <f>(1-$F$3)*SUM($H$12:H52)</f>
        <v>7.5995216780034295E-9</v>
      </c>
      <c r="J52" s="21">
        <f t="shared" si="3"/>
        <v>8.7175235462850516E-5</v>
      </c>
      <c r="K52" s="21">
        <f t="shared" si="4"/>
        <v>7.3450445038094189E-9</v>
      </c>
      <c r="L52" s="21">
        <f t="shared" si="5"/>
        <v>6.4724738460595742E-11</v>
      </c>
    </row>
    <row r="53" spans="1:12" x14ac:dyDescent="0.25">
      <c r="A53" s="6"/>
      <c r="B53" s="6"/>
      <c r="C53" s="6"/>
      <c r="D53" s="21">
        <v>-4.7440845147289114E-3</v>
      </c>
      <c r="E53" s="21">
        <f t="shared" si="0"/>
        <v>2.250633788289065E-5</v>
      </c>
      <c r="F53" s="21">
        <f t="shared" si="6"/>
        <v>257</v>
      </c>
      <c r="G53" s="21">
        <f t="shared" si="1"/>
        <v>1.6341517303802315E-4</v>
      </c>
      <c r="H53" s="21">
        <f t="shared" si="2"/>
        <v>3.6778770995847913E-9</v>
      </c>
      <c r="I53" s="21">
        <f>(1-$F$3)*SUM($H$12:H53)</f>
        <v>7.7226788727574411E-9</v>
      </c>
      <c r="J53" s="21">
        <f t="shared" si="3"/>
        <v>8.7878773732667903E-5</v>
      </c>
      <c r="K53" s="21">
        <f t="shared" si="4"/>
        <v>7.4640776633635071E-9</v>
      </c>
      <c r="L53" s="21">
        <f t="shared" si="5"/>
        <v>5.061993225035425E-10</v>
      </c>
    </row>
    <row r="54" spans="1:12" x14ac:dyDescent="0.25">
      <c r="A54" s="6"/>
      <c r="B54" s="6"/>
      <c r="C54" s="6"/>
      <c r="D54" s="21">
        <v>8.0908954158654522E-3</v>
      </c>
      <c r="E54" s="21">
        <f t="shared" si="0"/>
        <v>6.5462588630472589E-5</v>
      </c>
      <c r="F54" s="21">
        <f t="shared" si="6"/>
        <v>256</v>
      </c>
      <c r="G54" s="21">
        <f t="shared" si="1"/>
        <v>1.6907687208335555E-4</v>
      </c>
      <c r="H54" s="21">
        <f t="shared" si="2"/>
        <v>1.1068209724119739E-8</v>
      </c>
      <c r="I54" s="21">
        <f>(1-$F$3)*SUM($H$12:H54)</f>
        <v>8.0933083483115721E-9</v>
      </c>
      <c r="J54" s="21">
        <f t="shared" si="3"/>
        <v>8.9962816476095125E-5</v>
      </c>
      <c r="K54" s="21">
        <f t="shared" si="4"/>
        <v>7.8222962602323365E-9</v>
      </c>
      <c r="L54" s="21">
        <f t="shared" si="5"/>
        <v>4.2843264358663391E-9</v>
      </c>
    </row>
    <row r="55" spans="1:12" x14ac:dyDescent="0.25">
      <c r="A55" s="6"/>
      <c r="B55" s="6"/>
      <c r="C55" s="6"/>
      <c r="D55" s="21">
        <v>4.684985614906107E-3</v>
      </c>
      <c r="E55" s="21">
        <f t="shared" si="0"/>
        <v>2.1949090211877152E-5</v>
      </c>
      <c r="F55" s="21">
        <f t="shared" si="6"/>
        <v>255</v>
      </c>
      <c r="G55" s="21">
        <f t="shared" si="1"/>
        <v>1.7493472694141927E-4</v>
      </c>
      <c r="H55" s="21">
        <f t="shared" si="2"/>
        <v>3.8396581028273076E-9</v>
      </c>
      <c r="I55" s="21">
        <f>(1-$F$3)*SUM($H$12:H55)</f>
        <v>8.2218829330392958E-9</v>
      </c>
      <c r="J55" s="21">
        <f t="shared" si="3"/>
        <v>9.0674599161172452E-5</v>
      </c>
      <c r="K55" s="21">
        <f t="shared" si="4"/>
        <v>7.946565403330835E-9</v>
      </c>
      <c r="L55" s="21">
        <f t="shared" si="5"/>
        <v>4.8141378451519854E-10</v>
      </c>
    </row>
    <row r="56" spans="1:12" x14ac:dyDescent="0.25">
      <c r="A56" s="6"/>
      <c r="B56" s="6"/>
      <c r="C56" s="6"/>
      <c r="D56" s="21">
        <v>5.5165755034065657E-3</v>
      </c>
      <c r="E56" s="21">
        <f t="shared" si="0"/>
        <v>3.0432605284785404E-5</v>
      </c>
      <c r="F56" s="21">
        <f t="shared" si="6"/>
        <v>254</v>
      </c>
      <c r="G56" s="21">
        <f t="shared" si="1"/>
        <v>1.8099553364686063E-4</v>
      </c>
      <c r="H56" s="21">
        <f t="shared" si="2"/>
        <v>5.5081656337840053E-9</v>
      </c>
      <c r="I56" s="21">
        <f>(1-$F$3)*SUM($H$12:H56)</f>
        <v>8.4063290712133735E-9</v>
      </c>
      <c r="J56" s="21">
        <f t="shared" si="3"/>
        <v>9.1686035311891272E-5</v>
      </c>
      <c r="K56" s="21">
        <f t="shared" si="4"/>
        <v>8.1248351880418523E-9</v>
      </c>
      <c r="L56" s="21">
        <f t="shared" si="5"/>
        <v>9.2564901062793207E-10</v>
      </c>
    </row>
    <row r="57" spans="1:12" x14ac:dyDescent="0.25">
      <c r="A57" s="6"/>
      <c r="B57" s="6"/>
      <c r="C57" s="6"/>
      <c r="D57" s="21">
        <v>-2.9912778530444932E-3</v>
      </c>
      <c r="E57" s="21">
        <f t="shared" si="0"/>
        <v>8.9477431941144728E-6</v>
      </c>
      <c r="F57" s="21">
        <f t="shared" si="6"/>
        <v>253</v>
      </c>
      <c r="G57" s="21">
        <f t="shared" si="1"/>
        <v>1.8726632369044742E-4</v>
      </c>
      <c r="H57" s="21">
        <f t="shared" si="2"/>
        <v>1.6756109732880387E-9</v>
      </c>
      <c r="I57" s="21">
        <f>(1-$F$3)*SUM($H$12:H57)</f>
        <v>8.4624384901475981E-9</v>
      </c>
      <c r="J57" s="21">
        <f t="shared" si="3"/>
        <v>9.1991513141961086E-5</v>
      </c>
      <c r="K57" s="21">
        <f t="shared" si="4"/>
        <v>8.1790657299913086E-9</v>
      </c>
      <c r="L57" s="21">
        <f t="shared" si="5"/>
        <v>7.9915806805498609E-11</v>
      </c>
    </row>
    <row r="58" spans="1:12" x14ac:dyDescent="0.25">
      <c r="A58" s="6"/>
      <c r="B58" s="6"/>
      <c r="C58" s="6"/>
      <c r="D58" s="21">
        <v>1.5980505956117519E-3</v>
      </c>
      <c r="E58" s="21">
        <f t="shared" si="0"/>
        <v>2.553765706135075E-6</v>
      </c>
      <c r="F58" s="21">
        <f t="shared" si="6"/>
        <v>252</v>
      </c>
      <c r="G58" s="21">
        <f t="shared" si="1"/>
        <v>1.9375437217670645E-4</v>
      </c>
      <c r="H58" s="21">
        <f t="shared" si="2"/>
        <v>4.9480327107860482E-10</v>
      </c>
      <c r="I58" s="21">
        <f>(1-$F$3)*SUM($H$12:H58)</f>
        <v>8.4790074458715458E-9</v>
      </c>
      <c r="J58" s="21">
        <f t="shared" si="3"/>
        <v>9.2081526083528535E-5</v>
      </c>
      <c r="K58" s="21">
        <f t="shared" si="4"/>
        <v>8.1950798585549911E-9</v>
      </c>
      <c r="L58" s="21">
        <f t="shared" si="5"/>
        <v>6.4799298133618343E-12</v>
      </c>
    </row>
    <row r="59" spans="1:12" x14ac:dyDescent="0.25">
      <c r="A59" s="6"/>
      <c r="B59" s="6"/>
      <c r="C59" s="6"/>
      <c r="D59" s="21">
        <v>2.3619696551048018E-3</v>
      </c>
      <c r="E59" s="21">
        <f t="shared" si="0"/>
        <v>5.5789006516358964E-6</v>
      </c>
      <c r="F59" s="21">
        <f t="shared" si="6"/>
        <v>251</v>
      </c>
      <c r="G59" s="21">
        <f t="shared" si="1"/>
        <v>2.0046720626419097E-4</v>
      </c>
      <c r="H59" s="21">
        <f t="shared" si="2"/>
        <v>1.1183866276589227E-9</v>
      </c>
      <c r="I59" s="21">
        <f>(1-$F$3)*SUM($H$12:H59)</f>
        <v>8.5164576803365374E-9</v>
      </c>
      <c r="J59" s="21">
        <f t="shared" si="3"/>
        <v>9.2284655714460661E-5</v>
      </c>
      <c r="K59" s="21">
        <f t="shared" si="4"/>
        <v>8.2312760364828271E-9</v>
      </c>
      <c r="L59" s="21">
        <f t="shared" si="5"/>
        <v>3.1032357292241158E-11</v>
      </c>
    </row>
    <row r="60" spans="1:12" x14ac:dyDescent="0.25">
      <c r="A60" s="6"/>
      <c r="B60" s="6"/>
      <c r="C60" s="6"/>
      <c r="D60" s="21">
        <v>5.1228252700189717E-5</v>
      </c>
      <c r="E60" s="21">
        <f t="shared" si="0"/>
        <v>2.6243338747144951E-9</v>
      </c>
      <c r="F60" s="21">
        <f t="shared" si="6"/>
        <v>250</v>
      </c>
      <c r="G60" s="21">
        <f t="shared" si="1"/>
        <v>2.0741261389817077E-4</v>
      </c>
      <c r="H60" s="21">
        <f t="shared" si="2"/>
        <v>5.4431994869604803E-13</v>
      </c>
      <c r="I60" s="21">
        <f>(1-$F$3)*SUM($H$12:H60)</f>
        <v>8.5164759074050642E-9</v>
      </c>
      <c r="J60" s="21">
        <f t="shared" si="3"/>
        <v>9.2284754469007844E-5</v>
      </c>
      <c r="K60" s="21">
        <f t="shared" si="4"/>
        <v>8.2312936532007187E-9</v>
      </c>
      <c r="L60" s="21">
        <f t="shared" si="5"/>
        <v>3.1437997957562284E-17</v>
      </c>
    </row>
    <row r="61" spans="1:12" x14ac:dyDescent="0.25">
      <c r="A61" s="6"/>
      <c r="B61" s="6"/>
      <c r="C61" s="6"/>
      <c r="D61" s="21">
        <v>-2.1926330174878469E-3</v>
      </c>
      <c r="E61" s="21">
        <f t="shared" si="0"/>
        <v>4.8076395493778611E-6</v>
      </c>
      <c r="F61" s="21">
        <f t="shared" si="6"/>
        <v>249</v>
      </c>
      <c r="G61" s="21">
        <f t="shared" si="1"/>
        <v>2.1459865284587565E-4</v>
      </c>
      <c r="H61" s="21">
        <f t="shared" si="2"/>
        <v>1.0317129706650416E-9</v>
      </c>
      <c r="I61" s="21">
        <f>(1-$F$3)*SUM($H$12:H61)</f>
        <v>8.5510237924534204E-9</v>
      </c>
      <c r="J61" s="21">
        <f t="shared" si="3"/>
        <v>9.2471745914378742E-5</v>
      </c>
      <c r="K61" s="21">
        <f t="shared" si="4"/>
        <v>8.2646846696283916E-9</v>
      </c>
      <c r="L61" s="21">
        <f t="shared" si="5"/>
        <v>2.3033999091993168E-11</v>
      </c>
    </row>
    <row r="62" spans="1:12" x14ac:dyDescent="0.25">
      <c r="A62" s="6"/>
      <c r="B62" s="6"/>
      <c r="C62" s="6"/>
      <c r="D62" s="21">
        <v>4.9215148605271687E-4</v>
      </c>
      <c r="E62" s="21">
        <f t="shared" si="0"/>
        <v>2.4221308522389756E-7</v>
      </c>
      <c r="F62" s="21">
        <f t="shared" si="6"/>
        <v>248</v>
      </c>
      <c r="G62" s="21">
        <f t="shared" si="1"/>
        <v>2.2203366004477508E-4</v>
      </c>
      <c r="H62" s="21">
        <f t="shared" si="2"/>
        <v>5.3779457822999005E-11</v>
      </c>
      <c r="I62" s="21">
        <f>(1-$F$3)*SUM($H$12:H62)</f>
        <v>8.5528246484857285E-9</v>
      </c>
      <c r="J62" s="21">
        <f t="shared" si="3"/>
        <v>9.2481482732954329E-5</v>
      </c>
      <c r="K62" s="21">
        <f t="shared" si="4"/>
        <v>8.2664252222924539E-9</v>
      </c>
      <c r="L62" s="21">
        <f t="shared" si="5"/>
        <v>5.4731039725906618E-14</v>
      </c>
    </row>
    <row r="63" spans="1:12" x14ac:dyDescent="0.25">
      <c r="A63" s="6"/>
      <c r="B63" s="6"/>
      <c r="C63" s="6"/>
      <c r="D63" s="21">
        <v>1.943733155599957E-3</v>
      </c>
      <c r="E63" s="21">
        <f t="shared" si="0"/>
        <v>3.7780985801785666E-6</v>
      </c>
      <c r="F63" s="21">
        <f t="shared" si="6"/>
        <v>247</v>
      </c>
      <c r="G63" s="21">
        <f t="shared" si="1"/>
        <v>2.297262612747395E-4</v>
      </c>
      <c r="H63" s="21">
        <f t="shared" si="2"/>
        <v>8.679284615518238E-10</v>
      </c>
      <c r="I63" s="21">
        <f>(1-$F$3)*SUM($H$12:H63)</f>
        <v>8.5818880542705369E-9</v>
      </c>
      <c r="J63" s="21">
        <f t="shared" si="3"/>
        <v>9.2638480418617272E-5</v>
      </c>
      <c r="K63" s="21">
        <f t="shared" si="4"/>
        <v>8.2945154124342338E-9</v>
      </c>
      <c r="L63" s="21">
        <f t="shared" si="5"/>
        <v>1.4211422686727253E-11</v>
      </c>
    </row>
    <row r="64" spans="1:12" x14ac:dyDescent="0.25">
      <c r="A64" s="6"/>
      <c r="B64" s="6"/>
      <c r="C64" s="6"/>
      <c r="D64" s="21">
        <v>2.5859706495101821E-3</v>
      </c>
      <c r="E64" s="21">
        <f t="shared" si="0"/>
        <v>6.6872442001281132E-6</v>
      </c>
      <c r="F64" s="21">
        <f t="shared" si="6"/>
        <v>246</v>
      </c>
      <c r="G64" s="21">
        <f t="shared" si="1"/>
        <v>2.37685381165304E-4</v>
      </c>
      <c r="H64" s="21">
        <f t="shared" si="2"/>
        <v>1.5894601866529191E-9</v>
      </c>
      <c r="I64" s="21">
        <f>(1-$F$3)*SUM($H$12:H64)</f>
        <v>8.6351126325968391E-9</v>
      </c>
      <c r="J64" s="21">
        <f t="shared" si="3"/>
        <v>9.2925306739320693E-5</v>
      </c>
      <c r="K64" s="21">
        <f t="shared" si="4"/>
        <v>8.345957715393213E-9</v>
      </c>
      <c r="L64" s="21">
        <f t="shared" si="5"/>
        <v>4.4607681732503724E-11</v>
      </c>
    </row>
    <row r="65" spans="1:12" x14ac:dyDescent="0.25">
      <c r="A65" s="6"/>
      <c r="B65" s="6"/>
      <c r="C65" s="6"/>
      <c r="D65" s="21">
        <v>3.9082284425597906E-3</v>
      </c>
      <c r="E65" s="21">
        <f t="shared" si="0"/>
        <v>1.5274249559233328E-5</v>
      </c>
      <c r="F65" s="21">
        <f t="shared" si="6"/>
        <v>245</v>
      </c>
      <c r="G65" s="21">
        <f t="shared" si="1"/>
        <v>2.4592025354964461E-4</v>
      </c>
      <c r="H65" s="21">
        <f t="shared" si="2"/>
        <v>3.7562473243872078E-9</v>
      </c>
      <c r="I65" s="21">
        <f>(1-$F$3)*SUM($H$12:H65)</f>
        <v>8.7608941284836956E-9</v>
      </c>
      <c r="J65" s="21">
        <f t="shared" si="3"/>
        <v>9.3599648121580543E-5</v>
      </c>
      <c r="K65" s="21">
        <f t="shared" si="4"/>
        <v>8.467527298873552E-9</v>
      </c>
      <c r="L65" s="21">
        <f t="shared" si="5"/>
        <v>2.330441010465328E-10</v>
      </c>
    </row>
    <row r="66" spans="1:12" x14ac:dyDescent="0.25">
      <c r="A66" s="6"/>
      <c r="B66" s="6"/>
      <c r="C66" s="6"/>
      <c r="D66" s="21">
        <v>2.0945829911860909E-3</v>
      </c>
      <c r="E66" s="21">
        <f t="shared" si="0"/>
        <v>4.387277906966072E-6</v>
      </c>
      <c r="F66" s="21">
        <f t="shared" si="6"/>
        <v>244</v>
      </c>
      <c r="G66" s="21">
        <f t="shared" si="1"/>
        <v>2.5444043217728006E-4</v>
      </c>
      <c r="H66" s="21">
        <f t="shared" si="2"/>
        <v>1.1163008867302801E-9</v>
      </c>
      <c r="I66" s="21">
        <f>(1-$F$3)*SUM($H$12:H66)</f>
        <v>8.7982745199401253E-9</v>
      </c>
      <c r="J66" s="21">
        <f t="shared" si="3"/>
        <v>9.3799117905981E-5</v>
      </c>
      <c r="K66" s="21">
        <f t="shared" si="4"/>
        <v>8.5036559725520536E-9</v>
      </c>
      <c r="L66" s="21">
        <f t="shared" si="5"/>
        <v>1.9173663941163857E-11</v>
      </c>
    </row>
    <row r="67" spans="1:12" x14ac:dyDescent="0.25">
      <c r="A67" s="6"/>
      <c r="B67" s="6"/>
      <c r="C67" s="6"/>
      <c r="D67" s="21">
        <v>-1.146193597577615E-3</v>
      </c>
      <c r="E67" s="21">
        <f t="shared" si="0"/>
        <v>1.3137597631279156E-6</v>
      </c>
      <c r="F67" s="21">
        <f t="shared" si="6"/>
        <v>243</v>
      </c>
      <c r="G67" s="21">
        <f t="shared" si="1"/>
        <v>2.6325580179792634E-4</v>
      </c>
      <c r="H67" s="21">
        <f t="shared" si="2"/>
        <v>3.4585487981209318E-10</v>
      </c>
      <c r="I67" s="21">
        <f>(1-$F$3)*SUM($H$12:H67)</f>
        <v>8.80985579784483E-9</v>
      </c>
      <c r="J67" s="21">
        <f t="shared" si="3"/>
        <v>9.3860832075178357E-5</v>
      </c>
      <c r="K67" s="21">
        <f t="shared" si="4"/>
        <v>8.5148494404077039E-9</v>
      </c>
      <c r="L67" s="21">
        <f t="shared" si="5"/>
        <v>1.7036642847071098E-12</v>
      </c>
    </row>
    <row r="68" spans="1:12" x14ac:dyDescent="0.25">
      <c r="A68" s="6"/>
      <c r="B68" s="6"/>
      <c r="C68" s="6"/>
      <c r="D68" s="21">
        <v>7.2544005005445813E-4</v>
      </c>
      <c r="E68" s="21">
        <f t="shared" si="0"/>
        <v>5.2626326622301477E-7</v>
      </c>
      <c r="F68" s="21">
        <f t="shared" si="6"/>
        <v>242</v>
      </c>
      <c r="G68" s="21">
        <f t="shared" si="1"/>
        <v>2.7237658962936428E-4</v>
      </c>
      <c r="H68" s="21">
        <f t="shared" si="2"/>
        <v>1.4334179370103499E-10</v>
      </c>
      <c r="I68" s="21">
        <f>(1-$F$3)*SUM($H$12:H68)</f>
        <v>8.8146557334395299E-9</v>
      </c>
      <c r="J68" s="21">
        <f t="shared" si="3"/>
        <v>9.3886398021436151E-5</v>
      </c>
      <c r="K68" s="21">
        <f t="shared" si="4"/>
        <v>8.5194886456172277E-9</v>
      </c>
      <c r="L68" s="21">
        <f t="shared" si="5"/>
        <v>2.6805861922011367E-13</v>
      </c>
    </row>
    <row r="69" spans="1:12" x14ac:dyDescent="0.25">
      <c r="A69" s="6"/>
      <c r="B69" s="6"/>
      <c r="C69" s="6"/>
      <c r="D69" s="21">
        <v>-3.079954526669071E-3</v>
      </c>
      <c r="E69" s="21">
        <f t="shared" si="0"/>
        <v>9.4861198863493003E-6</v>
      </c>
      <c r="F69" s="21">
        <f t="shared" si="6"/>
        <v>241</v>
      </c>
      <c r="G69" s="21">
        <f t="shared" si="1"/>
        <v>2.8181337722262305E-4</v>
      </c>
      <c r="H69" s="21">
        <f t="shared" si="2"/>
        <v>2.6733154819107816E-9</v>
      </c>
      <c r="I69" s="21">
        <f>(1-$F$3)*SUM($H$12:H69)</f>
        <v>8.9041742318911966E-9</v>
      </c>
      <c r="J69" s="21">
        <f t="shared" si="3"/>
        <v>9.4361932111901973E-5</v>
      </c>
      <c r="K69" s="21">
        <f t="shared" si="4"/>
        <v>8.6060095324442049E-9</v>
      </c>
      <c r="L69" s="21">
        <f t="shared" si="5"/>
        <v>8.9823269285256065E-11</v>
      </c>
    </row>
    <row r="70" spans="1:12" x14ac:dyDescent="0.25">
      <c r="A70" s="6"/>
      <c r="B70" s="6"/>
      <c r="C70" s="6"/>
      <c r="D70" s="21">
        <v>-2.327519286732267E-3</v>
      </c>
      <c r="E70" s="21">
        <f t="shared" si="0"/>
        <v>5.4173460301106811E-6</v>
      </c>
      <c r="F70" s="21">
        <f t="shared" si="6"/>
        <v>240</v>
      </c>
      <c r="G70" s="21">
        <f t="shared" si="1"/>
        <v>2.9157711273824724E-4</v>
      </c>
      <c r="H70" s="21">
        <f t="shared" si="2"/>
        <v>1.5795741141636782E-9</v>
      </c>
      <c r="I70" s="21">
        <f>(1-$F$3)*SUM($H$12:H70)</f>
        <v>8.9570677657258132E-9</v>
      </c>
      <c r="J70" s="21">
        <f t="shared" si="3"/>
        <v>9.4641786572981665E-5</v>
      </c>
      <c r="K70" s="21">
        <f t="shared" si="4"/>
        <v>8.657131876249542E-9</v>
      </c>
      <c r="L70" s="21">
        <f t="shared" si="5"/>
        <v>2.925391559788439E-11</v>
      </c>
    </row>
    <row r="71" spans="1:12" x14ac:dyDescent="0.25">
      <c r="A71" s="6"/>
      <c r="B71" s="6"/>
      <c r="C71" s="6"/>
      <c r="D71" s="21">
        <v>-5.9797599650685349E-3</v>
      </c>
      <c r="E71" s="21">
        <f t="shared" si="0"/>
        <v>3.5757529239836448E-5</v>
      </c>
      <c r="F71" s="21">
        <f t="shared" si="6"/>
        <v>239</v>
      </c>
      <c r="G71" s="21">
        <f t="shared" si="1"/>
        <v>3.0167912364788757E-4</v>
      </c>
      <c r="H71" s="21">
        <f t="shared" si="2"/>
        <v>1.0787300084887575E-8</v>
      </c>
      <c r="I71" s="21">
        <f>(1-$F$3)*SUM($H$12:H71)</f>
        <v>9.3182907162084299E-9</v>
      </c>
      <c r="J71" s="21">
        <f t="shared" si="3"/>
        <v>9.6531293973552588E-5</v>
      </c>
      <c r="K71" s="21">
        <f t="shared" si="4"/>
        <v>9.0062589344395022E-9</v>
      </c>
      <c r="L71" s="21">
        <f t="shared" si="5"/>
        <v>1.2779568953160791E-9</v>
      </c>
    </row>
    <row r="72" spans="1:12" x14ac:dyDescent="0.25">
      <c r="A72" s="6"/>
      <c r="B72" s="6"/>
      <c r="C72" s="6"/>
      <c r="D72" s="21">
        <v>-3.2197178028623421E-3</v>
      </c>
      <c r="E72" s="21">
        <f t="shared" si="0"/>
        <v>1.0366582730068708E-5</v>
      </c>
      <c r="F72" s="21">
        <f t="shared" si="6"/>
        <v>238</v>
      </c>
      <c r="G72" s="21">
        <f t="shared" si="1"/>
        <v>3.1213112987595385E-4</v>
      </c>
      <c r="H72" s="21">
        <f t="shared" si="2"/>
        <v>3.2357331804888961E-9</v>
      </c>
      <c r="I72" s="21">
        <f>(1-$F$3)*SUM($H$12:H72)</f>
        <v>9.4266423034668719E-9</v>
      </c>
      <c r="J72" s="21">
        <f t="shared" si="3"/>
        <v>9.709089711948732E-5</v>
      </c>
      <c r="K72" s="21">
        <f t="shared" si="4"/>
        <v>9.1109822662743466E-9</v>
      </c>
      <c r="L72" s="21">
        <f t="shared" si="5"/>
        <v>1.072772210065256E-10</v>
      </c>
    </row>
    <row r="73" spans="1:12" x14ac:dyDescent="0.25">
      <c r="A73" s="6"/>
      <c r="B73" s="6"/>
      <c r="C73" s="6"/>
      <c r="D73" s="21">
        <v>3.4588978840595511E-3</v>
      </c>
      <c r="E73" s="21">
        <f t="shared" si="0"/>
        <v>1.196397457235164E-5</v>
      </c>
      <c r="F73" s="21">
        <f t="shared" si="6"/>
        <v>237</v>
      </c>
      <c r="G73" s="21">
        <f t="shared" si="1"/>
        <v>3.2294525739657291E-4</v>
      </c>
      <c r="H73" s="21">
        <f t="shared" si="2"/>
        <v>3.8637088477541539E-9</v>
      </c>
      <c r="I73" s="21">
        <f>(1-$F$3)*SUM($H$12:H73)</f>
        <v>9.5560222501457254E-9</v>
      </c>
      <c r="J73" s="21">
        <f t="shared" si="3"/>
        <v>9.7754909084637415E-5</v>
      </c>
      <c r="K73" s="21">
        <f t="shared" si="4"/>
        <v>9.2360298030169927E-9</v>
      </c>
      <c r="L73" s="21">
        <f t="shared" si="5"/>
        <v>1.4291577362069756E-10</v>
      </c>
    </row>
    <row r="74" spans="1:12" x14ac:dyDescent="0.25">
      <c r="A74" s="6"/>
      <c r="B74" s="6"/>
      <c r="C74" s="6"/>
      <c r="D74" s="21">
        <v>-9.481841339235692E-4</v>
      </c>
      <c r="E74" s="21">
        <f t="shared" si="0"/>
        <v>8.9905315182438899E-7</v>
      </c>
      <c r="F74" s="21">
        <f t="shared" si="6"/>
        <v>236</v>
      </c>
      <c r="G74" s="21">
        <f t="shared" si="1"/>
        <v>3.3413405230162954E-4</v>
      </c>
      <c r="H74" s="21">
        <f t="shared" si="2"/>
        <v>3.0040427285363525E-10</v>
      </c>
      <c r="I74" s="21">
        <f>(1-$F$3)*SUM($H$12:H74)</f>
        <v>9.5660815714702319E-9</v>
      </c>
      <c r="J74" s="21">
        <f t="shared" si="3"/>
        <v>9.7806347296431798E-5</v>
      </c>
      <c r="K74" s="21">
        <f t="shared" si="4"/>
        <v>9.245752278448634E-9</v>
      </c>
      <c r="L74" s="21">
        <f t="shared" si="5"/>
        <v>7.9175720828670876E-13</v>
      </c>
    </row>
    <row r="75" spans="1:12" x14ac:dyDescent="0.25">
      <c r="A75" s="6"/>
      <c r="B75" s="6"/>
      <c r="C75" s="6"/>
      <c r="D75" s="21">
        <v>8.5146870532415916E-3</v>
      </c>
      <c r="E75" s="21">
        <f t="shared" si="0"/>
        <v>7.2499895614639985E-5</v>
      </c>
      <c r="F75" s="21">
        <f t="shared" si="6"/>
        <v>235</v>
      </c>
      <c r="G75" s="21">
        <f t="shared" si="1"/>
        <v>3.4571049535621047E-4</v>
      </c>
      <c r="H75" s="21">
        <f t="shared" si="2"/>
        <v>2.506397482621074E-8</v>
      </c>
      <c r="I75" s="21">
        <f>(1-$F$3)*SUM($H$12:H75)</f>
        <v>1.0405372484516174E-8</v>
      </c>
      <c r="J75" s="21">
        <f t="shared" si="3"/>
        <v>1.020067276434068E-4</v>
      </c>
      <c r="K75" s="21">
        <f t="shared" si="4"/>
        <v>1.0056938741118858E-8</v>
      </c>
      <c r="L75" s="21">
        <f t="shared" si="5"/>
        <v>5.2547767112578426E-9</v>
      </c>
    </row>
    <row r="76" spans="1:12" x14ac:dyDescent="0.25">
      <c r="A76" s="6"/>
      <c r="B76" s="6"/>
      <c r="C76" s="6"/>
      <c r="D76" s="21">
        <v>6.1257701367643594E-3</v>
      </c>
      <c r="E76" s="21">
        <f t="shared" si="0"/>
        <v>3.7525059768474035E-5</v>
      </c>
      <c r="F76" s="21">
        <f t="shared" si="6"/>
        <v>234</v>
      </c>
      <c r="G76" s="21">
        <f t="shared" si="1"/>
        <v>3.5768801705833667E-4</v>
      </c>
      <c r="H76" s="21">
        <f t="shared" si="2"/>
        <v>1.3422264218581043E-8</v>
      </c>
      <c r="I76" s="21">
        <f>(1-$F$3)*SUM($H$12:H76)</f>
        <v>1.0854829702266656E-8</v>
      </c>
      <c r="J76" s="21">
        <f t="shared" si="3"/>
        <v>1.0418651401341085E-4</v>
      </c>
      <c r="K76" s="21">
        <f t="shared" si="4"/>
        <v>1.0491345458648345E-8</v>
      </c>
      <c r="L76" s="21">
        <f t="shared" si="5"/>
        <v>1.4073428439651034E-9</v>
      </c>
    </row>
    <row r="77" spans="1:12" x14ac:dyDescent="0.25">
      <c r="A77" s="6"/>
      <c r="B77" s="6"/>
      <c r="C77" s="6"/>
      <c r="D77" s="21">
        <v>7.9575257338592061E-4</v>
      </c>
      <c r="E77" s="21">
        <f t="shared" ref="E77:E140" si="7">D77^2</f>
        <v>6.3322215805031497E-7</v>
      </c>
      <c r="F77" s="21">
        <f t="shared" si="6"/>
        <v>233</v>
      </c>
      <c r="G77" s="21">
        <f t="shared" ref="G77:G140" si="8">$F$3^(F77-1)</f>
        <v>3.700805132204574E-4</v>
      </c>
      <c r="H77" s="21">
        <f t="shared" ref="H77:H140" si="9">E77*G77</f>
        <v>2.3434318123382616E-10</v>
      </c>
      <c r="I77" s="21">
        <f>(1-$F$3)*SUM($H$12:H77)</f>
        <v>1.0862676905430064E-8</v>
      </c>
      <c r="J77" s="21">
        <f t="shared" ref="J77:J140" si="10">SQRT(I77)</f>
        <v>1.0422416660942924E-4</v>
      </c>
      <c r="K77" s="21">
        <f t="shared" ref="K77:K140" si="11">I77*$F$3</f>
        <v>1.049892989078866E-8</v>
      </c>
      <c r="L77" s="21">
        <f t="shared" ref="L77:L140" si="12">(E77-K77)^2</f>
        <v>3.8778421888942149E-13</v>
      </c>
    </row>
    <row r="78" spans="1:12" x14ac:dyDescent="0.25">
      <c r="A78" s="6"/>
      <c r="B78" s="6"/>
      <c r="C78" s="6"/>
      <c r="D78" s="21">
        <v>2.4995533232725652E-5</v>
      </c>
      <c r="E78" s="21">
        <f t="shared" si="7"/>
        <v>6.2477668158829243E-10</v>
      </c>
      <c r="F78" s="21">
        <f t="shared" ref="F78:F141" si="13">F77-1</f>
        <v>232</v>
      </c>
      <c r="G78" s="21">
        <f t="shared" si="8"/>
        <v>3.8290236109078245E-4</v>
      </c>
      <c r="H78" s="21">
        <f t="shared" si="9"/>
        <v>2.3922846653462115E-13</v>
      </c>
      <c r="I78" s="21">
        <f>(1-$F$3)*SUM($H$12:H78)</f>
        <v>1.0862684916221627E-8</v>
      </c>
      <c r="J78" s="21">
        <f t="shared" si="10"/>
        <v>1.0422420504000799E-4</v>
      </c>
      <c r="K78" s="21">
        <f t="shared" si="11"/>
        <v>1.0498937633331288E-8</v>
      </c>
      <c r="L78" s="21">
        <f t="shared" si="12"/>
        <v>9.7499054500926142E-17</v>
      </c>
    </row>
    <row r="79" spans="1:12" x14ac:dyDescent="0.25">
      <c r="A79" s="6"/>
      <c r="B79" s="6"/>
      <c r="C79" s="6"/>
      <c r="D79" s="21">
        <v>3.0620031125838448E-3</v>
      </c>
      <c r="E79" s="21">
        <f t="shared" si="7"/>
        <v>9.3758630614731535E-6</v>
      </c>
      <c r="F79" s="21">
        <f t="shared" si="13"/>
        <v>231</v>
      </c>
      <c r="G79" s="21">
        <f t="shared" si="8"/>
        <v>3.9616843603315491E-4</v>
      </c>
      <c r="H79" s="21">
        <f t="shared" si="9"/>
        <v>3.7144210055248468E-9</v>
      </c>
      <c r="I79" s="21">
        <f>(1-$F$3)*SUM($H$12:H79)</f>
        <v>1.0987065818244553E-8</v>
      </c>
      <c r="J79" s="21">
        <f t="shared" si="10"/>
        <v>1.0481920538834738E-4</v>
      </c>
      <c r="K79" s="21">
        <f t="shared" si="11"/>
        <v>1.0619153523158496E-8</v>
      </c>
      <c r="L79" s="21">
        <f t="shared" si="12"/>
        <v>8.7707793455394501E-11</v>
      </c>
    </row>
    <row r="80" spans="1:12" x14ac:dyDescent="0.25">
      <c r="A80" s="6"/>
      <c r="B80" s="6"/>
      <c r="C80" s="6"/>
      <c r="D80" s="21">
        <v>-2.4548622991724342E-3</v>
      </c>
      <c r="E80" s="21">
        <f t="shared" si="7"/>
        <v>6.0263489078981699E-6</v>
      </c>
      <c r="F80" s="21">
        <f t="shared" si="13"/>
        <v>230</v>
      </c>
      <c r="G80" s="21">
        <f t="shared" si="8"/>
        <v>4.0989412878481777E-4</v>
      </c>
      <c r="H80" s="21">
        <f t="shared" si="9"/>
        <v>2.4701650353562583E-9</v>
      </c>
      <c r="I80" s="21">
        <f>(1-$F$3)*SUM($H$12:H80)</f>
        <v>1.1069781631768683E-8</v>
      </c>
      <c r="J80" s="21">
        <f t="shared" si="10"/>
        <v>1.0521302976232879E-4</v>
      </c>
      <c r="K80" s="21">
        <f t="shared" si="11"/>
        <v>1.069909951939956E-8</v>
      </c>
      <c r="L80" s="21">
        <f t="shared" si="12"/>
        <v>3.6188042617047534E-11</v>
      </c>
    </row>
    <row r="81" spans="1:12" x14ac:dyDescent="0.25">
      <c r="A81" s="6"/>
      <c r="B81" s="6"/>
      <c r="C81" s="6"/>
      <c r="D81" s="21">
        <v>3.3029405760094071E-3</v>
      </c>
      <c r="E81" s="21">
        <f t="shared" si="7"/>
        <v>1.0909416448649354E-5</v>
      </c>
      <c r="F81" s="21">
        <f t="shared" si="13"/>
        <v>229</v>
      </c>
      <c r="G81" s="21">
        <f t="shared" si="8"/>
        <v>4.2409536331209361E-4</v>
      </c>
      <c r="H81" s="21">
        <f t="shared" si="9"/>
        <v>4.6266329323128779E-9</v>
      </c>
      <c r="I81" s="21">
        <f>(1-$F$3)*SUM($H$12:H81)</f>
        <v>1.1224708813311673E-8</v>
      </c>
      <c r="J81" s="21">
        <f t="shared" si="10"/>
        <v>1.0594672629822818E-4</v>
      </c>
      <c r="K81" s="21">
        <f t="shared" si="11"/>
        <v>1.0848838817673657E-8</v>
      </c>
      <c r="L81" s="21">
        <f t="shared" si="12"/>
        <v>1.1877877594607221E-10</v>
      </c>
    </row>
    <row r="82" spans="1:12" x14ac:dyDescent="0.25">
      <c r="A82" s="6"/>
      <c r="B82" s="6"/>
      <c r="C82" s="6"/>
      <c r="D82" s="21">
        <v>3.011766150105098E-3</v>
      </c>
      <c r="E82" s="21">
        <f t="shared" si="7"/>
        <v>9.0707353429188833E-6</v>
      </c>
      <c r="F82" s="21">
        <f t="shared" si="13"/>
        <v>228</v>
      </c>
      <c r="G82" s="21">
        <f t="shared" si="8"/>
        <v>4.3878861528469528E-4</v>
      </c>
      <c r="H82" s="21">
        <f t="shared" si="9"/>
        <v>3.9801354007333221E-9</v>
      </c>
      <c r="I82" s="21">
        <f>(1-$F$3)*SUM($H$12:H82)</f>
        <v>1.1357987413281962E-8</v>
      </c>
      <c r="J82" s="21">
        <f t="shared" si="10"/>
        <v>1.0657385895838605E-4</v>
      </c>
      <c r="K82" s="21">
        <f t="shared" si="11"/>
        <v>1.0977654457613298E-8</v>
      </c>
      <c r="L82" s="21">
        <f t="shared" si="12"/>
        <v>8.207920937363308E-11</v>
      </c>
    </row>
    <row r="83" spans="1:12" x14ac:dyDescent="0.25">
      <c r="A83" s="6"/>
      <c r="B83" s="6"/>
      <c r="C83" s="6"/>
      <c r="D83" s="21">
        <v>-6.177311847301966E-3</v>
      </c>
      <c r="E83" s="21">
        <f t="shared" si="7"/>
        <v>3.8159181658817226E-5</v>
      </c>
      <c r="F83" s="21">
        <f t="shared" si="13"/>
        <v>227</v>
      </c>
      <c r="G83" s="21">
        <f t="shared" si="8"/>
        <v>4.5399093119009778E-4</v>
      </c>
      <c r="H83" s="21">
        <f t="shared" si="9"/>
        <v>1.7323922414738531E-8</v>
      </c>
      <c r="I83" s="21">
        <f>(1-$F$3)*SUM($H$12:H83)</f>
        <v>1.1938095347550947E-8</v>
      </c>
      <c r="J83" s="21">
        <f t="shared" si="10"/>
        <v>1.0926159136471951E-4</v>
      </c>
      <c r="K83" s="21">
        <f t="shared" si="11"/>
        <v>1.1538336928794574E-8</v>
      </c>
      <c r="L83" s="21">
        <f t="shared" si="12"/>
        <v>1.4552426910140188E-9</v>
      </c>
    </row>
    <row r="84" spans="1:12" x14ac:dyDescent="0.25">
      <c r="A84" s="6"/>
      <c r="B84" s="6"/>
      <c r="C84" s="6"/>
      <c r="D84" s="21">
        <v>1.9159719395619389E-3</v>
      </c>
      <c r="E84" s="21">
        <f t="shared" si="7"/>
        <v>3.6709484731887383E-6</v>
      </c>
      <c r="F84" s="21">
        <f t="shared" si="13"/>
        <v>226</v>
      </c>
      <c r="G84" s="21">
        <f t="shared" si="8"/>
        <v>4.6971994811015127E-4</v>
      </c>
      <c r="H84" s="21">
        <f t="shared" si="9"/>
        <v>1.7243177263412531E-9</v>
      </c>
      <c r="I84" s="21">
        <f>(1-$F$3)*SUM($H$12:H84)</f>
        <v>1.1995835758198377E-8</v>
      </c>
      <c r="J84" s="21">
        <f t="shared" si="10"/>
        <v>1.0952550277537363E-4</v>
      </c>
      <c r="K84" s="21">
        <f t="shared" si="11"/>
        <v>1.1594143847156446E-8</v>
      </c>
      <c r="L84" s="21">
        <f t="shared" si="12"/>
        <v>1.339087410767098E-11</v>
      </c>
    </row>
    <row r="85" spans="1:12" x14ac:dyDescent="0.25">
      <c r="A85" s="6"/>
      <c r="B85" s="6"/>
      <c r="C85" s="6"/>
      <c r="D85" s="21">
        <v>4.7738909592673247E-3</v>
      </c>
      <c r="E85" s="21">
        <f t="shared" si="7"/>
        <v>2.2790034890974296E-5</v>
      </c>
      <c r="F85" s="21">
        <f t="shared" si="13"/>
        <v>225</v>
      </c>
      <c r="G85" s="21">
        <f t="shared" si="8"/>
        <v>4.8599391418287338E-4</v>
      </c>
      <c r="H85" s="21">
        <f t="shared" si="9"/>
        <v>1.1075818261028852E-8</v>
      </c>
      <c r="I85" s="21">
        <f>(1-$F$3)*SUM($H$12:H85)</f>
        <v>1.2366720012810248E-8</v>
      </c>
      <c r="J85" s="21">
        <f t="shared" si="10"/>
        <v>1.1120575530434677E-4</v>
      </c>
      <c r="K85" s="21">
        <f t="shared" si="11"/>
        <v>1.1952608691565189E-8</v>
      </c>
      <c r="L85" s="21">
        <f t="shared" si="12"/>
        <v>5.1884103245844248E-10</v>
      </c>
    </row>
    <row r="86" spans="1:12" x14ac:dyDescent="0.25">
      <c r="A86" s="6"/>
      <c r="B86" s="6"/>
      <c r="C86" s="6"/>
      <c r="D86" s="21">
        <v>3.1760921080673811E-3</v>
      </c>
      <c r="E86" s="21">
        <f t="shared" si="7"/>
        <v>1.0087561078927902E-5</v>
      </c>
      <c r="F86" s="21">
        <f t="shared" si="13"/>
        <v>224</v>
      </c>
      <c r="G86" s="21">
        <f t="shared" si="8"/>
        <v>5.0283170977316594E-4</v>
      </c>
      <c r="H86" s="21">
        <f t="shared" si="9"/>
        <v>5.0723455847585595E-9</v>
      </c>
      <c r="I86" s="21">
        <f>(1-$F$3)*SUM($H$12:H86)</f>
        <v>1.2536572304261826E-8</v>
      </c>
      <c r="J86" s="21">
        <f t="shared" si="10"/>
        <v>1.1196683573389857E-4</v>
      </c>
      <c r="K86" s="21">
        <f t="shared" si="11"/>
        <v>1.2116773318320174E-8</v>
      </c>
      <c r="L86" s="21">
        <f t="shared" si="12"/>
        <v>1.0151457795544053E-10</v>
      </c>
    </row>
    <row r="87" spans="1:12" x14ac:dyDescent="0.25">
      <c r="A87" s="6"/>
      <c r="B87" s="6"/>
      <c r="C87" s="6"/>
      <c r="D87" s="21">
        <v>-8.5256452700543874E-4</v>
      </c>
      <c r="E87" s="21">
        <f t="shared" si="7"/>
        <v>7.2686627270800744E-7</v>
      </c>
      <c r="F87" s="21">
        <f t="shared" si="13"/>
        <v>223</v>
      </c>
      <c r="G87" s="21">
        <f t="shared" si="8"/>
        <v>5.2025286937701213E-4</v>
      </c>
      <c r="H87" s="21">
        <f t="shared" si="9"/>
        <v>3.7815426402971467E-10</v>
      </c>
      <c r="I87" s="21">
        <f>(1-$F$3)*SUM($H$12:H87)</f>
        <v>1.2549235157609326E-8</v>
      </c>
      <c r="J87" s="21">
        <f t="shared" si="10"/>
        <v>1.1202336880137701E-4</v>
      </c>
      <c r="K87" s="21">
        <f t="shared" si="11"/>
        <v>1.2129012144041509E-8</v>
      </c>
      <c r="L87" s="21">
        <f t="shared" si="12"/>
        <v>5.1084935163848255E-13</v>
      </c>
    </row>
    <row r="88" spans="1:12" x14ac:dyDescent="0.25">
      <c r="A88" s="6"/>
      <c r="B88" s="6"/>
      <c r="C88" s="6"/>
      <c r="D88" s="21">
        <v>-5.5766748790346682E-3</v>
      </c>
      <c r="E88" s="21">
        <f t="shared" si="7"/>
        <v>3.1099302706456331E-5</v>
      </c>
      <c r="F88" s="21">
        <f t="shared" si="13"/>
        <v>222</v>
      </c>
      <c r="G88" s="21">
        <f t="shared" si="8"/>
        <v>5.3827760428457104E-4</v>
      </c>
      <c r="H88" s="21">
        <f t="shared" si="9"/>
        <v>1.674005815575199E-8</v>
      </c>
      <c r="I88" s="21">
        <f>(1-$F$3)*SUM($H$12:H88)</f>
        <v>1.3109791844703131E-8</v>
      </c>
      <c r="J88" s="21">
        <f t="shared" si="10"/>
        <v>1.1449799930436834E-4</v>
      </c>
      <c r="K88" s="21">
        <f t="shared" si="11"/>
        <v>1.2670798060059013E-8</v>
      </c>
      <c r="L88" s="21">
        <f t="shared" si="12"/>
        <v>9.6637868340812106E-10</v>
      </c>
    </row>
    <row r="89" spans="1:12" x14ac:dyDescent="0.25">
      <c r="A89" s="6"/>
      <c r="B89" s="6"/>
      <c r="C89" s="6"/>
      <c r="D89" s="21">
        <v>-6.3113937941998259E-4</v>
      </c>
      <c r="E89" s="21">
        <f t="shared" si="7"/>
        <v>3.9833691625464075E-7</v>
      </c>
      <c r="F89" s="21">
        <f t="shared" si="13"/>
        <v>221</v>
      </c>
      <c r="G89" s="21">
        <f t="shared" si="8"/>
        <v>5.56926826028458E-4</v>
      </c>
      <c r="H89" s="21">
        <f t="shared" si="9"/>
        <v>2.2184451445966074E-10</v>
      </c>
      <c r="I89" s="21">
        <f>(1-$F$3)*SUM($H$12:H89)</f>
        <v>1.3117220518183139E-8</v>
      </c>
      <c r="J89" s="21">
        <f t="shared" si="10"/>
        <v>1.1453043489912687E-4</v>
      </c>
      <c r="K89" s="21">
        <f t="shared" si="11"/>
        <v>1.2677977977378398E-8</v>
      </c>
      <c r="L89" s="21">
        <f t="shared" si="12"/>
        <v>1.4873281667314525E-13</v>
      </c>
    </row>
    <row r="90" spans="1:12" x14ac:dyDescent="0.25">
      <c r="A90" s="6"/>
      <c r="B90" s="6"/>
      <c r="C90" s="6"/>
      <c r="D90" s="21">
        <v>5.6029105301077867E-3</v>
      </c>
      <c r="E90" s="21">
        <f t="shared" si="7"/>
        <v>3.1392606408392719E-5</v>
      </c>
      <c r="F90" s="21">
        <f t="shared" si="13"/>
        <v>220</v>
      </c>
      <c r="G90" s="21">
        <f t="shared" si="8"/>
        <v>5.7622217064441737E-4</v>
      </c>
      <c r="H90" s="21">
        <f t="shared" si="9"/>
        <v>1.8089115806829899E-8</v>
      </c>
      <c r="I90" s="21">
        <f>(1-$F$3)*SUM($H$12:H90)</f>
        <v>1.3722951677226253E-8</v>
      </c>
      <c r="J90" s="21">
        <f t="shared" si="10"/>
        <v>1.1714500278384159E-4</v>
      </c>
      <c r="K90" s="21">
        <f t="shared" si="11"/>
        <v>1.3263425655407078E-8</v>
      </c>
      <c r="L90" s="21">
        <f t="shared" si="12"/>
        <v>9.8466316602826525E-10</v>
      </c>
    </row>
    <row r="91" spans="1:12" x14ac:dyDescent="0.25">
      <c r="A91" s="6"/>
      <c r="B91" s="6"/>
      <c r="C91" s="6"/>
      <c r="D91" s="21">
        <v>2.2457374063997609E-3</v>
      </c>
      <c r="E91" s="21">
        <f t="shared" si="7"/>
        <v>5.0433364985031246E-6</v>
      </c>
      <c r="F91" s="21">
        <f t="shared" si="13"/>
        <v>219</v>
      </c>
      <c r="G91" s="21">
        <f t="shared" si="8"/>
        <v>5.9618602377253381E-4</v>
      </c>
      <c r="H91" s="21">
        <f t="shared" si="9"/>
        <v>3.0067667335894713E-9</v>
      </c>
      <c r="I91" s="21">
        <f>(1-$F$3)*SUM($H$12:H91)</f>
        <v>1.3823636106358036E-8</v>
      </c>
      <c r="J91" s="21">
        <f t="shared" si="10"/>
        <v>1.1757396015427071E-4</v>
      </c>
      <c r="K91" s="21">
        <f t="shared" si="11"/>
        <v>1.336073857115994E-8</v>
      </c>
      <c r="L91" s="21">
        <f t="shared" si="12"/>
        <v>2.5300656145503147E-11</v>
      </c>
    </row>
    <row r="92" spans="1:12" x14ac:dyDescent="0.25">
      <c r="A92" s="6"/>
      <c r="B92" s="6"/>
      <c r="C92" s="6"/>
      <c r="D92" s="21">
        <v>-1.0454625818404561E-3</v>
      </c>
      <c r="E92" s="21">
        <f t="shared" si="7"/>
        <v>1.0929920100285124E-6</v>
      </c>
      <c r="F92" s="21">
        <f t="shared" si="13"/>
        <v>218</v>
      </c>
      <c r="G92" s="21">
        <f t="shared" si="8"/>
        <v>6.1684154662810153E-4</v>
      </c>
      <c r="H92" s="21">
        <f t="shared" si="9"/>
        <v>6.74202881918145E-10</v>
      </c>
      <c r="I92" s="21">
        <f>(1-$F$3)*SUM($H$12:H92)</f>
        <v>1.3846212427802133E-8</v>
      </c>
      <c r="J92" s="21">
        <f t="shared" si="10"/>
        <v>1.1766993000678691E-4</v>
      </c>
      <c r="K92" s="21">
        <f t="shared" si="11"/>
        <v>1.3382558903118353E-8</v>
      </c>
      <c r="L92" s="21">
        <f t="shared" si="12"/>
        <v>1.1655565669592745E-12</v>
      </c>
    </row>
    <row r="93" spans="1:12" x14ac:dyDescent="0.25">
      <c r="A93" s="6"/>
      <c r="B93" s="6"/>
      <c r="C93" s="6"/>
      <c r="D93" s="21">
        <v>6.9104237092788498E-3</v>
      </c>
      <c r="E93" s="21">
        <f t="shared" si="7"/>
        <v>4.7753955841763258E-5</v>
      </c>
      <c r="F93" s="21">
        <f t="shared" si="13"/>
        <v>217</v>
      </c>
      <c r="G93" s="21">
        <f t="shared" si="8"/>
        <v>6.3821270287228358E-4</v>
      </c>
      <c r="H93" s="21">
        <f t="shared" si="9"/>
        <v>3.0477181230615404E-8</v>
      </c>
      <c r="I93" s="21">
        <f>(1-$F$3)*SUM($H$12:H93)</f>
        <v>1.4866769679374228E-8</v>
      </c>
      <c r="J93" s="21">
        <f t="shared" si="10"/>
        <v>1.2192936348301925E-4</v>
      </c>
      <c r="K93" s="21">
        <f t="shared" si="11"/>
        <v>1.4368941829451666E-8</v>
      </c>
      <c r="L93" s="21">
        <f t="shared" si="12"/>
        <v>2.2790681573763317E-9</v>
      </c>
    </row>
    <row r="94" spans="1:12" x14ac:dyDescent="0.25">
      <c r="A94" s="6"/>
      <c r="B94" s="6"/>
      <c r="C94" s="6"/>
      <c r="D94" s="21">
        <v>2.977242302986044E-3</v>
      </c>
      <c r="E94" s="21">
        <f t="shared" si="7"/>
        <v>8.8639717306896423E-6</v>
      </c>
      <c r="F94" s="21">
        <f t="shared" si="13"/>
        <v>216</v>
      </c>
      <c r="G94" s="21">
        <f t="shared" si="8"/>
        <v>6.6032428641373518E-4</v>
      </c>
      <c r="H94" s="21">
        <f t="shared" si="9"/>
        <v>5.8530958078591591E-9</v>
      </c>
      <c r="I94" s="21">
        <f>(1-$F$3)*SUM($H$12:H94)</f>
        <v>1.5062766130806437E-8</v>
      </c>
      <c r="J94" s="21">
        <f t="shared" si="10"/>
        <v>1.2273046129957483E-4</v>
      </c>
      <c r="K94" s="21">
        <f t="shared" si="11"/>
        <v>1.4558375154252249E-8</v>
      </c>
      <c r="L94" s="21">
        <f t="shared" si="12"/>
        <v>7.831211673712814E-11</v>
      </c>
    </row>
    <row r="95" spans="1:12" x14ac:dyDescent="0.25">
      <c r="A95" s="6"/>
      <c r="B95" s="6"/>
      <c r="C95" s="6"/>
      <c r="D95" s="21">
        <v>-2.1528516970760192E-3</v>
      </c>
      <c r="E95" s="21">
        <f t="shared" si="7"/>
        <v>4.6347704296030962E-6</v>
      </c>
      <c r="F95" s="21">
        <f t="shared" si="13"/>
        <v>215</v>
      </c>
      <c r="G95" s="21">
        <f t="shared" si="8"/>
        <v>6.8320195017344322E-4</v>
      </c>
      <c r="H95" s="21">
        <f t="shared" si="9"/>
        <v>3.1664841961110427E-9</v>
      </c>
      <c r="I95" s="21">
        <f>(1-$F$3)*SUM($H$12:H95)</f>
        <v>1.5168798850298336E-8</v>
      </c>
      <c r="J95" s="21">
        <f t="shared" si="10"/>
        <v>1.2316167768546487E-4</v>
      </c>
      <c r="K95" s="21">
        <f t="shared" si="11"/>
        <v>1.4660857267801868E-8</v>
      </c>
      <c r="L95" s="21">
        <f t="shared" si="12"/>
        <v>2.1345412460384214E-11</v>
      </c>
    </row>
    <row r="96" spans="1:12" x14ac:dyDescent="0.25">
      <c r="A96" s="6"/>
      <c r="B96" s="6"/>
      <c r="C96" s="6"/>
      <c r="D96" s="21">
        <v>-2.2313774463481851E-3</v>
      </c>
      <c r="E96" s="21">
        <f t="shared" si="7"/>
        <v>4.9790453080713478E-6</v>
      </c>
      <c r="F96" s="21">
        <f t="shared" si="13"/>
        <v>214</v>
      </c>
      <c r="G96" s="21">
        <f t="shared" si="8"/>
        <v>7.0687223584615835E-4</v>
      </c>
      <c r="H96" s="21">
        <f t="shared" si="9"/>
        <v>3.5195488892957179E-9</v>
      </c>
      <c r="I96" s="21">
        <f>(1-$F$3)*SUM($H$12:H96)</f>
        <v>1.5286654275117776E-8</v>
      </c>
      <c r="J96" s="21">
        <f t="shared" si="10"/>
        <v>1.2363921010390586E-4</v>
      </c>
      <c r="K96" s="21">
        <f t="shared" si="11"/>
        <v>1.4774766192204276E-8</v>
      </c>
      <c r="L96" s="21">
        <f t="shared" si="12"/>
        <v>2.4643982012969048E-11</v>
      </c>
    </row>
    <row r="97" spans="1:12" x14ac:dyDescent="0.25">
      <c r="A97" s="6"/>
      <c r="B97" s="6"/>
      <c r="C97" s="6"/>
      <c r="D97" s="21">
        <v>-2.937394462745217E-3</v>
      </c>
      <c r="E97" s="21">
        <f t="shared" si="7"/>
        <v>8.6282862297662624E-6</v>
      </c>
      <c r="F97" s="21">
        <f t="shared" si="13"/>
        <v>213</v>
      </c>
      <c r="G97" s="21">
        <f t="shared" si="8"/>
        <v>7.3136260469294182E-4</v>
      </c>
      <c r="H97" s="21">
        <f t="shared" si="9"/>
        <v>6.3104058910380964E-9</v>
      </c>
      <c r="I97" s="21">
        <f>(1-$F$3)*SUM($H$12:H97)</f>
        <v>1.5497964187400374E-8</v>
      </c>
      <c r="J97" s="21">
        <f t="shared" si="10"/>
        <v>1.2449081969125424E-4</v>
      </c>
      <c r="K97" s="21">
        <f t="shared" si="11"/>
        <v>1.4979000192128796E-8</v>
      </c>
      <c r="L97" s="21">
        <f t="shared" si="12"/>
        <v>7.4189061431034032E-11</v>
      </c>
    </row>
    <row r="98" spans="1:12" x14ac:dyDescent="0.25">
      <c r="A98" s="6"/>
      <c r="B98" s="6"/>
      <c r="C98" s="6"/>
      <c r="D98" s="21">
        <v>2.8144469626742259E-3</v>
      </c>
      <c r="E98" s="21">
        <f t="shared" si="7"/>
        <v>7.9211117057061755E-6</v>
      </c>
      <c r="F98" s="21">
        <f t="shared" si="13"/>
        <v>212</v>
      </c>
      <c r="G98" s="21">
        <f t="shared" si="8"/>
        <v>7.5670146940055589E-4</v>
      </c>
      <c r="H98" s="21">
        <f t="shared" si="9"/>
        <v>5.9939168669938067E-9</v>
      </c>
      <c r="I98" s="21">
        <f>(1-$F$3)*SUM($H$12:H98)</f>
        <v>1.5698676165245159E-8</v>
      </c>
      <c r="J98" s="21">
        <f t="shared" si="10"/>
        <v>1.2529435807427707E-4</v>
      </c>
      <c r="K98" s="21">
        <f t="shared" si="11"/>
        <v>1.5172991139478113E-8</v>
      </c>
      <c r="L98" s="21">
        <f t="shared" si="12"/>
        <v>6.250386695848451E-11</v>
      </c>
    </row>
    <row r="99" spans="1:12" x14ac:dyDescent="0.25">
      <c r="A99" s="6"/>
      <c r="B99" s="6"/>
      <c r="C99" s="6"/>
      <c r="D99" s="21">
        <v>2.8124802434724571E-3</v>
      </c>
      <c r="E99" s="21">
        <f t="shared" si="7"/>
        <v>7.9100451199228911E-6</v>
      </c>
      <c r="F99" s="21">
        <f t="shared" si="13"/>
        <v>211</v>
      </c>
      <c r="G99" s="21">
        <f t="shared" si="8"/>
        <v>7.8291822704465702E-4</v>
      </c>
      <c r="H99" s="21">
        <f t="shared" si="9"/>
        <v>6.1929185011332714E-9</v>
      </c>
      <c r="I99" s="21">
        <f>(1-$F$3)*SUM($H$12:H99)</f>
        <v>1.5906051901108083E-8</v>
      </c>
      <c r="J99" s="21">
        <f t="shared" si="10"/>
        <v>1.2611919719498726E-4</v>
      </c>
      <c r="K99" s="21">
        <f t="shared" si="11"/>
        <v>1.5373422702602964E-8</v>
      </c>
      <c r="L99" s="21">
        <f t="shared" si="12"/>
        <v>6.2325841206891057E-11</v>
      </c>
    </row>
    <row r="100" spans="1:12" x14ac:dyDescent="0.25">
      <c r="A100" s="6"/>
      <c r="B100" s="6"/>
      <c r="C100" s="6"/>
      <c r="D100" s="21">
        <v>-2.6549235775149881E-3</v>
      </c>
      <c r="E100" s="21">
        <f t="shared" si="7"/>
        <v>7.0486192024449834E-6</v>
      </c>
      <c r="F100" s="21">
        <f t="shared" si="13"/>
        <v>210</v>
      </c>
      <c r="G100" s="21">
        <f t="shared" si="8"/>
        <v>8.1004329319503616E-4</v>
      </c>
      <c r="H100" s="21">
        <f t="shared" si="9"/>
        <v>5.7096867112263039E-9</v>
      </c>
      <c r="I100" s="21">
        <f>(1-$F$3)*SUM($H$12:H100)</f>
        <v>1.6097246163243238E-8</v>
      </c>
      <c r="J100" s="21">
        <f t="shared" si="10"/>
        <v>1.2687492330339844E-4</v>
      </c>
      <c r="K100" s="21">
        <f t="shared" si="11"/>
        <v>1.5558214643959023E-8</v>
      </c>
      <c r="L100" s="21">
        <f t="shared" si="12"/>
        <v>4.9463946858128722E-11</v>
      </c>
    </row>
    <row r="101" spans="1:12" x14ac:dyDescent="0.25">
      <c r="A101" s="6"/>
      <c r="B101" s="6"/>
      <c r="C101" s="6"/>
      <c r="D101" s="21">
        <v>3.3035703910975489E-3</v>
      </c>
      <c r="E101" s="21">
        <f t="shared" si="7"/>
        <v>1.0913577328936413E-5</v>
      </c>
      <c r="F101" s="21">
        <f t="shared" si="13"/>
        <v>209</v>
      </c>
      <c r="G101" s="21">
        <f t="shared" si="8"/>
        <v>8.3810813720247167E-4</v>
      </c>
      <c r="H101" s="21">
        <f t="shared" si="9"/>
        <v>9.1467579653700238E-9</v>
      </c>
      <c r="I101" s="21">
        <f>(1-$F$3)*SUM($H$12:H101)</f>
        <v>1.6403534008542922E-8</v>
      </c>
      <c r="J101" s="21">
        <f t="shared" si="10"/>
        <v>1.2807628199062825E-4</v>
      </c>
      <c r="K101" s="21">
        <f t="shared" si="11"/>
        <v>1.58542461509437E-8</v>
      </c>
      <c r="L101" s="21">
        <f t="shared" si="12"/>
        <v>1.1876036838907522E-10</v>
      </c>
    </row>
    <row r="102" spans="1:12" x14ac:dyDescent="0.25">
      <c r="A102" s="6"/>
      <c r="B102" s="6"/>
      <c r="C102" s="6"/>
      <c r="D102" s="21">
        <v>3.720706675047052E-3</v>
      </c>
      <c r="E102" s="21">
        <f t="shared" si="7"/>
        <v>1.3843658161739689E-5</v>
      </c>
      <c r="F102" s="21">
        <f t="shared" si="13"/>
        <v>208</v>
      </c>
      <c r="G102" s="21">
        <f t="shared" si="8"/>
        <v>8.6714531870813556E-4</v>
      </c>
      <c r="H102" s="21">
        <f t="shared" si="9"/>
        <v>1.2004463368748245E-8</v>
      </c>
      <c r="I102" s="21">
        <f>(1-$F$3)*SUM($H$12:H102)</f>
        <v>1.6805514823287721E-8</v>
      </c>
      <c r="J102" s="21">
        <f t="shared" si="10"/>
        <v>1.2963608611527781E-4</v>
      </c>
      <c r="K102" s="21">
        <f t="shared" si="11"/>
        <v>1.6242766257745188E-8</v>
      </c>
      <c r="L102" s="21">
        <f t="shared" si="12"/>
        <v>1.9119741651921106E-10</v>
      </c>
    </row>
    <row r="103" spans="1:12" x14ac:dyDescent="0.25">
      <c r="A103" s="6"/>
      <c r="B103" s="6"/>
      <c r="C103" s="6"/>
      <c r="D103" s="21">
        <v>-2.4139153552301161E-3</v>
      </c>
      <c r="E103" s="21">
        <f t="shared" si="7"/>
        <v>5.8269873422157379E-6</v>
      </c>
      <c r="F103" s="21">
        <f t="shared" si="13"/>
        <v>207</v>
      </c>
      <c r="G103" s="21">
        <f t="shared" si="8"/>
        <v>8.9718852541790595E-4</v>
      </c>
      <c r="H103" s="21">
        <f t="shared" si="9"/>
        <v>5.227906181191341E-9</v>
      </c>
      <c r="I103" s="21">
        <f>(1-$F$3)*SUM($H$12:H103)</f>
        <v>1.6980576208505123E-8</v>
      </c>
      <c r="J103" s="21">
        <f t="shared" si="10"/>
        <v>1.3030953997503452E-4</v>
      </c>
      <c r="K103" s="21">
        <f t="shared" si="11"/>
        <v>1.6411965546832308E-8</v>
      </c>
      <c r="L103" s="21">
        <f t="shared" si="12"/>
        <v>3.3762786207950997E-11</v>
      </c>
    </row>
    <row r="104" spans="1:12" x14ac:dyDescent="0.25">
      <c r="A104" s="6"/>
      <c r="B104" s="6"/>
      <c r="C104" s="6"/>
      <c r="D104" s="21">
        <v>-2.6761179599358507E-4</v>
      </c>
      <c r="E104" s="21">
        <f t="shared" si="7"/>
        <v>7.1616073354912202E-8</v>
      </c>
      <c r="F104" s="21">
        <f t="shared" si="13"/>
        <v>206</v>
      </c>
      <c r="G104" s="21">
        <f t="shared" si="8"/>
        <v>9.2827261218541657E-4</v>
      </c>
      <c r="H104" s="21">
        <f t="shared" si="9"/>
        <v>6.6479239487626764E-11</v>
      </c>
      <c r="I104" s="21">
        <f>(1-$F$3)*SUM($H$12:H104)</f>
        <v>1.6982802328743235E-8</v>
      </c>
      <c r="J104" s="21">
        <f t="shared" si="10"/>
        <v>1.3031808135766592E-4</v>
      </c>
      <c r="K104" s="21">
        <f t="shared" si="11"/>
        <v>1.6414117123327853E-8</v>
      </c>
      <c r="L104" s="21">
        <f t="shared" si="12"/>
        <v>3.0472559717937538E-15</v>
      </c>
    </row>
    <row r="105" spans="1:12" x14ac:dyDescent="0.25">
      <c r="A105" s="6"/>
      <c r="B105" s="6"/>
      <c r="C105" s="6"/>
      <c r="D105" s="21">
        <v>1.813811117729417E-3</v>
      </c>
      <c r="E105" s="21">
        <f t="shared" si="7"/>
        <v>3.2899107707988367E-6</v>
      </c>
      <c r="F105" s="21">
        <f t="shared" si="13"/>
        <v>205</v>
      </c>
      <c r="G105" s="21">
        <f t="shared" si="8"/>
        <v>9.6043364144917721E-4</v>
      </c>
      <c r="H105" s="21">
        <f t="shared" si="9"/>
        <v>3.1597409816411961E-9</v>
      </c>
      <c r="I105" s="21">
        <f>(1-$F$3)*SUM($H$12:H105)</f>
        <v>1.7088609245318059E-8</v>
      </c>
      <c r="J105" s="21">
        <f t="shared" si="10"/>
        <v>1.3072340741167229E-4</v>
      </c>
      <c r="K105" s="21">
        <f t="shared" si="11"/>
        <v>1.6516380995184733E-8</v>
      </c>
      <c r="L105" s="21">
        <f t="shared" si="12"/>
        <v>1.0715110831198023E-11</v>
      </c>
    </row>
    <row r="106" spans="1:12" x14ac:dyDescent="0.25">
      <c r="A106" s="6"/>
      <c r="B106" s="6"/>
      <c r="C106" s="6"/>
      <c r="D106" s="21">
        <v>1.5724893457756149E-4</v>
      </c>
      <c r="E106" s="21">
        <f t="shared" si="7"/>
        <v>2.4727227425778214E-8</v>
      </c>
      <c r="F106" s="21">
        <f t="shared" si="13"/>
        <v>204</v>
      </c>
      <c r="G106" s="21">
        <f t="shared" si="8"/>
        <v>9.9370892507068416E-4</v>
      </c>
      <c r="H106" s="21">
        <f t="shared" si="9"/>
        <v>2.4571666585248408E-11</v>
      </c>
      <c r="I106" s="21">
        <f>(1-$F$3)*SUM($H$12:H106)</f>
        <v>1.7089432050823824E-8</v>
      </c>
      <c r="J106" s="21">
        <f t="shared" si="10"/>
        <v>1.3072655449763765E-4</v>
      </c>
      <c r="K106" s="21">
        <f t="shared" si="11"/>
        <v>1.6517176248269584E-8</v>
      </c>
      <c r="L106" s="21">
        <f t="shared" si="12"/>
        <v>6.740494033731084E-17</v>
      </c>
    </row>
    <row r="107" spans="1:12" x14ac:dyDescent="0.25">
      <c r="A107" s="6"/>
      <c r="B107" s="6"/>
      <c r="C107" s="6"/>
      <c r="D107" s="21">
        <v>-6.8731751051442132E-3</v>
      </c>
      <c r="E107" s="21">
        <f t="shared" si="7"/>
        <v>4.7240536025974165E-5</v>
      </c>
      <c r="F107" s="21">
        <f t="shared" si="13"/>
        <v>203</v>
      </c>
      <c r="G107" s="21">
        <f t="shared" si="8"/>
        <v>1.0281370676220607E-3</v>
      </c>
      <c r="H107" s="21">
        <f t="shared" si="9"/>
        <v>4.8569746182639391E-8</v>
      </c>
      <c r="I107" s="21">
        <f>(1-$F$3)*SUM($H$12:H107)</f>
        <v>1.8715835959329499E-8</v>
      </c>
      <c r="J107" s="21">
        <f t="shared" si="10"/>
        <v>1.3680583306032495E-4</v>
      </c>
      <c r="K107" s="21">
        <f t="shared" si="11"/>
        <v>1.8089118482965893E-8</v>
      </c>
      <c r="L107" s="21">
        <f t="shared" si="12"/>
        <v>2.2299594919308253E-9</v>
      </c>
    </row>
    <row r="108" spans="1:12" x14ac:dyDescent="0.25">
      <c r="A108" s="6"/>
      <c r="B108" s="6"/>
      <c r="C108" s="6"/>
      <c r="D108" s="21">
        <v>-9.0705218999447457E-4</v>
      </c>
      <c r="E108" s="21">
        <f t="shared" si="7"/>
        <v>8.2274367537377236E-7</v>
      </c>
      <c r="F108" s="21">
        <f t="shared" si="13"/>
        <v>202</v>
      </c>
      <c r="G108" s="21">
        <f t="shared" si="8"/>
        <v>1.0637580111734419E-3</v>
      </c>
      <c r="H108" s="21">
        <f t="shared" si="9"/>
        <v>8.7520017582113195E-10</v>
      </c>
      <c r="I108" s="21">
        <f>(1-$F$3)*SUM($H$12:H108)</f>
        <v>1.8745142865347248E-8</v>
      </c>
      <c r="J108" s="21">
        <f t="shared" si="10"/>
        <v>1.3691290247944951E-4</v>
      </c>
      <c r="K108" s="21">
        <f t="shared" si="11"/>
        <v>1.8117444019504911E-8</v>
      </c>
      <c r="L108" s="21">
        <f t="shared" si="12"/>
        <v>6.4742337218337116E-13</v>
      </c>
    </row>
    <row r="109" spans="1:12" x14ac:dyDescent="0.25">
      <c r="A109" s="6"/>
      <c r="B109" s="6"/>
      <c r="C109" s="6"/>
      <c r="D109" s="21">
        <v>-2.710198456091939E-2</v>
      </c>
      <c r="E109" s="21">
        <f t="shared" si="7"/>
        <v>7.3451756714031297E-4</v>
      </c>
      <c r="F109" s="21">
        <f t="shared" si="13"/>
        <v>201</v>
      </c>
      <c r="G109" s="21">
        <f t="shared" si="8"/>
        <v>1.1006130816320705E-3</v>
      </c>
      <c r="H109" s="21">
        <f t="shared" si="9"/>
        <v>8.0841964308319109E-7</v>
      </c>
      <c r="I109" s="21">
        <f>(1-$F$3)*SUM($H$12:H109)</f>
        <v>4.5815839555403861E-8</v>
      </c>
      <c r="J109" s="21">
        <f t="shared" si="10"/>
        <v>2.1404634908216459E-4</v>
      </c>
      <c r="K109" s="21">
        <f t="shared" si="11"/>
        <v>4.4281652816107861E-8</v>
      </c>
      <c r="L109" s="21">
        <f t="shared" si="12"/>
        <v>5.3945100709479805E-7</v>
      </c>
    </row>
    <row r="110" spans="1:12" x14ac:dyDescent="0.25">
      <c r="A110" s="6"/>
      <c r="B110" s="6"/>
      <c r="C110" s="6"/>
      <c r="D110" s="21">
        <v>4.0918765815389207E-3</v>
      </c>
      <c r="E110" s="21">
        <f t="shared" si="7"/>
        <v>1.6743453958546642E-5</v>
      </c>
      <c r="F110" s="21">
        <f t="shared" si="13"/>
        <v>200</v>
      </c>
      <c r="G110" s="21">
        <f t="shared" si="8"/>
        <v>1.1387450366868604E-3</v>
      </c>
      <c r="H110" s="21">
        <f t="shared" si="9"/>
        <v>1.9066525092289953E-8</v>
      </c>
      <c r="I110" s="21">
        <f>(1-$F$3)*SUM($H$12:H110)</f>
        <v>4.6454300189213102E-8</v>
      </c>
      <c r="J110" s="21">
        <f t="shared" si="10"/>
        <v>2.1553259658161478E-4</v>
      </c>
      <c r="K110" s="21">
        <f t="shared" si="11"/>
        <v>4.4898733991470899E-8</v>
      </c>
      <c r="L110" s="21">
        <f t="shared" si="12"/>
        <v>2.7884174658751873E-10</v>
      </c>
    </row>
    <row r="111" spans="1:12" x14ac:dyDescent="0.25">
      <c r="A111" s="6"/>
      <c r="B111" s="6"/>
      <c r="C111" s="6"/>
      <c r="D111" s="21">
        <v>1.050756690860267E-2</v>
      </c>
      <c r="E111" s="21">
        <f t="shared" si="7"/>
        <v>1.1040896233876186E-4</v>
      </c>
      <c r="F111" s="21">
        <f t="shared" si="13"/>
        <v>199</v>
      </c>
      <c r="G111" s="21">
        <f t="shared" si="8"/>
        <v>1.178198115414053E-3</v>
      </c>
      <c r="H111" s="21">
        <f t="shared" si="9"/>
        <v>1.3008363135235038E-7</v>
      </c>
      <c r="I111" s="21">
        <f>(1-$F$3)*SUM($H$12:H111)</f>
        <v>5.0810273672551923E-8</v>
      </c>
      <c r="J111" s="21">
        <f t="shared" si="10"/>
        <v>2.2541134326504496E-4</v>
      </c>
      <c r="K111" s="21">
        <f t="shared" si="11"/>
        <v>4.9108843581018537E-8</v>
      </c>
      <c r="L111" s="21">
        <f t="shared" si="12"/>
        <v>1.2179297263477779E-8</v>
      </c>
    </row>
    <row r="112" spans="1:12" x14ac:dyDescent="0.25">
      <c r="A112" s="6"/>
      <c r="B112" s="6"/>
      <c r="C112" s="6"/>
      <c r="D112" s="21">
        <v>-7.4288629200649006E-3</v>
      </c>
      <c r="E112" s="21">
        <f t="shared" si="7"/>
        <v>5.5188004285115205E-5</v>
      </c>
      <c r="F112" s="21">
        <f t="shared" si="13"/>
        <v>198</v>
      </c>
      <c r="G112" s="21">
        <f t="shared" si="8"/>
        <v>1.2190180896015173E-3</v>
      </c>
      <c r="H112" s="21">
        <f t="shared" si="9"/>
        <v>6.7275175552561491E-8</v>
      </c>
      <c r="I112" s="21">
        <f>(1-$F$3)*SUM($H$12:H112)</f>
        <v>5.3063046582928E-8</v>
      </c>
      <c r="J112" s="21">
        <f t="shared" si="10"/>
        <v>2.3035417639567121E-4</v>
      </c>
      <c r="K112" s="21">
        <f t="shared" si="11"/>
        <v>5.1286180258875839E-8</v>
      </c>
      <c r="L112" s="21">
        <f t="shared" si="12"/>
        <v>3.0400576833743919E-9</v>
      </c>
    </row>
    <row r="113" spans="1:12" x14ac:dyDescent="0.25">
      <c r="A113" s="6"/>
      <c r="B113" s="6"/>
      <c r="C113" s="6"/>
      <c r="D113" s="21">
        <v>-4.917936659070022E-3</v>
      </c>
      <c r="E113" s="21">
        <f t="shared" si="7"/>
        <v>2.4186100982624811E-5</v>
      </c>
      <c r="F113" s="21">
        <f t="shared" si="13"/>
        <v>197</v>
      </c>
      <c r="G113" s="21">
        <f t="shared" si="8"/>
        <v>1.2612523168512347E-3</v>
      </c>
      <c r="H113" s="21">
        <f t="shared" si="9"/>
        <v>3.0504775899933469E-8</v>
      </c>
      <c r="I113" s="21">
        <f>(1-$F$3)*SUM($H$12:H113)</f>
        <v>5.4084527868112794E-8</v>
      </c>
      <c r="J113" s="21">
        <f t="shared" si="10"/>
        <v>2.3256080466861306E-4</v>
      </c>
      <c r="K113" s="21">
        <f t="shared" si="11"/>
        <v>5.2273456276681989E-8</v>
      </c>
      <c r="L113" s="21">
        <f t="shared" si="12"/>
        <v>5.8244163107151873E-10</v>
      </c>
    </row>
    <row r="114" spans="1:12" x14ac:dyDescent="0.25">
      <c r="A114" s="6"/>
      <c r="B114" s="6"/>
      <c r="C114" s="6"/>
      <c r="D114" s="21">
        <v>-6.4485279335127089E-3</v>
      </c>
      <c r="E114" s="21">
        <f t="shared" si="7"/>
        <v>4.158351250929369E-5</v>
      </c>
      <c r="F114" s="21">
        <f t="shared" si="13"/>
        <v>196</v>
      </c>
      <c r="G114" s="21">
        <f t="shared" si="8"/>
        <v>1.3049497955215804E-3</v>
      </c>
      <c r="H114" s="21">
        <f t="shared" si="9"/>
        <v>5.426439614607188E-8</v>
      </c>
      <c r="I114" s="21">
        <f>(1-$F$3)*SUM($H$12:H114)</f>
        <v>5.5901622519025704E-8</v>
      </c>
      <c r="J114" s="21">
        <f t="shared" si="10"/>
        <v>2.3643523958798043E-4</v>
      </c>
      <c r="K114" s="21">
        <f t="shared" si="11"/>
        <v>5.4029703793840968E-8</v>
      </c>
      <c r="L114" s="21">
        <f t="shared" si="12"/>
        <v>1.7246979420923074E-9</v>
      </c>
    </row>
    <row r="115" spans="1:12" x14ac:dyDescent="0.25">
      <c r="A115" s="6"/>
      <c r="B115" s="6"/>
      <c r="C115" s="6"/>
      <c r="D115" s="21">
        <v>-1.203017308618465E-2</v>
      </c>
      <c r="E115" s="21">
        <f t="shared" si="7"/>
        <v>1.4472506448356148E-4</v>
      </c>
      <c r="F115" s="21">
        <f t="shared" si="13"/>
        <v>195</v>
      </c>
      <c r="G115" s="21">
        <f t="shared" si="8"/>
        <v>1.3501612215731386E-3</v>
      </c>
      <c r="H115" s="21">
        <f t="shared" si="9"/>
        <v>1.9540216985537664E-7</v>
      </c>
      <c r="I115" s="21">
        <f>(1-$F$3)*SUM($H$12:H115)</f>
        <v>6.2444849069731229E-8</v>
      </c>
      <c r="J115" s="21">
        <f t="shared" si="10"/>
        <v>2.4988967379571973E-4</v>
      </c>
      <c r="K115" s="21">
        <f t="shared" si="11"/>
        <v>6.035382421217578E-8</v>
      </c>
      <c r="L115" s="21">
        <f t="shared" si="12"/>
        <v>2.0927878510153255E-8</v>
      </c>
    </row>
    <row r="116" spans="1:12" x14ac:dyDescent="0.25">
      <c r="A116" s="6"/>
      <c r="B116" s="6"/>
      <c r="C116" s="6"/>
      <c r="D116" s="21">
        <v>1.316910082000953E-2</v>
      </c>
      <c r="E116" s="21">
        <f t="shared" si="7"/>
        <v>1.7342521640757567E-4</v>
      </c>
      <c r="F116" s="21">
        <f t="shared" si="13"/>
        <v>194</v>
      </c>
      <c r="G116" s="21">
        <f t="shared" si="8"/>
        <v>1.3969390473840058E-3</v>
      </c>
      <c r="H116" s="21">
        <f t="shared" si="9"/>
        <v>2.422644566007638E-7</v>
      </c>
      <c r="I116" s="21">
        <f>(1-$F$3)*SUM($H$12:H116)</f>
        <v>7.0557303634056771E-8</v>
      </c>
      <c r="J116" s="21">
        <f t="shared" si="10"/>
        <v>2.6562624801411622E-4</v>
      </c>
      <c r="K116" s="21">
        <f t="shared" si="11"/>
        <v>6.8194625559262357E-8</v>
      </c>
      <c r="L116" s="21">
        <f t="shared" si="12"/>
        <v>3.0052657001130515E-8</v>
      </c>
    </row>
    <row r="117" spans="1:12" x14ac:dyDescent="0.25">
      <c r="A117" s="6"/>
      <c r="B117" s="6"/>
      <c r="C117" s="6"/>
      <c r="D117" s="21">
        <v>2.082889024134023E-3</v>
      </c>
      <c r="E117" s="21">
        <f t="shared" si="7"/>
        <v>4.3384266868579828E-6</v>
      </c>
      <c r="F117" s="21">
        <f t="shared" si="13"/>
        <v>193</v>
      </c>
      <c r="G117" s="21">
        <f t="shared" si="8"/>
        <v>1.4453375426028141E-3</v>
      </c>
      <c r="H117" s="21">
        <f t="shared" si="9"/>
        <v>6.2704909663457856E-9</v>
      </c>
      <c r="I117" s="21">
        <f>(1-$F$3)*SUM($H$12:H117)</f>
        <v>7.0767276957317824E-8</v>
      </c>
      <c r="J117" s="21">
        <f t="shared" si="10"/>
        <v>2.6602119644366279E-4</v>
      </c>
      <c r="K117" s="21">
        <f t="shared" si="11"/>
        <v>6.839756772711343E-8</v>
      </c>
      <c r="L117" s="21">
        <f t="shared" si="12"/>
        <v>1.8233148678225546E-11</v>
      </c>
    </row>
    <row r="118" spans="1:12" x14ac:dyDescent="0.25">
      <c r="A118" s="6"/>
      <c r="B118" s="6"/>
      <c r="C118" s="6"/>
      <c r="D118" s="21">
        <v>5.912240615018818E-3</v>
      </c>
      <c r="E118" s="21">
        <f t="shared" si="7"/>
        <v>3.4954589089878092E-5</v>
      </c>
      <c r="F118" s="21">
        <f t="shared" si="13"/>
        <v>192</v>
      </c>
      <c r="G118" s="21">
        <f t="shared" si="8"/>
        <v>1.4954128571100748E-3</v>
      </c>
      <c r="H118" s="21">
        <f t="shared" si="9"/>
        <v>5.2271541940003246E-8</v>
      </c>
      <c r="I118" s="21">
        <f>(1-$F$3)*SUM($H$12:H118)</f>
        <v>7.2517638999465511E-8</v>
      </c>
      <c r="J118" s="21">
        <f t="shared" si="10"/>
        <v>2.6929099316439365E-4</v>
      </c>
      <c r="K118" s="21">
        <f t="shared" si="11"/>
        <v>7.0089317240055303E-8</v>
      </c>
      <c r="L118" s="21">
        <f t="shared" si="12"/>
        <v>1.2169283243871832E-9</v>
      </c>
    </row>
    <row r="119" spans="1:12" x14ac:dyDescent="0.25">
      <c r="A119" s="6"/>
      <c r="B119" s="6"/>
      <c r="C119" s="6"/>
      <c r="D119" s="21">
        <v>9.2375047950622544E-3</v>
      </c>
      <c r="E119" s="21">
        <f t="shared" si="7"/>
        <v>8.5331494838798138E-5</v>
      </c>
      <c r="F119" s="21">
        <f t="shared" si="13"/>
        <v>191</v>
      </c>
      <c r="G119" s="21">
        <f t="shared" si="8"/>
        <v>1.547223086160885E-3</v>
      </c>
      <c r="H119" s="21">
        <f t="shared" si="9"/>
        <v>1.3202685879120689E-7</v>
      </c>
      <c r="I119" s="21">
        <f>(1-$F$3)*SUM($H$12:H119)</f>
        <v>7.6938683292311705E-8</v>
      </c>
      <c r="J119" s="21">
        <f t="shared" si="10"/>
        <v>2.7737823146799337E-4</v>
      </c>
      <c r="K119" s="21">
        <f t="shared" si="11"/>
        <v>7.436231868148277E-8</v>
      </c>
      <c r="L119" s="21">
        <f t="shared" si="12"/>
        <v>7.2687786455527323E-9</v>
      </c>
    </row>
    <row r="120" spans="1:12" x14ac:dyDescent="0.25">
      <c r="A120" s="6"/>
      <c r="B120" s="6"/>
      <c r="C120" s="6"/>
      <c r="D120" s="21">
        <v>-1.456986837370473E-2</v>
      </c>
      <c r="E120" s="21">
        <f t="shared" si="7"/>
        <v>2.1228106442708133E-4</v>
      </c>
      <c r="F120" s="21">
        <f t="shared" si="13"/>
        <v>190</v>
      </c>
      <c r="G120" s="21">
        <f t="shared" si="8"/>
        <v>1.6008283377845823E-3</v>
      </c>
      <c r="H120" s="21">
        <f t="shared" si="9"/>
        <v>3.3982554350994642E-7</v>
      </c>
      <c r="I120" s="21">
        <f>(1-$F$3)*SUM($H$12:H120)</f>
        <v>8.8318063165871683E-8</v>
      </c>
      <c r="J120" s="21">
        <f t="shared" si="10"/>
        <v>2.9718355130436085E-4</v>
      </c>
      <c r="K120" s="21">
        <f t="shared" si="11"/>
        <v>8.5360649252599733E-8</v>
      </c>
      <c r="L120" s="21">
        <f t="shared" si="12"/>
        <v>4.5027016701768036E-8</v>
      </c>
    </row>
    <row r="121" spans="1:12" x14ac:dyDescent="0.25">
      <c r="A121" s="6"/>
      <c r="B121" s="6"/>
      <c r="C121" s="6"/>
      <c r="D121" s="21">
        <v>-4.5396038978949716E-3</v>
      </c>
      <c r="E121" s="21">
        <f t="shared" si="7"/>
        <v>2.0608003549783219E-5</v>
      </c>
      <c r="F121" s="21">
        <f t="shared" si="13"/>
        <v>189</v>
      </c>
      <c r="G121" s="21">
        <f t="shared" si="8"/>
        <v>1.6562908025195252E-3</v>
      </c>
      <c r="H121" s="21">
        <f t="shared" si="9"/>
        <v>3.413284673779567E-8</v>
      </c>
      <c r="I121" s="21">
        <f>(1-$F$3)*SUM($H$12:H121)</f>
        <v>8.9461033836009101E-8</v>
      </c>
      <c r="J121" s="21">
        <f t="shared" si="10"/>
        <v>2.9910037418232879E-4</v>
      </c>
      <c r="K121" s="21">
        <f t="shared" si="11"/>
        <v>8.6465346468347901E-8</v>
      </c>
      <c r="L121" s="21">
        <f t="shared" si="12"/>
        <v>4.2113353023011175E-10</v>
      </c>
    </row>
    <row r="122" spans="1:12" x14ac:dyDescent="0.25">
      <c r="A122" s="6"/>
      <c r="B122" s="6"/>
      <c r="C122" s="6"/>
      <c r="D122" s="21">
        <v>6.3794352488525316E-3</v>
      </c>
      <c r="E122" s="21">
        <f t="shared" si="7"/>
        <v>4.0697194094302161E-5</v>
      </c>
      <c r="F122" s="21">
        <f t="shared" si="13"/>
        <v>188</v>
      </c>
      <c r="G122" s="21">
        <f t="shared" si="8"/>
        <v>1.713674825563919E-3</v>
      </c>
      <c r="H122" s="21">
        <f t="shared" si="9"/>
        <v>6.9741756990494208E-8</v>
      </c>
      <c r="I122" s="21">
        <f>(1-$F$3)*SUM($H$12:H122)</f>
        <v>9.1796402559758718E-8</v>
      </c>
      <c r="J122" s="21">
        <f t="shared" si="10"/>
        <v>3.0297921143167348E-4</v>
      </c>
      <c r="K122" s="21">
        <f t="shared" si="11"/>
        <v>8.8722513160614268E-8</v>
      </c>
      <c r="L122" s="21">
        <f t="shared" si="12"/>
        <v>1.6490479641563808E-9</v>
      </c>
    </row>
    <row r="123" spans="1:12" x14ac:dyDescent="0.25">
      <c r="A123" s="6"/>
      <c r="B123" s="6"/>
      <c r="C123" s="6"/>
      <c r="D123" s="21">
        <v>-1.7550578401965208E-2</v>
      </c>
      <c r="E123" s="21">
        <f t="shared" si="7"/>
        <v>3.0802280224352766E-4</v>
      </c>
      <c r="F123" s="21">
        <f t="shared" si="13"/>
        <v>187</v>
      </c>
      <c r="G123" s="21">
        <f t="shared" si="8"/>
        <v>1.7730469814263845E-3</v>
      </c>
      <c r="H123" s="21">
        <f t="shared" si="9"/>
        <v>5.4613889972838292E-7</v>
      </c>
      <c r="I123" s="21">
        <f>(1-$F$3)*SUM($H$12:H123)</f>
        <v>1.1008438038375489E-7</v>
      </c>
      <c r="J123" s="21">
        <f t="shared" si="10"/>
        <v>3.3178966286452459E-4</v>
      </c>
      <c r="K123" s="21">
        <f t="shared" si="11"/>
        <v>1.0639810074275564E-7</v>
      </c>
      <c r="L123" s="21">
        <f t="shared" si="12"/>
        <v>9.4812511940222853E-8</v>
      </c>
    </row>
    <row r="124" spans="1:12" x14ac:dyDescent="0.25">
      <c r="A124" s="6"/>
      <c r="B124" s="6"/>
      <c r="C124" s="6"/>
      <c r="D124" s="21">
        <v>-1.7688752032289539E-3</v>
      </c>
      <c r="E124" s="21">
        <f t="shared" si="7"/>
        <v>3.1289194845982731E-6</v>
      </c>
      <c r="F124" s="21">
        <f t="shared" si="13"/>
        <v>186</v>
      </c>
      <c r="G124" s="21">
        <f t="shared" si="8"/>
        <v>1.834476151162878E-3</v>
      </c>
      <c r="H124" s="21">
        <f t="shared" si="9"/>
        <v>5.7399281734043763E-9</v>
      </c>
      <c r="I124" s="21">
        <f>(1-$F$3)*SUM($H$12:H124)</f>
        <v>1.1027658730986609E-7</v>
      </c>
      <c r="J124" s="21">
        <f t="shared" si="10"/>
        <v>3.3207918831186349E-4</v>
      </c>
      <c r="K124" s="21">
        <f t="shared" si="11"/>
        <v>1.0658387143807631E-7</v>
      </c>
      <c r="L124" s="21">
        <f t="shared" si="12"/>
        <v>9.1345125585764241E-12</v>
      </c>
    </row>
    <row r="125" spans="1:12" x14ac:dyDescent="0.25">
      <c r="A125" s="6"/>
      <c r="B125" s="6"/>
      <c r="C125" s="6"/>
      <c r="D125" s="21">
        <v>9.3346800511329431E-3</v>
      </c>
      <c r="E125" s="21">
        <f t="shared" si="7"/>
        <v>8.7136251657019321E-5</v>
      </c>
      <c r="F125" s="21">
        <f t="shared" si="13"/>
        <v>185</v>
      </c>
      <c r="G125" s="21">
        <f t="shared" si="8"/>
        <v>1.8980336022895686E-3</v>
      </c>
      <c r="H125" s="21">
        <f t="shared" si="9"/>
        <v>1.6538753362258277E-7</v>
      </c>
      <c r="I125" s="21">
        <f>(1-$F$3)*SUM($H$12:H125)</f>
        <v>1.1581474536592011E-7</v>
      </c>
      <c r="J125" s="21">
        <f t="shared" si="10"/>
        <v>3.4031565548167208E-4</v>
      </c>
      <c r="K125" s="21">
        <f t="shared" si="11"/>
        <v>1.1193657903131716E-7</v>
      </c>
      <c r="L125" s="21">
        <f t="shared" si="12"/>
        <v>7.5732314147929312E-9</v>
      </c>
    </row>
    <row r="126" spans="1:12" x14ac:dyDescent="0.25">
      <c r="A126" s="6"/>
      <c r="B126" s="6"/>
      <c r="C126" s="6"/>
      <c r="D126" s="21">
        <v>1.026427838694741E-2</v>
      </c>
      <c r="E126" s="21">
        <f t="shared" si="7"/>
        <v>1.0535541080475572E-4</v>
      </c>
      <c r="F126" s="21">
        <f t="shared" si="13"/>
        <v>184</v>
      </c>
      <c r="G126" s="21">
        <f t="shared" si="8"/>
        <v>1.9637930714643875E-3</v>
      </c>
      <c r="H126" s="21">
        <f t="shared" si="9"/>
        <v>2.0689622577966354E-7</v>
      </c>
      <c r="I126" s="21">
        <f>(1-$F$3)*SUM($H$12:H126)</f>
        <v>1.227428612551358E-7</v>
      </c>
      <c r="J126" s="21">
        <f t="shared" si="10"/>
        <v>3.503467728624538E-4</v>
      </c>
      <c r="K126" s="21">
        <f t="shared" si="11"/>
        <v>1.186327004044728E-7</v>
      </c>
      <c r="L126" s="21">
        <f t="shared" si="12"/>
        <v>1.1074779465784462E-8</v>
      </c>
    </row>
    <row r="127" spans="1:12" x14ac:dyDescent="0.25">
      <c r="A127" s="6"/>
      <c r="B127" s="6"/>
      <c r="C127" s="6"/>
      <c r="D127" s="21">
        <v>9.5097746905031255E-3</v>
      </c>
      <c r="E127" s="21">
        <f t="shared" si="7"/>
        <v>9.0435814664133811E-5</v>
      </c>
      <c r="F127" s="21">
        <f t="shared" si="13"/>
        <v>183</v>
      </c>
      <c r="G127" s="21">
        <f t="shared" si="8"/>
        <v>2.0318308500331694E-3</v>
      </c>
      <c r="H127" s="21">
        <f t="shared" si="9"/>
        <v>1.8375027818246918E-7</v>
      </c>
      <c r="I127" s="21">
        <f>(1-$F$3)*SUM($H$12:H127)</f>
        <v>1.2889591318794154E-7</v>
      </c>
      <c r="J127" s="21">
        <f t="shared" si="10"/>
        <v>3.5902076985592569E-4</v>
      </c>
      <c r="K127" s="21">
        <f t="shared" si="11"/>
        <v>1.2457971157117854E-7</v>
      </c>
      <c r="L127" s="21">
        <f t="shared" si="12"/>
        <v>8.1561191586569707E-9</v>
      </c>
    </row>
    <row r="128" spans="1:12" x14ac:dyDescent="0.25">
      <c r="A128" s="6"/>
      <c r="B128" s="6"/>
      <c r="C128" s="6"/>
      <c r="D128" s="21">
        <v>-1.7211808374628958E-2</v>
      </c>
      <c r="E128" s="21">
        <f t="shared" si="7"/>
        <v>2.9624634752494752E-4</v>
      </c>
      <c r="F128" s="21">
        <f t="shared" si="13"/>
        <v>182</v>
      </c>
      <c r="G128" s="21">
        <f t="shared" si="8"/>
        <v>2.1022258725396348E-3</v>
      </c>
      <c r="H128" s="21">
        <f t="shared" si="9"/>
        <v>6.2277673641231265E-7</v>
      </c>
      <c r="I128" s="21">
        <f>(1-$F$3)*SUM($H$12:H128)</f>
        <v>1.4975018148941841E-7</v>
      </c>
      <c r="J128" s="21">
        <f t="shared" si="10"/>
        <v>3.8697568591504353E-4</v>
      </c>
      <c r="K128" s="21">
        <f t="shared" si="11"/>
        <v>1.4473565496589131E-7</v>
      </c>
      <c r="L128" s="21">
        <f t="shared" si="12"/>
        <v>8.767616455200123E-8</v>
      </c>
    </row>
    <row r="129" spans="1:12" x14ac:dyDescent="0.25">
      <c r="A129" s="6"/>
      <c r="B129" s="6"/>
      <c r="C129" s="6"/>
      <c r="D129" s="21">
        <v>-1.091786602855154E-2</v>
      </c>
      <c r="E129" s="21">
        <f t="shared" si="7"/>
        <v>1.1919979861739977E-4</v>
      </c>
      <c r="F129" s="21">
        <f t="shared" si="13"/>
        <v>181</v>
      </c>
      <c r="G129" s="21">
        <f t="shared" si="8"/>
        <v>2.175059808301899E-3</v>
      </c>
      <c r="H129" s="21">
        <f t="shared" si="9"/>
        <v>2.5926669113038651E-7</v>
      </c>
      <c r="I129" s="21">
        <f>(1-$F$3)*SUM($H$12:H129)</f>
        <v>1.5843197196479289E-7</v>
      </c>
      <c r="J129" s="21">
        <f t="shared" si="10"/>
        <v>3.9803513910808538E-4</v>
      </c>
      <c r="K129" s="21">
        <f t="shared" si="11"/>
        <v>1.5312672747232932E-7</v>
      </c>
      <c r="L129" s="21">
        <f t="shared" si="12"/>
        <v>1.417211008806804E-8</v>
      </c>
    </row>
    <row r="130" spans="1:12" x14ac:dyDescent="0.25">
      <c r="A130" s="6"/>
      <c r="B130" s="6"/>
      <c r="C130" s="6"/>
      <c r="D130" s="21">
        <v>2.5242305434685528E-3</v>
      </c>
      <c r="E130" s="21">
        <f t="shared" si="7"/>
        <v>6.3717398365795454E-6</v>
      </c>
      <c r="F130" s="21">
        <f t="shared" si="13"/>
        <v>180</v>
      </c>
      <c r="G130" s="21">
        <f t="shared" si="8"/>
        <v>2.2504171561617474E-3</v>
      </c>
      <c r="H130" s="21">
        <f t="shared" si="9"/>
        <v>1.4339072642837858E-8</v>
      </c>
      <c r="I130" s="21">
        <f>(1-$F$3)*SUM($H$12:H130)</f>
        <v>1.5891212938013047E-7</v>
      </c>
      <c r="J130" s="21">
        <f t="shared" si="10"/>
        <v>3.9863784238344769E-4</v>
      </c>
      <c r="K130" s="21">
        <f t="shared" si="11"/>
        <v>1.5359080636228062E-7</v>
      </c>
      <c r="L130" s="21">
        <f t="shared" si="12"/>
        <v>3.8665377361991911E-11</v>
      </c>
    </row>
    <row r="131" spans="1:12" x14ac:dyDescent="0.25">
      <c r="A131" s="6"/>
      <c r="B131" s="6"/>
      <c r="C131" s="6"/>
      <c r="D131" s="21">
        <v>-9.7355812558316736E-3</v>
      </c>
      <c r="E131" s="21">
        <f t="shared" si="7"/>
        <v>9.4781542388901031E-5</v>
      </c>
      <c r="F131" s="21">
        <f t="shared" si="13"/>
        <v>179</v>
      </c>
      <c r="G131" s="21">
        <f t="shared" si="8"/>
        <v>2.3283853425166085E-3</v>
      </c>
      <c r="H131" s="21">
        <f t="shared" si="9"/>
        <v>2.2068795403943377E-7</v>
      </c>
      <c r="I131" s="21">
        <f>(1-$F$3)*SUM($H$12:H131)</f>
        <v>1.6630207434010949E-7</v>
      </c>
      <c r="J131" s="21">
        <f t="shared" si="10"/>
        <v>4.0780151341076394E-4</v>
      </c>
      <c r="K131" s="21">
        <f t="shared" si="11"/>
        <v>1.6073329202277398E-7</v>
      </c>
      <c r="L131" s="21">
        <f t="shared" si="12"/>
        <v>8.9530975141478776E-9</v>
      </c>
    </row>
    <row r="132" spans="1:12" x14ac:dyDescent="0.25">
      <c r="A132" s="6"/>
      <c r="B132" s="6"/>
      <c r="C132" s="6"/>
      <c r="D132" s="21">
        <v>-1.045294397581871E-2</v>
      </c>
      <c r="E132" s="21">
        <f t="shared" si="7"/>
        <v>1.0926403776160465E-4</v>
      </c>
      <c r="F132" s="21">
        <f t="shared" si="13"/>
        <v>178</v>
      </c>
      <c r="G132" s="21">
        <f t="shared" si="8"/>
        <v>2.4090548227479504E-3</v>
      </c>
      <c r="H132" s="21">
        <f t="shared" si="9"/>
        <v>2.6322305712250783E-7</v>
      </c>
      <c r="I132" s="21">
        <f>(1-$F$3)*SUM($H$12:H132)</f>
        <v>1.7511634747431585E-7</v>
      </c>
      <c r="J132" s="21">
        <f t="shared" si="10"/>
        <v>4.1846905199108313E-4</v>
      </c>
      <c r="K132" s="21">
        <f t="shared" si="11"/>
        <v>1.6925241088085539E-7</v>
      </c>
      <c r="L132" s="21">
        <f t="shared" si="12"/>
        <v>1.1901672190720499E-8</v>
      </c>
    </row>
    <row r="133" spans="1:12" x14ac:dyDescent="0.25">
      <c r="A133" s="6"/>
      <c r="B133" s="6"/>
      <c r="C133" s="6"/>
      <c r="D133" s="21">
        <v>-1.5706634283211861E-2</v>
      </c>
      <c r="E133" s="21">
        <f t="shared" si="7"/>
        <v>2.4669836050656617E-4</v>
      </c>
      <c r="F133" s="21">
        <f t="shared" si="13"/>
        <v>177</v>
      </c>
      <c r="G133" s="21">
        <f t="shared" si="8"/>
        <v>2.4925191861637748E-3</v>
      </c>
      <c r="H133" s="21">
        <f t="shared" si="9"/>
        <v>6.1490039675776381E-7</v>
      </c>
      <c r="I133" s="21">
        <f>(1-$F$3)*SUM($H$12:H133)</f>
        <v>1.9570686908972389E-7</v>
      </c>
      <c r="J133" s="21">
        <f t="shared" si="10"/>
        <v>4.4238769093378255E-4</v>
      </c>
      <c r="K133" s="21">
        <f t="shared" si="11"/>
        <v>1.8915343939684426E-7</v>
      </c>
      <c r="L133" s="21">
        <f t="shared" si="12"/>
        <v>6.0766789168884546E-8</v>
      </c>
    </row>
    <row r="134" spans="1:12" x14ac:dyDescent="0.25">
      <c r="A134" s="6"/>
      <c r="B134" s="6"/>
      <c r="C134" s="6"/>
      <c r="D134" s="21">
        <v>-2.414484664065359E-2</v>
      </c>
      <c r="E134" s="21">
        <f t="shared" si="7"/>
        <v>5.8297361930068092E-4</v>
      </c>
      <c r="F134" s="21">
        <f t="shared" si="13"/>
        <v>176</v>
      </c>
      <c r="G134" s="21">
        <f t="shared" si="8"/>
        <v>2.5788752645769615E-3</v>
      </c>
      <c r="H134" s="21">
        <f t="shared" si="9"/>
        <v>1.5034162467154323E-6</v>
      </c>
      <c r="I134" s="21">
        <f>(1-$F$3)*SUM($H$12:H134)</f>
        <v>2.4605018467087274E-7</v>
      </c>
      <c r="J134" s="21">
        <f t="shared" si="10"/>
        <v>4.9603445915669283E-4</v>
      </c>
      <c r="K134" s="21">
        <f t="shared" si="11"/>
        <v>2.3781096141999462E-7</v>
      </c>
      <c r="L134" s="21">
        <f t="shared" si="12"/>
        <v>3.395810223208118E-7</v>
      </c>
    </row>
    <row r="135" spans="1:12" x14ac:dyDescent="0.25">
      <c r="A135" s="6"/>
      <c r="B135" s="6"/>
      <c r="C135" s="6"/>
      <c r="D135" s="21">
        <v>2.8464703221594671E-2</v>
      </c>
      <c r="E135" s="21">
        <f t="shared" si="7"/>
        <v>8.1023932949346206E-4</v>
      </c>
      <c r="F135" s="21">
        <f t="shared" si="13"/>
        <v>175</v>
      </c>
      <c r="G135" s="21">
        <f t="shared" si="8"/>
        <v>2.6682232446454293E-3</v>
      </c>
      <c r="H135" s="21">
        <f t="shared" si="9"/>
        <v>2.1618994126803826E-6</v>
      </c>
      <c r="I135" s="21">
        <f>(1-$F$3)*SUM($H$12:H135)</f>
        <v>3.1844343213314367E-7</v>
      </c>
      <c r="J135" s="21">
        <f t="shared" si="10"/>
        <v>5.6430792315290384E-4</v>
      </c>
      <c r="K135" s="21">
        <f t="shared" si="11"/>
        <v>3.0778005249117984E-7</v>
      </c>
      <c r="L135" s="21">
        <f t="shared" si="12"/>
        <v>6.5598911477985185E-7</v>
      </c>
    </row>
    <row r="136" spans="1:12" x14ac:dyDescent="0.25">
      <c r="A136" s="6"/>
      <c r="B136" s="6"/>
      <c r="C136" s="6"/>
      <c r="D136" s="21">
        <v>3.607136069662131E-3</v>
      </c>
      <c r="E136" s="21">
        <f t="shared" si="7"/>
        <v>1.3011430625057566E-5</v>
      </c>
      <c r="F136" s="21">
        <f t="shared" si="13"/>
        <v>174</v>
      </c>
      <c r="G136" s="21">
        <f t="shared" si="8"/>
        <v>2.7606667841044465E-3</v>
      </c>
      <c r="H136" s="21">
        <f t="shared" si="9"/>
        <v>3.5920224340275778E-8</v>
      </c>
      <c r="I136" s="21">
        <f>(1-$F$3)*SUM($H$12:H136)</f>
        <v>3.1964625483354945E-7</v>
      </c>
      <c r="J136" s="21">
        <f t="shared" si="10"/>
        <v>5.6537266898352046E-4</v>
      </c>
      <c r="K136" s="21">
        <f t="shared" si="11"/>
        <v>3.0894259753532976E-7</v>
      </c>
      <c r="L136" s="21">
        <f t="shared" si="12"/>
        <v>1.6135320208934576E-10</v>
      </c>
    </row>
    <row r="137" spans="1:12" x14ac:dyDescent="0.25">
      <c r="A137" s="6"/>
      <c r="B137" s="6"/>
      <c r="C137" s="6"/>
      <c r="D137" s="21">
        <v>-1.190031936053541E-2</v>
      </c>
      <c r="E137" s="21">
        <f t="shared" si="7"/>
        <v>1.4161760088273392E-4</v>
      </c>
      <c r="F137" s="21">
        <f t="shared" si="13"/>
        <v>173</v>
      </c>
      <c r="G137" s="21">
        <f t="shared" si="8"/>
        <v>2.8563131320259345E-3</v>
      </c>
      <c r="H137" s="21">
        <f t="shared" si="9"/>
        <v>4.0450421312736049E-7</v>
      </c>
      <c r="I137" s="21">
        <f>(1-$F$3)*SUM($H$12:H137)</f>
        <v>3.3319146115938581E-7</v>
      </c>
      <c r="J137" s="21">
        <f t="shared" si="10"/>
        <v>5.7722739120678066E-4</v>
      </c>
      <c r="K137" s="21">
        <f t="shared" si="11"/>
        <v>3.220342298106241E-7</v>
      </c>
      <c r="L137" s="21">
        <f t="shared" si="12"/>
        <v>1.9964437155770692E-8</v>
      </c>
    </row>
    <row r="138" spans="1:12" x14ac:dyDescent="0.25">
      <c r="A138" s="6"/>
      <c r="B138" s="6"/>
      <c r="C138" s="6"/>
      <c r="D138" s="21">
        <v>2.0372687361950421E-2</v>
      </c>
      <c r="E138" s="21">
        <f t="shared" si="7"/>
        <v>4.1504639034777442E-4</v>
      </c>
      <c r="F138" s="21">
        <f t="shared" si="13"/>
        <v>172</v>
      </c>
      <c r="G138" s="21">
        <f t="shared" si="8"/>
        <v>2.955273253244291E-3</v>
      </c>
      <c r="H138" s="21">
        <f t="shared" si="9"/>
        <v>1.2265754962503671E-6</v>
      </c>
      <c r="I138" s="21">
        <f>(1-$F$3)*SUM($H$12:H138)</f>
        <v>3.7426450225944285E-7</v>
      </c>
      <c r="J138" s="21">
        <f t="shared" si="10"/>
        <v>6.1177160955657535E-4</v>
      </c>
      <c r="K138" s="21">
        <f t="shared" si="11"/>
        <v>3.6173190126538486E-7</v>
      </c>
      <c r="L138" s="21">
        <f t="shared" si="12"/>
        <v>1.7196336595089786E-7</v>
      </c>
    </row>
    <row r="139" spans="1:12" x14ac:dyDescent="0.25">
      <c r="A139" s="6"/>
      <c r="B139" s="6"/>
      <c r="C139" s="6"/>
      <c r="D139" s="21">
        <v>6.8691294264155642E-3</v>
      </c>
      <c r="E139" s="21">
        <f t="shared" si="7"/>
        <v>4.7184939076848219E-5</v>
      </c>
      <c r="F139" s="21">
        <f t="shared" si="13"/>
        <v>171</v>
      </c>
      <c r="G139" s="21">
        <f t="shared" si="8"/>
        <v>3.0576619570930838E-3</v>
      </c>
      <c r="H139" s="21">
        <f t="shared" si="9"/>
        <v>1.4427559316303364E-7</v>
      </c>
      <c r="I139" s="21">
        <f>(1-$F$3)*SUM($H$12:H139)</f>
        <v>3.7909570701270564E-7</v>
      </c>
      <c r="J139" s="21">
        <f t="shared" si="10"/>
        <v>6.1570748494127112E-4</v>
      </c>
      <c r="K139" s="21">
        <f t="shared" si="11"/>
        <v>3.6640132855611059E-7</v>
      </c>
      <c r="L139" s="21">
        <f t="shared" si="12"/>
        <v>2.1919754768882531E-9</v>
      </c>
    </row>
    <row r="140" spans="1:12" x14ac:dyDescent="0.25">
      <c r="A140" s="6"/>
      <c r="B140" s="6"/>
      <c r="C140" s="6"/>
      <c r="D140" s="21">
        <v>2.180966448037649E-3</v>
      </c>
      <c r="E140" s="21">
        <f t="shared" si="7"/>
        <v>4.7566146474659594E-6</v>
      </c>
      <c r="F140" s="21">
        <f t="shared" si="13"/>
        <v>170</v>
      </c>
      <c r="G140" s="21">
        <f t="shared" si="8"/>
        <v>3.1635980306019672E-3</v>
      </c>
      <c r="H140" s="21">
        <f t="shared" si="9"/>
        <v>1.5048016731055779E-8</v>
      </c>
      <c r="I140" s="21">
        <f>(1-$F$3)*SUM($H$12:H140)</f>
        <v>3.7959960409165302E-7</v>
      </c>
      <c r="J140" s="21">
        <f t="shared" si="10"/>
        <v>6.1611655073667111E-4</v>
      </c>
      <c r="K140" s="21">
        <f t="shared" si="11"/>
        <v>3.6688835216457281E-7</v>
      </c>
      <c r="L140" s="21">
        <f t="shared" si="12"/>
        <v>1.9269696947660439E-11</v>
      </c>
    </row>
    <row r="141" spans="1:12" x14ac:dyDescent="0.25">
      <c r="A141" s="6"/>
      <c r="B141" s="6"/>
      <c r="C141" s="6"/>
      <c r="D141" s="21">
        <v>2.696612134041152E-3</v>
      </c>
      <c r="E141" s="21">
        <f t="shared" ref="E141:E204" si="14">D141^2</f>
        <v>7.2717170014579758E-6</v>
      </c>
      <c r="F141" s="21">
        <f t="shared" si="13"/>
        <v>169</v>
      </c>
      <c r="G141" s="21">
        <f t="shared" ref="G141:G204" si="15">$F$3^(F141-1)</f>
        <v>3.273204376308353E-3</v>
      </c>
      <c r="H141" s="21">
        <f t="shared" ref="H141:H204" si="16">E141*G141</f>
        <v>2.3801815912448102E-8</v>
      </c>
      <c r="I141" s="21">
        <f>(1-$F$3)*SUM($H$12:H141)</f>
        <v>3.803966304191938E-7</v>
      </c>
      <c r="J141" s="21">
        <f t="shared" ref="J141:J204" si="17">SQRT(I141)</f>
        <v>6.1676302614472104E-4</v>
      </c>
      <c r="K141" s="21">
        <f t="shared" ref="K141:K204" si="18">I141*$F$3</f>
        <v>3.6765868931137504E-7</v>
      </c>
      <c r="L141" s="21">
        <f t="shared" ref="L141:L204" si="19">(E141-K141)^2</f>
        <v>4.7666021177520578E-11</v>
      </c>
    </row>
    <row r="142" spans="1:12" x14ac:dyDescent="0.25">
      <c r="A142" s="6"/>
      <c r="B142" s="6"/>
      <c r="C142" s="6"/>
      <c r="D142" s="21">
        <v>4.8911255965948747E-3</v>
      </c>
      <c r="E142" s="21">
        <f t="shared" si="14"/>
        <v>2.3923109601665571E-5</v>
      </c>
      <c r="F142" s="21">
        <f t="shared" ref="F142:F205" si="20">F141-1</f>
        <v>168</v>
      </c>
      <c r="G142" s="21">
        <f t="shared" si="15"/>
        <v>3.3866081548437205E-3</v>
      </c>
      <c r="H142" s="21">
        <f t="shared" si="16"/>
        <v>8.1018198066220726E-8</v>
      </c>
      <c r="I142" s="21">
        <f>(1-$F$3)*SUM($H$12:H142)</f>
        <v>3.8310960144233842E-7</v>
      </c>
      <c r="J142" s="21">
        <f t="shared" si="17"/>
        <v>6.1895848119428686E-4</v>
      </c>
      <c r="K142" s="21">
        <f t="shared" si="18"/>
        <v>3.7028081393274695E-7</v>
      </c>
      <c r="L142" s="21">
        <f t="shared" si="19"/>
        <v>5.5473574390425603E-10</v>
      </c>
    </row>
    <row r="143" spans="1:12" x14ac:dyDescent="0.25">
      <c r="A143" s="6"/>
      <c r="B143" s="6"/>
      <c r="C143" s="6"/>
      <c r="D143" s="21">
        <v>-5.8078207119331964E-4</v>
      </c>
      <c r="E143" s="21">
        <f t="shared" si="14"/>
        <v>3.3730781421960219E-7</v>
      </c>
      <c r="F143" s="21">
        <f t="shared" si="20"/>
        <v>167</v>
      </c>
      <c r="G143" s="21">
        <f t="shared" si="15"/>
        <v>3.503940932459983E-3</v>
      </c>
      <c r="H143" s="21">
        <f t="shared" si="16"/>
        <v>1.1819066570826716E-9</v>
      </c>
      <c r="I143" s="21">
        <f>(1-$F$3)*SUM($H$12:H143)</f>
        <v>3.8314917870509248E-7</v>
      </c>
      <c r="J143" s="21">
        <f t="shared" si="17"/>
        <v>6.1899045122287019E-4</v>
      </c>
      <c r="K143" s="21">
        <f t="shared" si="18"/>
        <v>3.7031906591340898E-7</v>
      </c>
      <c r="L143" s="21">
        <f t="shared" si="19"/>
        <v>1.0897427383918618E-15</v>
      </c>
    </row>
    <row r="144" spans="1:12" x14ac:dyDescent="0.25">
      <c r="A144" s="6"/>
      <c r="B144" s="6"/>
      <c r="C144" s="6"/>
      <c r="D144" s="21">
        <v>1.787635056840523E-3</v>
      </c>
      <c r="E144" s="21">
        <f t="shared" si="14"/>
        <v>3.1956390964452199E-6</v>
      </c>
      <c r="F144" s="21">
        <f t="shared" si="20"/>
        <v>166</v>
      </c>
      <c r="G144" s="21">
        <f t="shared" si="15"/>
        <v>3.6253388336670743E-3</v>
      </c>
      <c r="H144" s="21">
        <f t="shared" si="16"/>
        <v>1.1585274514727617E-8</v>
      </c>
      <c r="I144" s="21">
        <f>(1-$F$3)*SUM($H$12:H144)</f>
        <v>3.8353712258441625E-7</v>
      </c>
      <c r="J144" s="21">
        <f t="shared" si="17"/>
        <v>6.1930374016666188E-4</v>
      </c>
      <c r="K144" s="21">
        <f t="shared" si="18"/>
        <v>3.7069401912485405E-7</v>
      </c>
      <c r="L144" s="21">
        <f t="shared" si="19"/>
        <v>7.9803146898765681E-12</v>
      </c>
    </row>
    <row r="145" spans="1:12" x14ac:dyDescent="0.25">
      <c r="A145" s="6"/>
      <c r="B145" s="6"/>
      <c r="C145" s="6"/>
      <c r="D145" s="21">
        <v>2.8754601456725763E-4</v>
      </c>
      <c r="E145" s="21">
        <f t="shared" si="14"/>
        <v>8.2682710493513536E-8</v>
      </c>
      <c r="F145" s="21">
        <f t="shared" si="20"/>
        <v>165</v>
      </c>
      <c r="G145" s="21">
        <f t="shared" si="15"/>
        <v>3.7509426991588256E-3</v>
      </c>
      <c r="H145" s="21">
        <f t="shared" si="16"/>
        <v>3.1013810927230743E-10</v>
      </c>
      <c r="I145" s="21">
        <f>(1-$F$3)*SUM($H$12:H145)</f>
        <v>3.8354750785246357E-7</v>
      </c>
      <c r="J145" s="21">
        <f t="shared" si="17"/>
        <v>6.1931212474201046E-4</v>
      </c>
      <c r="K145" s="21">
        <f t="shared" si="18"/>
        <v>3.7070405663237405E-7</v>
      </c>
      <c r="L145" s="21">
        <f t="shared" si="19"/>
        <v>8.2956295831641311E-14</v>
      </c>
    </row>
    <row r="146" spans="1:12" x14ac:dyDescent="0.25">
      <c r="A146" s="6"/>
      <c r="B146" s="6"/>
      <c r="C146" s="6"/>
      <c r="D146" s="21">
        <v>6.9861509452669099E-3</v>
      </c>
      <c r="E146" s="21">
        <f t="shared" si="14"/>
        <v>4.880630503005374E-5</v>
      </c>
      <c r="F146" s="21">
        <f t="shared" si="20"/>
        <v>164</v>
      </c>
      <c r="G146" s="21">
        <f t="shared" si="15"/>
        <v>3.8808982492103657E-3</v>
      </c>
      <c r="H146" s="21">
        <f t="shared" si="16"/>
        <v>1.8941230374156262E-7</v>
      </c>
      <c r="I146" s="21">
        <f>(1-$F$3)*SUM($H$12:H146)</f>
        <v>3.898901580686274E-7</v>
      </c>
      <c r="J146" s="21">
        <f t="shared" si="17"/>
        <v>6.2441184971829882E-4</v>
      </c>
      <c r="K146" s="21">
        <f t="shared" si="18"/>
        <v>3.7683431720451829E-7</v>
      </c>
      <c r="L146" s="21">
        <f t="shared" si="19"/>
        <v>2.3454136335267204E-9</v>
      </c>
    </row>
    <row r="147" spans="1:12" x14ac:dyDescent="0.25">
      <c r="A147" s="6"/>
      <c r="B147" s="6"/>
      <c r="C147" s="6"/>
      <c r="D147" s="21">
        <v>4.7294276103895571E-3</v>
      </c>
      <c r="E147" s="21">
        <f t="shared" si="14"/>
        <v>2.2367485521915076E-5</v>
      </c>
      <c r="F147" s="21">
        <f t="shared" si="20"/>
        <v>163</v>
      </c>
      <c r="G147" s="21">
        <f t="shared" si="15"/>
        <v>4.0153562527365976E-3</v>
      </c>
      <c r="H147" s="21">
        <f t="shared" si="16"/>
        <v>8.9813422848417019E-8</v>
      </c>
      <c r="I147" s="21">
        <f>(1-$F$3)*SUM($H$12:H147)</f>
        <v>3.9289764551580597E-7</v>
      </c>
      <c r="J147" s="21">
        <f t="shared" si="17"/>
        <v>6.2681547963958735E-4</v>
      </c>
      <c r="K147" s="21">
        <f t="shared" si="18"/>
        <v>3.7974109608878858E-7</v>
      </c>
      <c r="L147" s="21">
        <f t="shared" si="19"/>
        <v>4.83460904935455E-10</v>
      </c>
    </row>
    <row r="148" spans="1:12" x14ac:dyDescent="0.25">
      <c r="A148" s="6"/>
      <c r="B148" s="6"/>
      <c r="C148" s="6"/>
      <c r="D148" s="21">
        <v>5.7253758008688049E-3</v>
      </c>
      <c r="E148" s="21">
        <f t="shared" si="14"/>
        <v>3.2779928061174106E-5</v>
      </c>
      <c r="F148" s="21">
        <f t="shared" si="20"/>
        <v>162</v>
      </c>
      <c r="G148" s="21">
        <f t="shared" si="15"/>
        <v>4.1544727022078988E-3</v>
      </c>
      <c r="H148" s="21">
        <f t="shared" si="16"/>
        <v>1.3618331631048652E-7</v>
      </c>
      <c r="I148" s="21">
        <f>(1-$F$3)*SUM($H$12:H148)</f>
        <v>3.9745787272160121E-7</v>
      </c>
      <c r="J148" s="21">
        <f t="shared" si="17"/>
        <v>6.3044260065576248E-4</v>
      </c>
      <c r="K148" s="21">
        <f t="shared" si="18"/>
        <v>3.8414861977162756E-7</v>
      </c>
      <c r="L148" s="21">
        <f t="shared" si="19"/>
        <v>1.0494865256159954E-9</v>
      </c>
    </row>
    <row r="149" spans="1:12" x14ac:dyDescent="0.25">
      <c r="A149" s="6"/>
      <c r="B149" s="6"/>
      <c r="C149" s="6"/>
      <c r="D149" s="21">
        <v>-5.8140543967215644E-3</v>
      </c>
      <c r="E149" s="21">
        <f t="shared" si="14"/>
        <v>3.3803228528037356E-5</v>
      </c>
      <c r="F149" s="21">
        <f t="shared" si="20"/>
        <v>161</v>
      </c>
      <c r="G149" s="21">
        <f t="shared" si="15"/>
        <v>4.2984089946259641E-3</v>
      </c>
      <c r="H149" s="21">
        <f t="shared" si="16"/>
        <v>1.4530010155231276E-7</v>
      </c>
      <c r="I149" s="21">
        <f>(1-$F$3)*SUM($H$12:H149)</f>
        <v>4.0232338410768755E-7</v>
      </c>
      <c r="J149" s="21">
        <f t="shared" si="17"/>
        <v>6.3428966892712952E-4</v>
      </c>
      <c r="K149" s="21">
        <f t="shared" si="18"/>
        <v>3.8885120490511518E-7</v>
      </c>
      <c r="L149" s="21">
        <f t="shared" si="19"/>
        <v>1.1165206118926542E-9</v>
      </c>
    </row>
    <row r="150" spans="1:12" x14ac:dyDescent="0.25">
      <c r="A150" s="6"/>
      <c r="B150" s="6"/>
      <c r="C150" s="6"/>
      <c r="D150" s="21">
        <v>6.9241218487159687E-4</v>
      </c>
      <c r="E150" s="21">
        <f t="shared" si="14"/>
        <v>4.7943463375865848E-7</v>
      </c>
      <c r="F150" s="21">
        <f t="shared" si="20"/>
        <v>160</v>
      </c>
      <c r="G150" s="21">
        <f t="shared" si="15"/>
        <v>4.4473321187697631E-3</v>
      </c>
      <c r="H150" s="21">
        <f t="shared" si="16"/>
        <v>2.1322050455655001E-9</v>
      </c>
      <c r="I150" s="21">
        <f>(1-$F$3)*SUM($H$12:H150)</f>
        <v>4.0239478301116959E-7</v>
      </c>
      <c r="J150" s="21">
        <f t="shared" si="17"/>
        <v>6.343459489987854E-4</v>
      </c>
      <c r="K150" s="21">
        <f t="shared" si="18"/>
        <v>3.8892021294875519E-7</v>
      </c>
      <c r="L150" s="21">
        <f t="shared" si="19"/>
        <v>8.1928603745522531E-15</v>
      </c>
    </row>
    <row r="151" spans="1:12" x14ac:dyDescent="0.25">
      <c r="A151" s="6"/>
      <c r="B151" s="6"/>
      <c r="C151" s="6"/>
      <c r="D151" s="21">
        <v>7.9136421626433036E-3</v>
      </c>
      <c r="E151" s="21">
        <f t="shared" si="14"/>
        <v>6.2625732278365784E-5</v>
      </c>
      <c r="F151" s="21">
        <f t="shared" si="20"/>
        <v>159</v>
      </c>
      <c r="G151" s="21">
        <f t="shared" si="15"/>
        <v>4.6014148489288281E-3</v>
      </c>
      <c r="H151" s="21">
        <f t="shared" si="16"/>
        <v>2.8816697443071371E-7</v>
      </c>
      <c r="I151" s="21">
        <f>(1-$F$3)*SUM($H$12:H151)</f>
        <v>4.1204432681883093E-7</v>
      </c>
      <c r="J151" s="21">
        <f t="shared" si="17"/>
        <v>6.419067898214124E-4</v>
      </c>
      <c r="K151" s="21">
        <f t="shared" si="18"/>
        <v>3.9824663265144258E-7</v>
      </c>
      <c r="L151" s="21">
        <f t="shared" si="19"/>
        <v>3.8722599697875847E-9</v>
      </c>
    </row>
    <row r="152" spans="1:12" x14ac:dyDescent="0.25">
      <c r="A152" s="6"/>
      <c r="B152" s="6"/>
      <c r="C152" s="6"/>
      <c r="D152" s="21">
        <v>4.082420756470871E-3</v>
      </c>
      <c r="E152" s="21">
        <f t="shared" si="14"/>
        <v>1.6666159232864198E-5</v>
      </c>
      <c r="F152" s="21">
        <f t="shared" si="20"/>
        <v>158</v>
      </c>
      <c r="G152" s="21">
        <f t="shared" si="15"/>
        <v>4.7608359453486611E-3</v>
      </c>
      <c r="H152" s="21">
        <f t="shared" si="16"/>
        <v>7.9344849946724339E-8</v>
      </c>
      <c r="I152" s="21">
        <f>(1-$F$3)*SUM($H$12:H152)</f>
        <v>4.1470126419684168E-7</v>
      </c>
      <c r="J152" s="21">
        <f t="shared" si="17"/>
        <v>6.439730306440183E-4</v>
      </c>
      <c r="K152" s="21">
        <f t="shared" si="18"/>
        <v>4.0081459996730798E-7</v>
      </c>
      <c r="L152" s="21">
        <f t="shared" si="19"/>
        <v>2.6456143602690771E-10</v>
      </c>
    </row>
    <row r="153" spans="1:12" x14ac:dyDescent="0.25">
      <c r="A153" s="6"/>
      <c r="B153" s="6"/>
      <c r="C153" s="6"/>
      <c r="D153" s="21">
        <v>1.636577350882316E-3</v>
      </c>
      <c r="E153" s="21">
        <f t="shared" si="14"/>
        <v>2.6783854254209792E-6</v>
      </c>
      <c r="F153" s="21">
        <f t="shared" si="20"/>
        <v>157</v>
      </c>
      <c r="G153" s="21">
        <f t="shared" si="15"/>
        <v>4.9257803616207831E-3</v>
      </c>
      <c r="H153" s="21">
        <f t="shared" si="16"/>
        <v>1.3193138329389986E-8</v>
      </c>
      <c r="I153" s="21">
        <f>(1-$F$3)*SUM($H$12:H153)</f>
        <v>4.151430489173895E-7</v>
      </c>
      <c r="J153" s="21">
        <f t="shared" si="17"/>
        <v>6.4431595426265014E-4</v>
      </c>
      <c r="K153" s="21">
        <f t="shared" si="18"/>
        <v>4.0124159110846353E-7</v>
      </c>
      <c r="L153" s="21">
        <f t="shared" si="19"/>
        <v>5.1853840421475048E-12</v>
      </c>
    </row>
    <row r="154" spans="1:12" x14ac:dyDescent="0.25">
      <c r="A154" s="6"/>
      <c r="B154" s="6"/>
      <c r="C154" s="6"/>
      <c r="D154" s="21">
        <v>1.4289847376750841E-3</v>
      </c>
      <c r="E154" s="21">
        <f t="shared" si="14"/>
        <v>2.0419973805083289E-6</v>
      </c>
      <c r="F154" s="21">
        <f t="shared" si="20"/>
        <v>156</v>
      </c>
      <c r="G154" s="21">
        <f t="shared" si="15"/>
        <v>5.0964394592580391E-3</v>
      </c>
      <c r="H154" s="21">
        <f t="shared" si="16"/>
        <v>1.04069160257242E-8</v>
      </c>
      <c r="I154" s="21">
        <f>(1-$F$3)*SUM($H$12:H154)</f>
        <v>4.1549153434772474E-7</v>
      </c>
      <c r="J154" s="21">
        <f t="shared" si="17"/>
        <v>6.4458632808005222E-4</v>
      </c>
      <c r="K154" s="21">
        <f t="shared" si="18"/>
        <v>4.0157840717442067E-7</v>
      </c>
      <c r="L154" s="21">
        <f t="shared" si="19"/>
        <v>2.690974408073874E-12</v>
      </c>
    </row>
    <row r="155" spans="1:12" x14ac:dyDescent="0.25">
      <c r="A155" s="6"/>
      <c r="B155" s="6"/>
      <c r="C155" s="6"/>
      <c r="D155" s="21">
        <v>2.2016730455781639E-4</v>
      </c>
      <c r="E155" s="21">
        <f t="shared" si="14"/>
        <v>4.8473641996254281E-8</v>
      </c>
      <c r="F155" s="21">
        <f t="shared" si="20"/>
        <v>155</v>
      </c>
      <c r="G155" s="21">
        <f t="shared" si="15"/>
        <v>5.2730112297041136E-3</v>
      </c>
      <c r="H155" s="21">
        <f t="shared" si="16"/>
        <v>2.5560205859090574E-10</v>
      </c>
      <c r="I155" s="21">
        <f>(1-$F$3)*SUM($H$12:H155)</f>
        <v>4.1550009342451195E-7</v>
      </c>
      <c r="J155" s="21">
        <f t="shared" si="17"/>
        <v>6.4459296724717063E-4</v>
      </c>
      <c r="K155" s="21">
        <f t="shared" si="18"/>
        <v>4.0158667964242294E-7</v>
      </c>
      <c r="L155" s="21">
        <f t="shared" si="19"/>
        <v>1.246888173557045E-13</v>
      </c>
    </row>
    <row r="156" spans="1:12" x14ac:dyDescent="0.25">
      <c r="A156" s="6"/>
      <c r="B156" s="6"/>
      <c r="C156" s="6"/>
      <c r="D156" s="21">
        <v>-1.686852498192196E-3</v>
      </c>
      <c r="E156" s="21">
        <f t="shared" si="14"/>
        <v>2.8454713506572528E-6</v>
      </c>
      <c r="F156" s="21">
        <f t="shared" si="20"/>
        <v>154</v>
      </c>
      <c r="G156" s="21">
        <f t="shared" si="15"/>
        <v>5.4557005240347938E-3</v>
      </c>
      <c r="H156" s="21">
        <f t="shared" si="16"/>
        <v>1.5524039538906766E-8</v>
      </c>
      <c r="I156" s="21">
        <f>(1-$F$3)*SUM($H$12:H156)</f>
        <v>4.1601993057760172E-7</v>
      </c>
      <c r="J156" s="21">
        <f t="shared" si="17"/>
        <v>6.4499607020322355E-4</v>
      </c>
      <c r="K156" s="21">
        <f t="shared" si="18"/>
        <v>4.0208910955656208E-7</v>
      </c>
      <c r="L156" s="21">
        <f t="shared" si="19"/>
        <v>5.9701167761262332E-12</v>
      </c>
    </row>
    <row r="157" spans="1:12" x14ac:dyDescent="0.25">
      <c r="A157" s="6"/>
      <c r="B157" s="6"/>
      <c r="C157" s="6"/>
      <c r="D157" s="21">
        <v>1.4917747115462279E-3</v>
      </c>
      <c r="E157" s="21">
        <f t="shared" si="14"/>
        <v>2.2253917900088316E-6</v>
      </c>
      <c r="F157" s="21">
        <f t="shared" si="20"/>
        <v>153</v>
      </c>
      <c r="G157" s="21">
        <f t="shared" si="15"/>
        <v>5.6447192906175026E-3</v>
      </c>
      <c r="H157" s="21">
        <f t="shared" si="16"/>
        <v>1.2561711966244666E-8</v>
      </c>
      <c r="I157" s="21">
        <f>(1-$F$3)*SUM($H$12:H157)</f>
        <v>4.1644057138891247E-7</v>
      </c>
      <c r="J157" s="21">
        <f t="shared" si="17"/>
        <v>6.4532206795437611E-4</v>
      </c>
      <c r="K157" s="21">
        <f t="shared" si="18"/>
        <v>4.0249566481228808E-7</v>
      </c>
      <c r="L157" s="21">
        <f t="shared" si="19"/>
        <v>3.3229502832565726E-12</v>
      </c>
    </row>
    <row r="158" spans="1:12" x14ac:dyDescent="0.25">
      <c r="A158" s="6"/>
      <c r="B158" s="6"/>
      <c r="C158" s="6"/>
      <c r="D158" s="21">
        <v>-3.838823650655499E-3</v>
      </c>
      <c r="E158" s="21">
        <f t="shared" si="14"/>
        <v>1.4736567020832013E-5</v>
      </c>
      <c r="F158" s="21">
        <f t="shared" si="20"/>
        <v>152</v>
      </c>
      <c r="G158" s="21">
        <f t="shared" si="15"/>
        <v>5.8402868210047955E-3</v>
      </c>
      <c r="H158" s="21">
        <f t="shared" si="16"/>
        <v>8.6065778158619109E-8</v>
      </c>
      <c r="I158" s="21">
        <f>(1-$F$3)*SUM($H$12:H158)</f>
        <v>4.1932256540756341E-7</v>
      </c>
      <c r="J158" s="21">
        <f t="shared" si="17"/>
        <v>6.475512067841148E-4</v>
      </c>
      <c r="K158" s="21">
        <f t="shared" si="18"/>
        <v>4.0528115253422917E-7</v>
      </c>
      <c r="L158" s="21">
        <f t="shared" si="19"/>
        <v>2.0538575463887178E-10</v>
      </c>
    </row>
    <row r="159" spans="1:12" x14ac:dyDescent="0.25">
      <c r="A159" s="6"/>
      <c r="B159" s="6"/>
      <c r="C159" s="6"/>
      <c r="D159" s="21">
        <v>-5.1464376693902726E-3</v>
      </c>
      <c r="E159" s="21">
        <f t="shared" si="14"/>
        <v>2.648582068491918E-5</v>
      </c>
      <c r="F159" s="21">
        <f t="shared" si="20"/>
        <v>151</v>
      </c>
      <c r="G159" s="21">
        <f t="shared" si="15"/>
        <v>6.0426300043471166E-3</v>
      </c>
      <c r="H159" s="21">
        <f t="shared" si="16"/>
        <v>1.6004401476045014E-7</v>
      </c>
      <c r="I159" s="21">
        <f>(1-$F$3)*SUM($H$12:H159)</f>
        <v>4.2468179067838392E-7</v>
      </c>
      <c r="J159" s="21">
        <f t="shared" si="17"/>
        <v>6.5167613941158223E-4</v>
      </c>
      <c r="K159" s="21">
        <f t="shared" si="18"/>
        <v>4.1046091907585957E-7</v>
      </c>
      <c r="L159" s="21">
        <f t="shared" si="19"/>
        <v>6.7992438691816066E-10</v>
      </c>
    </row>
    <row r="160" spans="1:12" x14ac:dyDescent="0.25">
      <c r="A160" s="6"/>
      <c r="B160" s="6"/>
      <c r="C160" s="6"/>
      <c r="D160" s="21">
        <v>8.7542507951129476E-3</v>
      </c>
      <c r="E160" s="21">
        <f t="shared" si="14"/>
        <v>7.6636906983735677E-5</v>
      </c>
      <c r="F160" s="21">
        <f t="shared" si="20"/>
        <v>150</v>
      </c>
      <c r="G160" s="21">
        <f t="shared" si="15"/>
        <v>6.2519835906199679E-3</v>
      </c>
      <c r="H160" s="21">
        <f t="shared" si="16"/>
        <v>4.7913268489818429E-7</v>
      </c>
      <c r="I160" s="21">
        <f>(1-$F$3)*SUM($H$12:H160)</f>
        <v>4.4072600199628788E-7</v>
      </c>
      <c r="J160" s="21">
        <f t="shared" si="17"/>
        <v>6.6387197711327431E-4</v>
      </c>
      <c r="K160" s="21">
        <f t="shared" si="18"/>
        <v>4.25967874796458E-7</v>
      </c>
      <c r="L160" s="21">
        <f t="shared" si="19"/>
        <v>5.8081072398664412E-9</v>
      </c>
    </row>
    <row r="161" spans="1:12" x14ac:dyDescent="0.25">
      <c r="A161" s="6"/>
      <c r="B161" s="6"/>
      <c r="C161" s="6"/>
      <c r="D161" s="21">
        <v>3.0285735452993479E-3</v>
      </c>
      <c r="E161" s="21">
        <f t="shared" si="14"/>
        <v>9.172257719287061E-6</v>
      </c>
      <c r="F161" s="21">
        <f t="shared" si="20"/>
        <v>149</v>
      </c>
      <c r="G161" s="21">
        <f t="shared" si="15"/>
        <v>6.4685904629708628E-3</v>
      </c>
      <c r="H161" s="21">
        <f t="shared" si="16"/>
        <v>5.9331578806891159E-8</v>
      </c>
      <c r="I161" s="21">
        <f>(1-$F$3)*SUM($H$12:H161)</f>
        <v>4.4271277605325898E-7</v>
      </c>
      <c r="J161" s="21">
        <f t="shared" si="17"/>
        <v>6.6536664783655862E-4</v>
      </c>
      <c r="K161" s="21">
        <f t="shared" si="18"/>
        <v>4.2788811984420958E-7</v>
      </c>
      <c r="L161" s="21">
        <f t="shared" si="19"/>
        <v>7.6463999691660319E-11</v>
      </c>
    </row>
    <row r="162" spans="1:12" x14ac:dyDescent="0.25">
      <c r="A162" s="6"/>
      <c r="B162" s="6"/>
      <c r="C162" s="6"/>
      <c r="D162" s="21">
        <v>4.3358081154208621E-3</v>
      </c>
      <c r="E162" s="21">
        <f t="shared" si="14"/>
        <v>1.8799232013749407E-5</v>
      </c>
      <c r="F162" s="21">
        <f t="shared" si="20"/>
        <v>148</v>
      </c>
      <c r="G162" s="21">
        <f t="shared" si="15"/>
        <v>6.6927019195020558E-3</v>
      </c>
      <c r="H162" s="21">
        <f t="shared" si="16"/>
        <v>1.2581765618358515E-7</v>
      </c>
      <c r="I162" s="21">
        <f>(1-$F$3)*SUM($H$12:H162)</f>
        <v>4.4692589932152814E-7</v>
      </c>
      <c r="J162" s="21">
        <f t="shared" si="17"/>
        <v>6.6852516730600965E-4</v>
      </c>
      <c r="K162" s="21">
        <f t="shared" si="18"/>
        <v>4.3196016269330665E-7</v>
      </c>
      <c r="L162" s="21">
        <f t="shared" si="19"/>
        <v>3.3735667525059776E-10</v>
      </c>
    </row>
    <row r="163" spans="1:12" x14ac:dyDescent="0.25">
      <c r="A163" s="6"/>
      <c r="B163" s="6"/>
      <c r="C163" s="6"/>
      <c r="D163" s="21">
        <v>-1.5396334216342749E-3</v>
      </c>
      <c r="E163" s="21">
        <f t="shared" si="14"/>
        <v>2.370471073013265E-6</v>
      </c>
      <c r="F163" s="21">
        <f t="shared" si="20"/>
        <v>147</v>
      </c>
      <c r="G163" s="21">
        <f t="shared" si="15"/>
        <v>6.9245779648159254E-3</v>
      </c>
      <c r="H163" s="21">
        <f t="shared" si="16"/>
        <v>1.6414511758421216E-8</v>
      </c>
      <c r="I163" s="21">
        <f>(1-$F$3)*SUM($H$12:H163)</f>
        <v>4.4747555477946942E-7</v>
      </c>
      <c r="J163" s="21">
        <f t="shared" si="17"/>
        <v>6.6893613654777945E-4</v>
      </c>
      <c r="K163" s="21">
        <f t="shared" si="18"/>
        <v>4.3249141241814471E-7</v>
      </c>
      <c r="L163" s="21">
        <f t="shared" si="19"/>
        <v>3.7557651648803765E-12</v>
      </c>
    </row>
    <row r="164" spans="1:12" x14ac:dyDescent="0.25">
      <c r="A164" s="6"/>
      <c r="B164" s="6"/>
      <c r="C164" s="6"/>
      <c r="D164" s="21">
        <v>-4.1814057256468569E-3</v>
      </c>
      <c r="E164" s="21">
        <f t="shared" si="14"/>
        <v>1.7484153842472318E-5</v>
      </c>
      <c r="F164" s="21">
        <f t="shared" si="20"/>
        <v>146</v>
      </c>
      <c r="G164" s="21">
        <f t="shared" si="15"/>
        <v>7.1644876116612995E-3</v>
      </c>
      <c r="H164" s="21">
        <f t="shared" si="16"/>
        <v>1.2526500360477323E-7</v>
      </c>
      <c r="I164" s="21">
        <f>(1-$F$3)*SUM($H$12:H164)</f>
        <v>4.516701719532071E-7</v>
      </c>
      <c r="J164" s="21">
        <f t="shared" si="17"/>
        <v>6.720641129782241E-4</v>
      </c>
      <c r="K164" s="21">
        <f t="shared" si="18"/>
        <v>4.3654556886679649E-7</v>
      </c>
      <c r="L164" s="21">
        <f t="shared" si="19"/>
        <v>2.906209478503034E-10</v>
      </c>
    </row>
    <row r="165" spans="1:12" x14ac:dyDescent="0.25">
      <c r="A165" s="6"/>
      <c r="B165" s="6"/>
      <c r="C165" s="6"/>
      <c r="D165" s="21">
        <v>3.1588400572416611E-3</v>
      </c>
      <c r="E165" s="21">
        <f t="shared" si="14"/>
        <v>9.9782705072344999E-6</v>
      </c>
      <c r="F165" s="21">
        <f t="shared" si="20"/>
        <v>145</v>
      </c>
      <c r="G165" s="21">
        <f t="shared" si="15"/>
        <v>7.4127091930306132E-3</v>
      </c>
      <c r="H165" s="21">
        <f t="shared" si="16"/>
        <v>7.3966017519523421E-8</v>
      </c>
      <c r="I165" s="21">
        <f>(1-$F$3)*SUM($H$12:H165)</f>
        <v>4.5414699403784361E-7</v>
      </c>
      <c r="J165" s="21">
        <f t="shared" si="17"/>
        <v>6.7390429145231271E-4</v>
      </c>
      <c r="K165" s="21">
        <f t="shared" si="18"/>
        <v>4.3893945222031471E-7</v>
      </c>
      <c r="L165" s="21">
        <f t="shared" si="19"/>
        <v>9.0998836977158044E-11</v>
      </c>
    </row>
    <row r="166" spans="1:12" x14ac:dyDescent="0.25">
      <c r="A166" s="6"/>
      <c r="B166" s="6"/>
      <c r="C166" s="6"/>
      <c r="D166" s="21">
        <v>-5.3604436390306117E-4</v>
      </c>
      <c r="E166" s="21">
        <f t="shared" si="14"/>
        <v>2.8734356007223749E-7</v>
      </c>
      <c r="F166" s="21">
        <f t="shared" si="20"/>
        <v>144</v>
      </c>
      <c r="G166" s="21">
        <f t="shared" si="15"/>
        <v>7.669530685070051E-3</v>
      </c>
      <c r="H166" s="21">
        <f t="shared" si="16"/>
        <v>2.2037902511312948E-9</v>
      </c>
      <c r="I166" s="21">
        <f>(1-$F$3)*SUM($H$12:H166)</f>
        <v>4.5422079003966931E-7</v>
      </c>
      <c r="J166" s="21">
        <f t="shared" si="17"/>
        <v>6.7395904181164401E-4</v>
      </c>
      <c r="K166" s="21">
        <f t="shared" si="18"/>
        <v>4.3901077709319218E-7</v>
      </c>
      <c r="L166" s="21">
        <f t="shared" si="19"/>
        <v>2.300294471888137E-14</v>
      </c>
    </row>
    <row r="167" spans="1:12" x14ac:dyDescent="0.25">
      <c r="A167" s="6"/>
      <c r="B167" s="6"/>
      <c r="C167" s="6"/>
      <c r="D167" s="21">
        <v>9.1069507819868077E-3</v>
      </c>
      <c r="E167" s="21">
        <f t="shared" si="14"/>
        <v>8.293655254553013E-5</v>
      </c>
      <c r="F167" s="21">
        <f t="shared" si="20"/>
        <v>143</v>
      </c>
      <c r="G167" s="21">
        <f t="shared" si="15"/>
        <v>7.9352500411772366E-3</v>
      </c>
      <c r="H167" s="21">
        <f t="shared" si="16"/>
        <v>6.5812228200201598E-7</v>
      </c>
      <c r="I167" s="21">
        <f>(1-$F$3)*SUM($H$12:H167)</f>
        <v>4.7625863737981755E-7</v>
      </c>
      <c r="J167" s="21">
        <f t="shared" si="17"/>
        <v>6.9011494504887924E-4</v>
      </c>
      <c r="K167" s="21">
        <f t="shared" si="18"/>
        <v>4.6031066626254231E-7</v>
      </c>
      <c r="L167" s="21">
        <f t="shared" si="19"/>
        <v>6.8023304745274534E-9</v>
      </c>
    </row>
    <row r="168" spans="1:12" x14ac:dyDescent="0.25">
      <c r="A168" s="6"/>
      <c r="B168" s="6"/>
      <c r="C168" s="6"/>
      <c r="D168" s="21">
        <v>1.0817639985025011E-3</v>
      </c>
      <c r="E168" s="21">
        <f t="shared" si="14"/>
        <v>1.1702133484561192E-6</v>
      </c>
      <c r="F168" s="21">
        <f t="shared" si="20"/>
        <v>142</v>
      </c>
      <c r="G168" s="21">
        <f t="shared" si="15"/>
        <v>8.2101755376741449E-3</v>
      </c>
      <c r="H168" s="21">
        <f t="shared" si="16"/>
        <v>9.6076570073541789E-9</v>
      </c>
      <c r="I168" s="21">
        <f>(1-$F$3)*SUM($H$12:H168)</f>
        <v>4.7658035886564917E-7</v>
      </c>
      <c r="J168" s="21">
        <f t="shared" si="17"/>
        <v>6.9034799837882428E-4</v>
      </c>
      <c r="K168" s="21">
        <f t="shared" si="18"/>
        <v>4.6062161460000212E-7</v>
      </c>
      <c r="L168" s="21">
        <f t="shared" si="19"/>
        <v>5.0352042875693055E-13</v>
      </c>
    </row>
    <row r="169" spans="1:12" x14ac:dyDescent="0.25">
      <c r="A169" s="6"/>
      <c r="B169" s="6"/>
      <c r="C169" s="6"/>
      <c r="D169" s="21">
        <v>3.3540914523516371E-3</v>
      </c>
      <c r="E169" s="21">
        <f t="shared" si="14"/>
        <v>1.1249929470738315E-5</v>
      </c>
      <c r="F169" s="21">
        <f t="shared" si="20"/>
        <v>141</v>
      </c>
      <c r="G169" s="21">
        <f t="shared" si="15"/>
        <v>8.4946261314561879E-3</v>
      </c>
      <c r="H169" s="21">
        <f t="shared" si="16"/>
        <v>9.5563944859172772E-8</v>
      </c>
      <c r="I169" s="21">
        <f>(1-$F$3)*SUM($H$12:H169)</f>
        <v>4.7978040798360676E-7</v>
      </c>
      <c r="J169" s="21">
        <f t="shared" si="17"/>
        <v>6.9266182801104809E-4</v>
      </c>
      <c r="K169" s="21">
        <f t="shared" si="18"/>
        <v>4.6371450704530002E-7</v>
      </c>
      <c r="L169" s="21">
        <f t="shared" si="19"/>
        <v>1.1634243324299511E-10</v>
      </c>
    </row>
    <row r="170" spans="1:12" x14ac:dyDescent="0.25">
      <c r="A170" s="6"/>
      <c r="B170" s="6"/>
      <c r="C170" s="6"/>
      <c r="D170" s="21">
        <v>-2.519532331920169E-3</v>
      </c>
      <c r="E170" s="21">
        <f t="shared" si="14"/>
        <v>6.3480431715910842E-6</v>
      </c>
      <c r="F170" s="21">
        <f t="shared" si="20"/>
        <v>140</v>
      </c>
      <c r="G170" s="21">
        <f t="shared" si="15"/>
        <v>8.7889318300324766E-3</v>
      </c>
      <c r="H170" s="21">
        <f t="shared" si="16"/>
        <v>5.5792518689217197E-8</v>
      </c>
      <c r="I170" s="21">
        <f>(1-$F$3)*SUM($H$12:H170)</f>
        <v>4.8164867326381437E-7</v>
      </c>
      <c r="J170" s="21">
        <f t="shared" si="17"/>
        <v>6.940091305334638E-4</v>
      </c>
      <c r="K170" s="21">
        <f t="shared" si="18"/>
        <v>4.6552021169481321E-7</v>
      </c>
      <c r="L170" s="21">
        <f t="shared" si="19"/>
        <v>3.4604076373706788E-11</v>
      </c>
    </row>
    <row r="171" spans="1:12" x14ac:dyDescent="0.25">
      <c r="A171" s="6"/>
      <c r="B171" s="6"/>
      <c r="C171" s="6"/>
      <c r="D171" s="21">
        <v>1.754980015067612E-3</v>
      </c>
      <c r="E171" s="21">
        <f t="shared" si="14"/>
        <v>3.0799548532867158E-6</v>
      </c>
      <c r="F171" s="21">
        <f t="shared" si="20"/>
        <v>139</v>
      </c>
      <c r="G171" s="21">
        <f t="shared" si="15"/>
        <v>9.0934340743865413E-3</v>
      </c>
      <c r="H171" s="21">
        <f t="shared" si="16"/>
        <v>2.8007366410449622E-8</v>
      </c>
      <c r="I171" s="21">
        <f>(1-$F$3)*SUM($H$12:H171)</f>
        <v>4.8258652642914933E-7</v>
      </c>
      <c r="J171" s="21">
        <f t="shared" si="17"/>
        <v>6.946844797670014E-4</v>
      </c>
      <c r="K171" s="21">
        <f t="shared" si="18"/>
        <v>4.6642665995949312E-7</v>
      </c>
      <c r="L171" s="21">
        <f t="shared" si="19"/>
        <v>6.8305296173162556E-12</v>
      </c>
    </row>
    <row r="172" spans="1:12" x14ac:dyDescent="0.25">
      <c r="A172" s="6"/>
      <c r="B172" s="6"/>
      <c r="C172" s="6"/>
      <c r="D172" s="21">
        <v>2.97900561329574E-3</v>
      </c>
      <c r="E172" s="21">
        <f t="shared" si="14"/>
        <v>8.8744744440475274E-6</v>
      </c>
      <c r="F172" s="21">
        <f t="shared" si="20"/>
        <v>138</v>
      </c>
      <c r="G172" s="21">
        <f t="shared" si="15"/>
        <v>9.4084861351016614E-3</v>
      </c>
      <c r="H172" s="21">
        <f t="shared" si="16"/>
        <v>8.349536976313519E-8</v>
      </c>
      <c r="I172" s="21">
        <f>(1-$F$3)*SUM($H$12:H172)</f>
        <v>4.853824478905102E-7</v>
      </c>
      <c r="J172" s="21">
        <f t="shared" si="17"/>
        <v>6.9669394133328743E-4</v>
      </c>
      <c r="K172" s="21">
        <f t="shared" si="18"/>
        <v>4.6912895734516841E-7</v>
      </c>
      <c r="L172" s="21">
        <f t="shared" si="19"/>
        <v>7.0649832750827709E-11</v>
      </c>
    </row>
    <row r="173" spans="1:12" x14ac:dyDescent="0.25">
      <c r="A173" s="6"/>
      <c r="B173" s="6"/>
      <c r="C173" s="6"/>
      <c r="D173" s="21">
        <v>-8.8358625591813511E-4</v>
      </c>
      <c r="E173" s="21">
        <f t="shared" si="14"/>
        <v>7.8072467164742817E-7</v>
      </c>
      <c r="F173" s="21">
        <f t="shared" si="20"/>
        <v>137</v>
      </c>
      <c r="G173" s="21">
        <f t="shared" si="15"/>
        <v>9.7344535222104039E-3</v>
      </c>
      <c r="H173" s="21">
        <f t="shared" si="16"/>
        <v>7.5999280297948691E-9</v>
      </c>
      <c r="I173" s="21">
        <f>(1-$F$3)*SUM($H$12:H173)</f>
        <v>4.8563693867177845E-7</v>
      </c>
      <c r="J173" s="21">
        <f t="shared" si="17"/>
        <v>6.9687655913495787E-4</v>
      </c>
      <c r="K173" s="21">
        <f t="shared" si="18"/>
        <v>4.6937492626182212E-7</v>
      </c>
      <c r="L173" s="21">
        <f t="shared" si="19"/>
        <v>9.6938663951681716E-14</v>
      </c>
    </row>
    <row r="174" spans="1:12" x14ac:dyDescent="0.25">
      <c r="A174" s="6"/>
      <c r="B174" s="6"/>
      <c r="C174" s="6"/>
      <c r="D174" s="21">
        <v>1.294676401265345E-3</v>
      </c>
      <c r="E174" s="21">
        <f t="shared" si="14"/>
        <v>1.6761869839933846E-6</v>
      </c>
      <c r="F174" s="21">
        <f t="shared" si="20"/>
        <v>136</v>
      </c>
      <c r="G174" s="21">
        <f t="shared" si="15"/>
        <v>1.007171440924387E-2</v>
      </c>
      <c r="H174" s="21">
        <f t="shared" si="16"/>
        <v>1.6882076599273196E-8</v>
      </c>
      <c r="I174" s="21">
        <f>(1-$F$3)*SUM($H$12:H174)</f>
        <v>4.8620225098083409E-7</v>
      </c>
      <c r="J174" s="21">
        <f t="shared" si="17"/>
        <v>6.9728204550299018E-4</v>
      </c>
      <c r="K174" s="21">
        <f t="shared" si="18"/>
        <v>4.6992130855330018E-7</v>
      </c>
      <c r="L174" s="21">
        <f t="shared" si="19"/>
        <v>1.4550768797449228E-12</v>
      </c>
    </row>
    <row r="175" spans="1:12" x14ac:dyDescent="0.25">
      <c r="A175" s="6"/>
      <c r="B175" s="6"/>
      <c r="C175" s="6"/>
      <c r="D175" s="21">
        <v>3.3040912349344849E-3</v>
      </c>
      <c r="E175" s="21">
        <f t="shared" si="14"/>
        <v>1.091701888877089E-5</v>
      </c>
      <c r="F175" s="21">
        <f t="shared" si="20"/>
        <v>135</v>
      </c>
      <c r="G175" s="21">
        <f t="shared" si="15"/>
        <v>1.0420660071972556E-2</v>
      </c>
      <c r="H175" s="21">
        <f t="shared" si="16"/>
        <v>1.1376254283918502E-7</v>
      </c>
      <c r="I175" s="21">
        <f>(1-$F$3)*SUM($H$12:H175)</f>
        <v>4.9001169737199786E-7</v>
      </c>
      <c r="J175" s="21">
        <f t="shared" si="17"/>
        <v>7.0000835521584872E-4</v>
      </c>
      <c r="K175" s="21">
        <f t="shared" si="18"/>
        <v>4.7360319202748817E-7</v>
      </c>
      <c r="L175" s="21">
        <f t="shared" si="19"/>
        <v>1.0906493141498648E-10</v>
      </c>
    </row>
    <row r="176" spans="1:12" x14ac:dyDescent="0.25">
      <c r="A176" s="6"/>
      <c r="B176" s="6"/>
      <c r="C176" s="6"/>
      <c r="D176" s="21">
        <v>2.152654323405096E-3</v>
      </c>
      <c r="E176" s="21">
        <f t="shared" si="14"/>
        <v>4.6339206360746521E-6</v>
      </c>
      <c r="F176" s="21">
        <f t="shared" si="20"/>
        <v>134</v>
      </c>
      <c r="G176" s="21">
        <f t="shared" si="15"/>
        <v>1.0781695342347922E-2</v>
      </c>
      <c r="H176" s="21">
        <f t="shared" si="16"/>
        <v>4.9961520538775992E-8</v>
      </c>
      <c r="I176" s="21">
        <f>(1-$F$3)*SUM($H$12:H176)</f>
        <v>4.9168470616174104E-7</v>
      </c>
      <c r="J176" s="21">
        <f t="shared" si="17"/>
        <v>7.0120232897626707E-4</v>
      </c>
      <c r="K176" s="21">
        <f t="shared" si="18"/>
        <v>4.7522017853487537E-7</v>
      </c>
      <c r="L176" s="21">
        <f t="shared" si="19"/>
        <v>1.729478949554155E-11</v>
      </c>
    </row>
    <row r="177" spans="1:12" x14ac:dyDescent="0.25">
      <c r="A177" s="6"/>
      <c r="B177" s="6"/>
      <c r="C177" s="6"/>
      <c r="D177" s="21">
        <v>1.0109565484072739E-3</v>
      </c>
      <c r="E177" s="21">
        <f t="shared" si="14"/>
        <v>1.0220331427675487E-6</v>
      </c>
      <c r="F177" s="21">
        <f t="shared" si="20"/>
        <v>133</v>
      </c>
      <c r="G177" s="21">
        <f t="shared" si="15"/>
        <v>1.1155239078171231E-2</v>
      </c>
      <c r="H177" s="21">
        <f t="shared" si="16"/>
        <v>1.1401024053386717E-8</v>
      </c>
      <c r="I177" s="21">
        <f>(1-$F$3)*SUM($H$12:H177)</f>
        <v>4.9206648024002571E-7</v>
      </c>
      <c r="J177" s="21">
        <f t="shared" si="17"/>
        <v>7.0147450434069638E-4</v>
      </c>
      <c r="K177" s="21">
        <f t="shared" si="18"/>
        <v>4.7558916854690708E-7</v>
      </c>
      <c r="L177" s="21">
        <f t="shared" si="19"/>
        <v>2.9860101696204925E-13</v>
      </c>
    </row>
    <row r="178" spans="1:12" x14ac:dyDescent="0.25">
      <c r="A178" s="6"/>
      <c r="B178" s="6"/>
      <c r="C178" s="6"/>
      <c r="D178" s="21">
        <v>-4.8283451479369894E-3</v>
      </c>
      <c r="E178" s="21">
        <f t="shared" si="14"/>
        <v>2.3312916867606668E-5</v>
      </c>
      <c r="F178" s="21">
        <f t="shared" si="20"/>
        <v>132</v>
      </c>
      <c r="G178" s="21">
        <f t="shared" si="15"/>
        <v>1.1541724649034597E-2</v>
      </c>
      <c r="H178" s="21">
        <f t="shared" si="16"/>
        <v>2.6907126725175032E-7</v>
      </c>
      <c r="I178" s="21">
        <f>(1-$F$3)*SUM($H$12:H178)</f>
        <v>5.0107658622409288E-7</v>
      </c>
      <c r="J178" s="21">
        <f t="shared" si="17"/>
        <v>7.0786763326492958E-4</v>
      </c>
      <c r="K178" s="21">
        <f t="shared" si="18"/>
        <v>4.8429756260657111E-7</v>
      </c>
      <c r="L178" s="21">
        <f t="shared" si="19"/>
        <v>5.2114585937262307E-10</v>
      </c>
    </row>
    <row r="179" spans="1:12" x14ac:dyDescent="0.25">
      <c r="A179" s="6"/>
      <c r="B179" s="6"/>
      <c r="C179" s="6"/>
      <c r="D179" s="21">
        <v>2.5555571152074069E-3</v>
      </c>
      <c r="E179" s="21">
        <f t="shared" si="14"/>
        <v>6.5308721690872035E-6</v>
      </c>
      <c r="F179" s="21">
        <f t="shared" si="20"/>
        <v>131</v>
      </c>
      <c r="G179" s="21">
        <f t="shared" si="15"/>
        <v>1.1941600439098005E-2</v>
      </c>
      <c r="H179" s="21">
        <f t="shared" si="16"/>
        <v>7.7989065962064689E-8</v>
      </c>
      <c r="I179" s="21">
        <f>(1-$F$3)*SUM($H$12:H179)</f>
        <v>5.0368812389250978E-7</v>
      </c>
      <c r="J179" s="21">
        <f t="shared" si="17"/>
        <v>7.0970988713171367E-4</v>
      </c>
      <c r="K179" s="21">
        <f t="shared" si="18"/>
        <v>4.8682165046507648E-7</v>
      </c>
      <c r="L179" s="21">
        <f t="shared" si="19"/>
        <v>3.6530546671656402E-11</v>
      </c>
    </row>
    <row r="180" spans="1:12" x14ac:dyDescent="0.25">
      <c r="A180" s="6"/>
      <c r="B180" s="6"/>
      <c r="C180" s="6"/>
      <c r="D180" s="21">
        <v>-9.1281017680755715E-3</v>
      </c>
      <c r="E180" s="21">
        <f t="shared" si="14"/>
        <v>8.3322241888344369E-5</v>
      </c>
      <c r="F180" s="21">
        <f t="shared" si="20"/>
        <v>130</v>
      </c>
      <c r="G180" s="21">
        <f t="shared" si="15"/>
        <v>1.235533036728558E-2</v>
      </c>
      <c r="H180" s="21">
        <f t="shared" si="16"/>
        <v>1.0294738254733757E-6</v>
      </c>
      <c r="I180" s="21">
        <f>(1-$F$3)*SUM($H$12:H180)</f>
        <v>5.3816102904540221E-7</v>
      </c>
      <c r="J180" s="21">
        <f t="shared" si="17"/>
        <v>7.3359459447667834E-4</v>
      </c>
      <c r="K180" s="21">
        <f t="shared" si="18"/>
        <v>5.2014019777003249E-7</v>
      </c>
      <c r="L180" s="21">
        <f t="shared" si="19"/>
        <v>6.8561880443762131E-9</v>
      </c>
    </row>
    <row r="181" spans="1:12" x14ac:dyDescent="0.25">
      <c r="A181" s="6"/>
      <c r="B181" s="6"/>
      <c r="C181" s="6"/>
      <c r="D181" s="21">
        <v>3.4369762263964081E-4</v>
      </c>
      <c r="E181" s="21">
        <f t="shared" si="14"/>
        <v>1.1812805580814094E-7</v>
      </c>
      <c r="F181" s="21">
        <f t="shared" si="20"/>
        <v>129</v>
      </c>
      <c r="G181" s="21">
        <f t="shared" si="15"/>
        <v>1.2783394425504642E-2</v>
      </c>
      <c r="H181" s="21">
        <f t="shared" si="16"/>
        <v>1.5100775301134902E-9</v>
      </c>
      <c r="I181" s="21">
        <f>(1-$F$3)*SUM($H$12:H181)</f>
        <v>5.3821159542036097E-7</v>
      </c>
      <c r="J181" s="21">
        <f t="shared" si="17"/>
        <v>7.3362905846235461E-4</v>
      </c>
      <c r="K181" s="21">
        <f t="shared" si="18"/>
        <v>5.201890708820789E-7</v>
      </c>
      <c r="L181" s="21">
        <f t="shared" si="19"/>
        <v>1.6165305984228535E-13</v>
      </c>
    </row>
    <row r="182" spans="1:12" x14ac:dyDescent="0.25">
      <c r="A182" s="6"/>
      <c r="B182" s="6"/>
      <c r="C182" s="6"/>
      <c r="D182" s="21">
        <v>-8.2212407672850353E-3</v>
      </c>
      <c r="E182" s="21">
        <f t="shared" si="14"/>
        <v>6.7588799753669435E-5</v>
      </c>
      <c r="F182" s="21">
        <f t="shared" si="20"/>
        <v>128</v>
      </c>
      <c r="G182" s="21">
        <f t="shared" si="15"/>
        <v>1.3226289235511952E-2</v>
      </c>
      <c r="H182" s="21">
        <f t="shared" si="16"/>
        <v>8.9394901462313096E-7</v>
      </c>
      <c r="I182" s="21">
        <f>(1-$F$3)*SUM($H$12:H182)</f>
        <v>5.6814632404588433E-7</v>
      </c>
      <c r="J182" s="21">
        <f t="shared" si="17"/>
        <v>7.5375481693046862E-4</v>
      </c>
      <c r="K182" s="21">
        <f t="shared" si="18"/>
        <v>5.4912140679479018E-7</v>
      </c>
      <c r="L182" s="21">
        <f t="shared" si="19"/>
        <v>4.4943184728524139E-9</v>
      </c>
    </row>
    <row r="183" spans="1:12" x14ac:dyDescent="0.25">
      <c r="A183" s="6"/>
      <c r="B183" s="6"/>
      <c r="C183" s="6"/>
      <c r="D183" s="21">
        <v>7.3389756789338659E-3</v>
      </c>
      <c r="E183" s="21">
        <f t="shared" si="14"/>
        <v>5.3860564015982799E-5</v>
      </c>
      <c r="F183" s="21">
        <f t="shared" si="20"/>
        <v>127</v>
      </c>
      <c r="G183" s="21">
        <f t="shared" si="15"/>
        <v>1.3684528625073186E-2</v>
      </c>
      <c r="H183" s="21">
        <f t="shared" si="16"/>
        <v>7.3705643003930342E-7</v>
      </c>
      <c r="I183" s="21">
        <f>(1-$F$3)*SUM($H$12:H183)</f>
        <v>5.9282735602199224E-7</v>
      </c>
      <c r="J183" s="21">
        <f t="shared" si="17"/>
        <v>7.6995282714072306E-4</v>
      </c>
      <c r="K183" s="21">
        <f t="shared" si="18"/>
        <v>5.7297597106153539E-7</v>
      </c>
      <c r="L183" s="21">
        <f t="shared" si="19"/>
        <v>2.8395670396452355E-9</v>
      </c>
    </row>
    <row r="184" spans="1:12" x14ac:dyDescent="0.25">
      <c r="A184" s="6"/>
      <c r="B184" s="6"/>
      <c r="C184" s="6"/>
      <c r="D184" s="21">
        <v>-6.3133475947729448E-3</v>
      </c>
      <c r="E184" s="21">
        <f t="shared" si="14"/>
        <v>3.9858357852425329E-5</v>
      </c>
      <c r="F184" s="21">
        <f t="shared" si="20"/>
        <v>126</v>
      </c>
      <c r="G184" s="21">
        <f t="shared" si="15"/>
        <v>1.4158644224084135E-2</v>
      </c>
      <c r="H184" s="21">
        <f t="shared" si="16"/>
        <v>5.6434030818872036E-7</v>
      </c>
      <c r="I184" s="21">
        <f>(1-$F$3)*SUM($H$12:H184)</f>
        <v>6.1172482523078753E-7</v>
      </c>
      <c r="J184" s="21">
        <f t="shared" si="17"/>
        <v>7.8212839433867097E-4</v>
      </c>
      <c r="K184" s="21">
        <f t="shared" si="18"/>
        <v>5.9124064063274397E-7</v>
      </c>
      <c r="L184" s="21">
        <f t="shared" si="19"/>
        <v>1.5419064941246577E-9</v>
      </c>
    </row>
    <row r="185" spans="1:12" x14ac:dyDescent="0.25">
      <c r="A185" s="6"/>
      <c r="B185" s="6"/>
      <c r="C185" s="6"/>
      <c r="D185" s="21">
        <v>2.815778529221615E-3</v>
      </c>
      <c r="E185" s="21">
        <f t="shared" si="14"/>
        <v>7.9286087256254406E-6</v>
      </c>
      <c r="F185" s="21">
        <f t="shared" si="20"/>
        <v>125</v>
      </c>
      <c r="G185" s="21">
        <f t="shared" si="15"/>
        <v>1.4649186081345121E-2</v>
      </c>
      <c r="H185" s="21">
        <f t="shared" si="16"/>
        <v>1.1614766458786368E-7</v>
      </c>
      <c r="I185" s="21">
        <f>(1-$F$3)*SUM($H$12:H185)</f>
        <v>6.156141396805515E-7</v>
      </c>
      <c r="J185" s="21">
        <f t="shared" si="17"/>
        <v>7.8461082052222009E-4</v>
      </c>
      <c r="K185" s="21">
        <f t="shared" si="18"/>
        <v>5.9499971770801732E-7</v>
      </c>
      <c r="L185" s="21">
        <f t="shared" si="19"/>
        <v>5.3781821081007579E-11</v>
      </c>
    </row>
    <row r="186" spans="1:12" x14ac:dyDescent="0.25">
      <c r="A186" s="6"/>
      <c r="B186" s="6"/>
      <c r="C186" s="6"/>
      <c r="D186" s="21">
        <v>-5.3165242448030316E-3</v>
      </c>
      <c r="E186" s="21">
        <f t="shared" si="14"/>
        <v>2.8265430045578444E-5</v>
      </c>
      <c r="F186" s="21">
        <f t="shared" si="20"/>
        <v>124</v>
      </c>
      <c r="G186" s="21">
        <f t="shared" si="15"/>
        <v>1.51567233027043E-2</v>
      </c>
      <c r="H186" s="21">
        <f t="shared" si="16"/>
        <v>4.2841130223277706E-7</v>
      </c>
      <c r="I186" s="21">
        <f>(1-$F$3)*SUM($H$12:H186)</f>
        <v>6.299598975064066E-7</v>
      </c>
      <c r="J186" s="21">
        <f t="shared" si="17"/>
        <v>7.9370013072092068E-4</v>
      </c>
      <c r="K186" s="21">
        <f t="shared" si="18"/>
        <v>6.0886509425885593E-7</v>
      </c>
      <c r="L186" s="21">
        <f t="shared" si="19"/>
        <v>7.64885584906559E-10</v>
      </c>
    </row>
    <row r="187" spans="1:12" x14ac:dyDescent="0.25">
      <c r="A187" s="6"/>
      <c r="B187" s="6"/>
      <c r="C187" s="6"/>
      <c r="D187" s="21">
        <v>-7.6734300714054529E-3</v>
      </c>
      <c r="E187" s="21">
        <f t="shared" si="14"/>
        <v>5.8881529060749496E-5</v>
      </c>
      <c r="F187" s="21">
        <f t="shared" si="20"/>
        <v>123</v>
      </c>
      <c r="G187" s="21">
        <f t="shared" si="15"/>
        <v>1.5681844711310098E-2</v>
      </c>
      <c r="H187" s="21">
        <f t="shared" si="16"/>
        <v>9.2337099509516632E-7</v>
      </c>
      <c r="I187" s="21">
        <f>(1-$F$3)*SUM($H$12:H187)</f>
        <v>6.6087984898765085E-7</v>
      </c>
      <c r="J187" s="21">
        <f t="shared" si="17"/>
        <v>8.1294516973019206E-4</v>
      </c>
      <c r="K187" s="21">
        <f t="shared" si="18"/>
        <v>6.3874966190772843E-7</v>
      </c>
      <c r="L187" s="21">
        <f t="shared" si="19"/>
        <v>3.3922213521021469E-9</v>
      </c>
    </row>
    <row r="188" spans="1:12" x14ac:dyDescent="0.25">
      <c r="A188" s="6"/>
      <c r="B188" s="6"/>
      <c r="C188" s="6"/>
      <c r="D188" s="21">
        <v>-5.5934662981357644E-3</v>
      </c>
      <c r="E188" s="21">
        <f t="shared" si="14"/>
        <v>3.1286865228380612E-5</v>
      </c>
      <c r="F188" s="21">
        <f t="shared" si="20"/>
        <v>122</v>
      </c>
      <c r="G188" s="21">
        <f t="shared" si="15"/>
        <v>1.6225159530738869E-2</v>
      </c>
      <c r="H188" s="21">
        <f t="shared" si="16"/>
        <v>5.0763437954720224E-7</v>
      </c>
      <c r="I188" s="21">
        <f>(1-$F$3)*SUM($H$12:H188)</f>
        <v>6.7787846651970059E-7</v>
      </c>
      <c r="J188" s="21">
        <f t="shared" si="17"/>
        <v>8.2333375159755274E-4</v>
      </c>
      <c r="K188" s="21">
        <f t="shared" si="18"/>
        <v>6.5517906464731546E-7</v>
      </c>
      <c r="L188" s="21">
        <f t="shared" si="19"/>
        <v>9.3830019723345021E-10</v>
      </c>
    </row>
    <row r="189" spans="1:12" x14ac:dyDescent="0.25">
      <c r="A189" s="6"/>
      <c r="B189" s="6"/>
      <c r="C189" s="6"/>
      <c r="D189" s="21">
        <v>9.2184282231842756E-3</v>
      </c>
      <c r="E189" s="21">
        <f t="shared" si="14"/>
        <v>8.4979418906000397E-5</v>
      </c>
      <c r="F189" s="21">
        <f t="shared" si="20"/>
        <v>121</v>
      </c>
      <c r="G189" s="21">
        <f t="shared" si="15"/>
        <v>1.6787298091790206E-2</v>
      </c>
      <c r="H189" s="21">
        <f t="shared" si="16"/>
        <v>1.4265748368421411E-6</v>
      </c>
      <c r="I189" s="21">
        <f>(1-$F$3)*SUM($H$12:H189)</f>
        <v>7.256486747824983E-7</v>
      </c>
      <c r="J189" s="21">
        <f t="shared" si="17"/>
        <v>8.5185014807916668E-4</v>
      </c>
      <c r="K189" s="21">
        <f t="shared" si="18"/>
        <v>7.0134964228539075E-7</v>
      </c>
      <c r="L189" s="21">
        <f t="shared" si="19"/>
        <v>7.1027929588195446E-9</v>
      </c>
    </row>
    <row r="190" spans="1:12" x14ac:dyDescent="0.25">
      <c r="A190" s="6"/>
      <c r="B190" s="6"/>
      <c r="C190" s="6"/>
      <c r="D190" s="21">
        <v>7.1227837025887889E-3</v>
      </c>
      <c r="E190" s="21">
        <f t="shared" si="14"/>
        <v>5.0734047673864455E-5</v>
      </c>
      <c r="F190" s="21">
        <f t="shared" si="20"/>
        <v>120</v>
      </c>
      <c r="G190" s="21">
        <f t="shared" si="15"/>
        <v>1.736891256377001E-2</v>
      </c>
      <c r="H190" s="21">
        <f t="shared" si="16"/>
        <v>8.8119523805349099E-7</v>
      </c>
      <c r="I190" s="21">
        <f>(1-$F$3)*SUM($H$12:H190)</f>
        <v>7.5515633113173117E-7</v>
      </c>
      <c r="J190" s="21">
        <f t="shared" si="17"/>
        <v>8.689973136504687E-4</v>
      </c>
      <c r="K190" s="21">
        <f t="shared" si="18"/>
        <v>7.2986920684108676E-7</v>
      </c>
      <c r="L190" s="21">
        <f t="shared" si="19"/>
        <v>2.5004178641619236E-9</v>
      </c>
    </row>
    <row r="191" spans="1:12" x14ac:dyDescent="0.25">
      <c r="A191" s="6"/>
      <c r="B191" s="6"/>
      <c r="C191" s="6"/>
      <c r="D191" s="21">
        <v>7.5460996210348838E-3</v>
      </c>
      <c r="E191" s="21">
        <f t="shared" si="14"/>
        <v>5.6943619490582815E-5</v>
      </c>
      <c r="F191" s="21">
        <f t="shared" si="20"/>
        <v>119</v>
      </c>
      <c r="G191" s="21">
        <f t="shared" si="15"/>
        <v>1.7970677711109641E-2</v>
      </c>
      <c r="H191" s="21">
        <f t="shared" si="16"/>
        <v>1.0233154335693251E-6</v>
      </c>
      <c r="I191" s="21">
        <f>(1-$F$3)*SUM($H$12:H191)</f>
        <v>7.8942301670453381E-7</v>
      </c>
      <c r="J191" s="21">
        <f t="shared" si="17"/>
        <v>8.8849480398285607E-4</v>
      </c>
      <c r="K191" s="21">
        <f t="shared" si="18"/>
        <v>7.6298844002372098E-7</v>
      </c>
      <c r="L191" s="21">
        <f t="shared" si="19"/>
        <v>3.1562633052390442E-9</v>
      </c>
    </row>
    <row r="192" spans="1:12" x14ac:dyDescent="0.25">
      <c r="A192" s="6"/>
      <c r="B192" s="6"/>
      <c r="C192" s="6"/>
      <c r="D192" s="21">
        <v>-1.1947995424141629E-3</v>
      </c>
      <c r="E192" s="21">
        <f t="shared" si="14"/>
        <v>1.4275459465530931E-6</v>
      </c>
      <c r="F192" s="21">
        <f t="shared" si="20"/>
        <v>118</v>
      </c>
      <c r="G192" s="21">
        <f t="shared" si="15"/>
        <v>1.8593291676198987E-2</v>
      </c>
      <c r="H192" s="21">
        <f t="shared" si="16"/>
        <v>2.6542778165437231E-8</v>
      </c>
      <c r="I192" s="21">
        <f>(1-$F$3)*SUM($H$12:H192)</f>
        <v>7.9031182674666441E-7</v>
      </c>
      <c r="J192" s="21">
        <f t="shared" si="17"/>
        <v>8.8899484067494138E-4</v>
      </c>
      <c r="K192" s="21">
        <f t="shared" si="18"/>
        <v>7.6384748742058255E-7</v>
      </c>
      <c r="L192" s="21">
        <f t="shared" si="19"/>
        <v>4.4049564465486885E-13</v>
      </c>
    </row>
    <row r="193" spans="1:12" x14ac:dyDescent="0.25">
      <c r="A193" s="6"/>
      <c r="B193" s="6"/>
      <c r="C193" s="6"/>
      <c r="D193" s="21">
        <v>1.2380992581755121E-3</v>
      </c>
      <c r="E193" s="21">
        <f t="shared" si="14"/>
        <v>1.5328897730947534E-6</v>
      </c>
      <c r="F193" s="21">
        <f t="shared" si="20"/>
        <v>117</v>
      </c>
      <c r="G193" s="21">
        <f t="shared" si="15"/>
        <v>1.923747678934162E-2</v>
      </c>
      <c r="H193" s="21">
        <f t="shared" si="16"/>
        <v>2.9488931430529461E-8</v>
      </c>
      <c r="I193" s="21">
        <f>(1-$F$3)*SUM($H$12:H193)</f>
        <v>7.9129929151858059E-7</v>
      </c>
      <c r="J193" s="21">
        <f t="shared" si="17"/>
        <v>8.895500500357361E-4</v>
      </c>
      <c r="K193" s="21">
        <f t="shared" si="18"/>
        <v>7.6480188600025393E-7</v>
      </c>
      <c r="L193" s="21">
        <f t="shared" si="19"/>
        <v>5.8995900230129257E-13</v>
      </c>
    </row>
    <row r="194" spans="1:12" x14ac:dyDescent="0.25">
      <c r="A194" s="6"/>
      <c r="B194" s="6"/>
      <c r="C194" s="6"/>
      <c r="D194" s="21">
        <v>5.3009025938451863E-3</v>
      </c>
      <c r="E194" s="21">
        <f t="shared" si="14"/>
        <v>2.8099568309434624E-5</v>
      </c>
      <c r="F194" s="21">
        <f t="shared" si="20"/>
        <v>116</v>
      </c>
      <c r="G194" s="21">
        <f t="shared" si="15"/>
        <v>1.9903980406771785E-2</v>
      </c>
      <c r="H194" s="21">
        <f t="shared" si="16"/>
        <v>5.5929325706973208E-7</v>
      </c>
      <c r="I194" s="21">
        <f>(1-$F$3)*SUM($H$12:H194)</f>
        <v>8.1002775544504484E-7</v>
      </c>
      <c r="J194" s="21">
        <f t="shared" si="17"/>
        <v>9.0001541955960114E-4</v>
      </c>
      <c r="K194" s="21">
        <f t="shared" si="18"/>
        <v>7.8290320959092634E-7</v>
      </c>
      <c r="L194" s="21">
        <f t="shared" si="19"/>
        <v>7.4620019217701869E-10</v>
      </c>
    </row>
    <row r="195" spans="1:12" x14ac:dyDescent="0.25">
      <c r="A195" s="6"/>
      <c r="B195" s="6"/>
      <c r="C195" s="6"/>
      <c r="D195" s="21">
        <v>6.2041611252733374E-3</v>
      </c>
      <c r="E195" s="21">
        <f t="shared" si="14"/>
        <v>3.8491615268352923E-5</v>
      </c>
      <c r="F195" s="21">
        <f t="shared" si="20"/>
        <v>115</v>
      </c>
      <c r="G195" s="21">
        <f t="shared" si="15"/>
        <v>2.0593575777705379E-2</v>
      </c>
      <c r="H195" s="21">
        <f t="shared" si="16"/>
        <v>7.9267999583510726E-7</v>
      </c>
      <c r="I195" s="21">
        <f>(1-$F$3)*SUM($H$12:H195)</f>
        <v>8.3657139515385799E-7</v>
      </c>
      <c r="J195" s="21">
        <f t="shared" si="17"/>
        <v>9.1464276914752791E-4</v>
      </c>
      <c r="K195" s="21">
        <f t="shared" si="18"/>
        <v>8.0855801040801367E-7</v>
      </c>
      <c r="L195" s="21">
        <f t="shared" si="19"/>
        <v>1.4200128043055547E-9</v>
      </c>
    </row>
    <row r="196" spans="1:12" x14ac:dyDescent="0.25">
      <c r="A196" s="6"/>
      <c r="B196" s="6"/>
      <c r="C196" s="6"/>
      <c r="D196" s="21">
        <v>-1.4967023726276661E-3</v>
      </c>
      <c r="E196" s="21">
        <f t="shared" si="14"/>
        <v>2.240117992229285E-6</v>
      </c>
      <c r="F196" s="21">
        <f t="shared" si="20"/>
        <v>114</v>
      </c>
      <c r="G196" s="21">
        <f t="shared" si="15"/>
        <v>2.1307062941430897E-2</v>
      </c>
      <c r="H196" s="21">
        <f t="shared" si="16"/>
        <v>4.7730335056661186E-8</v>
      </c>
      <c r="I196" s="21">
        <f>(1-$F$3)*SUM($H$12:H196)</f>
        <v>8.3816969058654409E-7</v>
      </c>
      <c r="J196" s="21">
        <f t="shared" si="17"/>
        <v>9.1551607882469439E-4</v>
      </c>
      <c r="K196" s="21">
        <f t="shared" si="18"/>
        <v>8.1010278540579996E-7</v>
      </c>
      <c r="L196" s="21">
        <f t="shared" si="19"/>
        <v>2.0449434917464152E-12</v>
      </c>
    </row>
    <row r="197" spans="1:12" x14ac:dyDescent="0.25">
      <c r="A197" s="6"/>
      <c r="B197" s="6"/>
      <c r="C197" s="6"/>
      <c r="D197" s="21">
        <v>-5.3882357688937446E-3</v>
      </c>
      <c r="E197" s="21">
        <f t="shared" si="14"/>
        <v>2.9033084701185964E-5</v>
      </c>
      <c r="F197" s="21">
        <f t="shared" si="20"/>
        <v>113</v>
      </c>
      <c r="G197" s="21">
        <f t="shared" si="15"/>
        <v>2.2045269655481047E-2</v>
      </c>
      <c r="H197" s="21">
        <f t="shared" si="16"/>
        <v>6.4004218116806598E-7</v>
      </c>
      <c r="I197" s="21">
        <f>(1-$F$3)*SUM($H$12:H197)</f>
        <v>8.5960210864254619E-7</v>
      </c>
      <c r="J197" s="21">
        <f t="shared" si="17"/>
        <v>9.2714729608759912E-4</v>
      </c>
      <c r="K197" s="21">
        <f t="shared" si="18"/>
        <v>8.3081751866345186E-7</v>
      </c>
      <c r="L197" s="21">
        <f t="shared" si="19"/>
        <v>7.9536787423438619E-10</v>
      </c>
    </row>
    <row r="198" spans="1:12" x14ac:dyDescent="0.25">
      <c r="A198" s="6"/>
      <c r="B198" s="6"/>
      <c r="C198" s="6"/>
      <c r="D198" s="21">
        <v>4.7784139073743064E-3</v>
      </c>
      <c r="E198" s="21">
        <f t="shared" si="14"/>
        <v>2.2833239470188186E-5</v>
      </c>
      <c r="F198" s="21">
        <f t="shared" si="20"/>
        <v>112</v>
      </c>
      <c r="G198" s="21">
        <f t="shared" si="15"/>
        <v>2.2809052355961926E-2</v>
      </c>
      <c r="H198" s="21">
        <f t="shared" si="16"/>
        <v>5.2080455453173865E-7</v>
      </c>
      <c r="I198" s="21">
        <f>(1-$F$3)*SUM($H$12:H198)</f>
        <v>8.7704174194581312E-7</v>
      </c>
      <c r="J198" s="21">
        <f t="shared" si="17"/>
        <v>9.3650506776301701E-4</v>
      </c>
      <c r="K198" s="21">
        <f t="shared" si="18"/>
        <v>8.4767316934385962E-7</v>
      </c>
      <c r="L198" s="21">
        <f t="shared" si="19"/>
        <v>4.8336512556882166E-10</v>
      </c>
    </row>
    <row r="199" spans="1:12" x14ac:dyDescent="0.25">
      <c r="A199" s="6"/>
      <c r="B199" s="6"/>
      <c r="C199" s="6"/>
      <c r="D199" s="21">
        <v>5.2834329435525636E-3</v>
      </c>
      <c r="E199" s="21">
        <f t="shared" si="14"/>
        <v>2.7914663669016506E-5</v>
      </c>
      <c r="F199" s="21">
        <f t="shared" si="20"/>
        <v>111</v>
      </c>
      <c r="G199" s="21">
        <f t="shared" si="15"/>
        <v>2.3599297151153841E-2</v>
      </c>
      <c r="H199" s="21">
        <f t="shared" si="16"/>
        <v>6.5876644279963889E-7</v>
      </c>
      <c r="I199" s="21">
        <f>(1-$F$3)*SUM($H$12:H199)</f>
        <v>8.9910115961978636E-7</v>
      </c>
      <c r="J199" s="21">
        <f t="shared" si="17"/>
        <v>9.4820944923565615E-4</v>
      </c>
      <c r="K199" s="21">
        <f t="shared" si="18"/>
        <v>8.6899390654399641E-7</v>
      </c>
      <c r="L199" s="21">
        <f t="shared" si="19"/>
        <v>7.3146825290071977E-10</v>
      </c>
    </row>
    <row r="200" spans="1:12" x14ac:dyDescent="0.25">
      <c r="A200" s="6"/>
      <c r="B200" s="6"/>
      <c r="C200" s="6"/>
      <c r="D200" s="21">
        <v>2.917780670363029E-3</v>
      </c>
      <c r="E200" s="21">
        <f t="shared" si="14"/>
        <v>8.5134440403441276E-6</v>
      </c>
      <c r="F200" s="21">
        <f t="shared" si="20"/>
        <v>110</v>
      </c>
      <c r="G200" s="21">
        <f t="shared" si="15"/>
        <v>2.4416920849536571E-2</v>
      </c>
      <c r="H200" s="21">
        <f t="shared" si="16"/>
        <v>2.0787208929004139E-7</v>
      </c>
      <c r="I200" s="21">
        <f>(1-$F$3)*SUM($H$12:H200)</f>
        <v>9.0606195322202697E-7</v>
      </c>
      <c r="J200" s="21">
        <f t="shared" si="17"/>
        <v>9.5187286610241546E-4</v>
      </c>
      <c r="K200" s="21">
        <f t="shared" si="18"/>
        <v>8.7572161138603609E-7</v>
      </c>
      <c r="L200" s="21">
        <f t="shared" si="19"/>
        <v>5.8334803901809488E-11</v>
      </c>
    </row>
    <row r="201" spans="1:12" x14ac:dyDescent="0.25">
      <c r="A201" s="6"/>
      <c r="B201" s="6"/>
      <c r="C201" s="6"/>
      <c r="D201" s="21">
        <v>-1.8056899260837261E-3</v>
      </c>
      <c r="E201" s="21">
        <f t="shared" si="14"/>
        <v>3.2605161091602521E-6</v>
      </c>
      <c r="F201" s="21">
        <f t="shared" si="20"/>
        <v>109</v>
      </c>
      <c r="G201" s="21">
        <f t="shared" si="15"/>
        <v>2.5262872023431616E-2</v>
      </c>
      <c r="H201" s="21">
        <f t="shared" si="16"/>
        <v>8.2370001196052637E-8</v>
      </c>
      <c r="I201" s="21">
        <f>(1-$F$3)*SUM($H$12:H201)</f>
        <v>9.0882019065207482E-7</v>
      </c>
      <c r="J201" s="21">
        <f t="shared" si="17"/>
        <v>9.5332061272799238E-4</v>
      </c>
      <c r="K201" s="21">
        <f t="shared" si="18"/>
        <v>8.7838748662584422E-7</v>
      </c>
      <c r="L201" s="21">
        <f t="shared" si="19"/>
        <v>5.6745367742976751E-12</v>
      </c>
    </row>
    <row r="202" spans="1:12" x14ac:dyDescent="0.25">
      <c r="A202" s="6"/>
      <c r="B202" s="6"/>
      <c r="C202" s="6"/>
      <c r="D202" s="21">
        <v>3.3915832078223272E-3</v>
      </c>
      <c r="E202" s="21">
        <f t="shared" si="14"/>
        <v>1.1502836655582388E-5</v>
      </c>
      <c r="F202" s="21">
        <f t="shared" si="20"/>
        <v>108</v>
      </c>
      <c r="G202" s="21">
        <f t="shared" si="15"/>
        <v>2.6138132109495567E-2</v>
      </c>
      <c r="H202" s="21">
        <f t="shared" si="16"/>
        <v>3.0066266413756061E-7</v>
      </c>
      <c r="I202" s="21">
        <f>(1-$F$3)*SUM($H$12:H202)</f>
        <v>9.1888816445321943E-7</v>
      </c>
      <c r="J202" s="21">
        <f t="shared" si="17"/>
        <v>9.5858654510337226E-4</v>
      </c>
      <c r="K202" s="21">
        <f t="shared" si="18"/>
        <v>8.8811832479775701E-7</v>
      </c>
      <c r="L202" s="21">
        <f t="shared" si="19"/>
        <v>1.1267224524189526E-10</v>
      </c>
    </row>
    <row r="203" spans="1:12" x14ac:dyDescent="0.25">
      <c r="A203" s="6"/>
      <c r="B203" s="6"/>
      <c r="C203" s="6"/>
      <c r="D203" s="21">
        <v>2.3926940619648481E-3</v>
      </c>
      <c r="E203" s="21">
        <f t="shared" si="14"/>
        <v>5.7249848741618445E-6</v>
      </c>
      <c r="F203" s="21">
        <f t="shared" si="20"/>
        <v>107</v>
      </c>
      <c r="G203" s="21">
        <f t="shared" si="15"/>
        <v>2.7043716547341303E-2</v>
      </c>
      <c r="H203" s="21">
        <f t="shared" si="16"/>
        <v>1.5482486817464934E-7</v>
      </c>
      <c r="I203" s="21">
        <f>(1-$F$3)*SUM($H$12:H203)</f>
        <v>9.2407262166216257E-7</v>
      </c>
      <c r="J203" s="21">
        <f t="shared" si="17"/>
        <v>9.6128696114228165E-4</v>
      </c>
      <c r="K203" s="21">
        <f t="shared" si="18"/>
        <v>8.9312917555143065E-7</v>
      </c>
      <c r="L203" s="21">
        <f t="shared" si="19"/>
        <v>2.334682949219393E-11</v>
      </c>
    </row>
    <row r="204" spans="1:12" x14ac:dyDescent="0.25">
      <c r="A204" s="6"/>
      <c r="B204" s="6"/>
      <c r="C204" s="6"/>
      <c r="D204" s="21">
        <v>-4.9811250181195964E-3</v>
      </c>
      <c r="E204" s="21">
        <f t="shared" si="14"/>
        <v>2.481160644613695E-5</v>
      </c>
      <c r="F204" s="21">
        <f t="shared" si="20"/>
        <v>106</v>
      </c>
      <c r="G204" s="21">
        <f t="shared" si="15"/>
        <v>2.7980675957607906E-2</v>
      </c>
      <c r="H204" s="21">
        <f t="shared" si="16"/>
        <v>6.9424551995705354E-7</v>
      </c>
      <c r="I204" s="21">
        <f>(1-$F$3)*SUM($H$12:H204)</f>
        <v>9.4732008980570202E-7</v>
      </c>
      <c r="J204" s="21">
        <f t="shared" si="17"/>
        <v>9.7330369864996504E-4</v>
      </c>
      <c r="K204" s="21">
        <f t="shared" si="18"/>
        <v>9.1559818022700518E-7</v>
      </c>
      <c r="L204" s="21">
        <f t="shared" si="19"/>
        <v>5.7101921104443645E-10</v>
      </c>
    </row>
    <row r="205" spans="1:12" x14ac:dyDescent="0.25">
      <c r="A205" s="6"/>
      <c r="B205" s="6"/>
      <c r="C205" s="6"/>
      <c r="D205" s="21">
        <v>-1.3101459698198589E-3</v>
      </c>
      <c r="E205" s="21">
        <f t="shared" ref="E205:E268" si="21">D205^2</f>
        <v>1.7164824622352188E-6</v>
      </c>
      <c r="F205" s="21">
        <f t="shared" si="20"/>
        <v>105</v>
      </c>
      <c r="G205" s="21">
        <f t="shared" ref="G205:G268" si="22">$F$3^(F205-1)</f>
        <v>2.8950097360846156E-2</v>
      </c>
      <c r="H205" s="21">
        <f t="shared" ref="H205:H268" si="23">E205*G205</f>
        <v>4.9692334399894518E-8</v>
      </c>
      <c r="I205" s="21">
        <f>(1-$F$3)*SUM($H$12:H205)</f>
        <v>9.4898408464287599E-7</v>
      </c>
      <c r="J205" s="21">
        <f t="shared" ref="J205:J268" si="24">SQRT(I205)</f>
        <v>9.7415814149596678E-4</v>
      </c>
      <c r="K205" s="21">
        <f t="shared" ref="K205:K268" si="25">I205*$F$3</f>
        <v>9.1720645462255407E-7</v>
      </c>
      <c r="L205" s="21">
        <f t="shared" ref="L205:L268" si="26">(E205-K205)^2</f>
        <v>6.3884213634524057E-13</v>
      </c>
    </row>
    <row r="206" spans="1:12" x14ac:dyDescent="0.25">
      <c r="A206" s="6"/>
      <c r="B206" s="6"/>
      <c r="C206" s="6"/>
      <c r="D206" s="21">
        <v>4.8244235330174318E-3</v>
      </c>
      <c r="E206" s="21">
        <f t="shared" si="21"/>
        <v>2.3275062425932401E-5</v>
      </c>
      <c r="F206" s="21">
        <f t="shared" ref="F206:F269" si="27">F205-1</f>
        <v>104</v>
      </c>
      <c r="G206" s="21">
        <f t="shared" si="22"/>
        <v>2.9953105438633672E-2</v>
      </c>
      <c r="H206" s="21">
        <f t="shared" si="23"/>
        <v>6.9716039893473399E-7</v>
      </c>
      <c r="I206" s="21">
        <f>(1-$F$3)*SUM($H$12:H206)</f>
        <v>9.7232916026709479E-7</v>
      </c>
      <c r="J206" s="21">
        <f t="shared" si="24"/>
        <v>9.8606752317835457E-4</v>
      </c>
      <c r="K206" s="21">
        <f t="shared" si="25"/>
        <v>9.3976979829995947E-7</v>
      </c>
      <c r="L206" s="21">
        <f t="shared" si="26"/>
        <v>4.9886529676197213E-10</v>
      </c>
    </row>
    <row r="207" spans="1:12" x14ac:dyDescent="0.25">
      <c r="A207" s="6"/>
      <c r="B207" s="6"/>
      <c r="C207" s="6"/>
      <c r="D207" s="21">
        <v>-2.9955186364302808E-4</v>
      </c>
      <c r="E207" s="21">
        <f t="shared" si="21"/>
        <v>8.9731319012011288E-8</v>
      </c>
      <c r="F207" s="21">
        <f t="shared" si="27"/>
        <v>103</v>
      </c>
      <c r="G207" s="21">
        <f t="shared" si="22"/>
        <v>3.0990863838382711E-2</v>
      </c>
      <c r="H207" s="21">
        <f t="shared" si="23"/>
        <v>2.7808510895397237E-9</v>
      </c>
      <c r="I207" s="21">
        <f>(1-$F$3)*SUM($H$12:H207)</f>
        <v>9.7242227969712E-7</v>
      </c>
      <c r="J207" s="21">
        <f t="shared" si="24"/>
        <v>9.8611473962065895E-4</v>
      </c>
      <c r="K207" s="21">
        <f t="shared" si="25"/>
        <v>9.3985979953775894E-7</v>
      </c>
      <c r="L207" s="21">
        <f t="shared" si="26"/>
        <v>7.2271843340101642E-13</v>
      </c>
    </row>
    <row r="208" spans="1:12" x14ac:dyDescent="0.25">
      <c r="A208" s="6"/>
      <c r="B208" s="6"/>
      <c r="C208" s="6"/>
      <c r="D208" s="21">
        <v>2.8715569491906878E-3</v>
      </c>
      <c r="E208" s="21">
        <f t="shared" si="21"/>
        <v>8.2458393124453295E-6</v>
      </c>
      <c r="F208" s="21">
        <f t="shared" si="27"/>
        <v>102</v>
      </c>
      <c r="G208" s="21">
        <f t="shared" si="22"/>
        <v>3.2064576523354565E-2</v>
      </c>
      <c r="H208" s="21">
        <f t="shared" si="23"/>
        <v>2.6439934563318865E-7</v>
      </c>
      <c r="I208" s="21">
        <f>(1-$F$3)*SUM($H$12:H208)</f>
        <v>9.8127594196513211E-7</v>
      </c>
      <c r="J208" s="21">
        <f t="shared" si="24"/>
        <v>9.9059373204413723E-4</v>
      </c>
      <c r="K208" s="21">
        <f t="shared" si="25"/>
        <v>9.4841698854722987E-7</v>
      </c>
      <c r="L208" s="21">
        <f t="shared" si="26"/>
        <v>5.3252372573326336E-11</v>
      </c>
    </row>
    <row r="209" spans="1:12" x14ac:dyDescent="0.25">
      <c r="A209" s="6"/>
      <c r="B209" s="6"/>
      <c r="C209" s="6"/>
      <c r="D209" s="21">
        <v>-6.7635961797721314E-3</v>
      </c>
      <c r="E209" s="21">
        <f t="shared" si="21"/>
        <v>4.5746233283028168E-5</v>
      </c>
      <c r="F209" s="21">
        <f t="shared" si="27"/>
        <v>101</v>
      </c>
      <c r="G209" s="21">
        <f t="shared" si="22"/>
        <v>3.3175489169446626E-2</v>
      </c>
      <c r="H209" s="21">
        <f t="shared" si="23"/>
        <v>1.5176536668240798E-6</v>
      </c>
      <c r="I209" s="21">
        <f>(1-$F$3)*SUM($H$12:H209)</f>
        <v>1.0320960110303258E-6</v>
      </c>
      <c r="J209" s="21">
        <f t="shared" si="24"/>
        <v>1.0159212622198267E-3</v>
      </c>
      <c r="K209" s="21">
        <f t="shared" si="25"/>
        <v>9.9753529951289901E-7</v>
      </c>
      <c r="L209" s="21">
        <f t="shared" si="26"/>
        <v>2.0024459712198638E-9</v>
      </c>
    </row>
    <row r="210" spans="1:12" x14ac:dyDescent="0.25">
      <c r="A210" s="6"/>
      <c r="B210" s="6"/>
      <c r="C210" s="6"/>
      <c r="D210" s="21">
        <v>-8.174458056331619E-3</v>
      </c>
      <c r="E210" s="21">
        <f t="shared" si="21"/>
        <v>6.6821764514724913E-5</v>
      </c>
      <c r="F210" s="21">
        <f t="shared" si="27"/>
        <v>100</v>
      </c>
      <c r="G210" s="21">
        <f t="shared" si="22"/>
        <v>3.4324890610372721E-2</v>
      </c>
      <c r="H210" s="21">
        <f t="shared" si="23"/>
        <v>2.2936497573600181E-6</v>
      </c>
      <c r="I210" s="21">
        <f>(1-$F$3)*SUM($H$12:H210)</f>
        <v>1.1089010434487741E-6</v>
      </c>
      <c r="J210" s="21">
        <f t="shared" si="24"/>
        <v>1.0530437044343288E-3</v>
      </c>
      <c r="K210" s="21">
        <f t="shared" si="25"/>
        <v>1.0717684427464926E-6</v>
      </c>
      <c r="L210" s="21">
        <f t="shared" si="26"/>
        <v>4.3230619834651782E-9</v>
      </c>
    </row>
    <row r="211" spans="1:12" x14ac:dyDescent="0.25">
      <c r="A211" s="6"/>
      <c r="B211" s="6"/>
      <c r="C211" s="6"/>
      <c r="D211" s="21">
        <v>-8.6485790772435137E-3</v>
      </c>
      <c r="E211" s="21">
        <f t="shared" si="21"/>
        <v>7.4797920055334269E-5</v>
      </c>
      <c r="F211" s="21">
        <f t="shared" si="27"/>
        <v>99</v>
      </c>
      <c r="G211" s="21">
        <f t="shared" si="22"/>
        <v>3.5514114332913252E-2</v>
      </c>
      <c r="H211" s="21">
        <f t="shared" si="23"/>
        <v>2.6563818847092465E-6</v>
      </c>
      <c r="I211" s="21">
        <f>(1-$F$3)*SUM($H$12:H211)</f>
        <v>1.1978525043752685E-6</v>
      </c>
      <c r="J211" s="21">
        <f t="shared" si="24"/>
        <v>1.0944644829208796E-3</v>
      </c>
      <c r="K211" s="21">
        <f t="shared" si="25"/>
        <v>1.157741279836368E-6</v>
      </c>
      <c r="L211" s="21">
        <f t="shared" si="26"/>
        <v>5.4228759300872912E-9</v>
      </c>
    </row>
    <row r="212" spans="1:12" x14ac:dyDescent="0.25">
      <c r="A212" s="6"/>
      <c r="B212" s="6"/>
      <c r="C212" s="6"/>
      <c r="D212" s="21">
        <v>9.6775223376449962E-3</v>
      </c>
      <c r="E212" s="21">
        <f t="shared" si="21"/>
        <v>9.3654438595617868E-5</v>
      </c>
      <c r="F212" s="21">
        <f t="shared" si="27"/>
        <v>98</v>
      </c>
      <c r="G212" s="21">
        <f t="shared" si="22"/>
        <v>3.6744540023970075E-2</v>
      </c>
      <c r="H212" s="21">
        <f t="shared" si="23"/>
        <v>3.4412892673991284E-6</v>
      </c>
      <c r="I212" s="21">
        <f>(1-$F$3)*SUM($H$12:H212)</f>
        <v>1.3130873317048198E-6</v>
      </c>
      <c r="J212" s="21">
        <f t="shared" si="24"/>
        <v>1.1459002276397452E-3</v>
      </c>
      <c r="K212" s="21">
        <f t="shared" si="25"/>
        <v>1.2691173599354933E-6</v>
      </c>
      <c r="L212" s="21">
        <f t="shared" si="26"/>
        <v>8.5350475798202245E-9</v>
      </c>
    </row>
    <row r="213" spans="1:12" x14ac:dyDescent="0.25">
      <c r="A213" s="6"/>
      <c r="B213" s="6"/>
      <c r="C213" s="6"/>
      <c r="D213" s="21">
        <v>-9.5162011732109336E-3</v>
      </c>
      <c r="E213" s="21">
        <f t="shared" si="21"/>
        <v>9.0558084769021144E-5</v>
      </c>
      <c r="F213" s="21">
        <f t="shared" si="27"/>
        <v>97</v>
      </c>
      <c r="G213" s="21">
        <f t="shared" si="22"/>
        <v>3.8017595171220581E-2</v>
      </c>
      <c r="H213" s="21">
        <f t="shared" si="23"/>
        <v>3.4428006062297223E-6</v>
      </c>
      <c r="I213" s="21">
        <f>(1-$F$3)*SUM($H$12:H213)</f>
        <v>1.4283727676451697E-6</v>
      </c>
      <c r="J213" s="21">
        <f t="shared" si="24"/>
        <v>1.1951455006170462E-3</v>
      </c>
      <c r="K213" s="21">
        <f t="shared" si="25"/>
        <v>1.3805423539681976E-6</v>
      </c>
      <c r="L213" s="21">
        <f t="shared" si="26"/>
        <v>7.9526340711885657E-9</v>
      </c>
    </row>
    <row r="214" spans="1:12" x14ac:dyDescent="0.25">
      <c r="A214" s="6"/>
      <c r="B214" s="6"/>
      <c r="C214" s="6"/>
      <c r="D214" s="21">
        <v>-7.3560030032988836E-3</v>
      </c>
      <c r="E214" s="21">
        <f t="shared" si="21"/>
        <v>5.4110780184542196E-5</v>
      </c>
      <c r="F214" s="21">
        <f t="shared" si="27"/>
        <v>96</v>
      </c>
      <c r="G214" s="21">
        <f t="shared" si="22"/>
        <v>3.9334756719228425E-2</v>
      </c>
      <c r="H214" s="21">
        <f t="shared" si="23"/>
        <v>2.1284343744466136E-6</v>
      </c>
      <c r="I214" s="21">
        <f>(1-$F$3)*SUM($H$12:H214)</f>
        <v>1.4996454066369531E-6</v>
      </c>
      <c r="J214" s="21">
        <f t="shared" si="24"/>
        <v>1.2246001007010219E-3</v>
      </c>
      <c r="K214" s="21">
        <f t="shared" si="25"/>
        <v>1.4494283612038697E-6</v>
      </c>
      <c r="L214" s="21">
        <f t="shared" si="26"/>
        <v>2.7732179758614191E-9</v>
      </c>
    </row>
    <row r="215" spans="1:12" x14ac:dyDescent="0.25">
      <c r="A215" s="6"/>
      <c r="B215" s="6"/>
      <c r="C215" s="6"/>
      <c r="D215" s="21">
        <v>8.3921474369100888E-3</v>
      </c>
      <c r="E215" s="21">
        <f t="shared" si="21"/>
        <v>7.0428138602836576E-5</v>
      </c>
      <c r="F215" s="21">
        <f t="shared" si="27"/>
        <v>95</v>
      </c>
      <c r="G215" s="21">
        <f t="shared" si="22"/>
        <v>4.0697552782931863E-2</v>
      </c>
      <c r="H215" s="21">
        <f t="shared" si="23"/>
        <v>2.8662528881925824E-6</v>
      </c>
      <c r="I215" s="21">
        <f>(1-$F$3)*SUM($H$12:H215)</f>
        <v>1.5956245966988594E-6</v>
      </c>
      <c r="J215" s="21">
        <f t="shared" si="24"/>
        <v>1.2631803500287911E-3</v>
      </c>
      <c r="K215" s="21">
        <f t="shared" si="25"/>
        <v>1.5421935972692925E-6</v>
      </c>
      <c r="L215" s="21">
        <f t="shared" si="26"/>
        <v>4.7452734193100392E-9</v>
      </c>
    </row>
    <row r="216" spans="1:12" x14ac:dyDescent="0.25">
      <c r="A216" s="6"/>
      <c r="B216" s="6"/>
      <c r="C216" s="6"/>
      <c r="D216" s="21">
        <v>2.0434801043393101E-3</v>
      </c>
      <c r="E216" s="21">
        <f t="shared" si="21"/>
        <v>4.1758109368305977E-6</v>
      </c>
      <c r="F216" s="21">
        <f t="shared" si="27"/>
        <v>94</v>
      </c>
      <c r="G216" s="21">
        <f t="shared" si="22"/>
        <v>4.2107564420497949E-2</v>
      </c>
      <c r="H216" s="21">
        <f t="shared" si="23"/>
        <v>1.758332280304143E-7</v>
      </c>
      <c r="I216" s="21">
        <f>(1-$F$3)*SUM($H$12:H216)</f>
        <v>1.6015125387160664E-6</v>
      </c>
      <c r="J216" s="21">
        <f t="shared" si="24"/>
        <v>1.2655088062578097E-3</v>
      </c>
      <c r="K216" s="21">
        <f t="shared" si="25"/>
        <v>1.5478843759767751E-6</v>
      </c>
      <c r="L216" s="21">
        <f t="shared" si="26"/>
        <v>6.9059980092409988E-12</v>
      </c>
    </row>
    <row r="217" spans="1:12" x14ac:dyDescent="0.25">
      <c r="A217" s="6"/>
      <c r="B217" s="6"/>
      <c r="C217" s="6"/>
      <c r="D217" s="21">
        <v>3.8533882292339731E-3</v>
      </c>
      <c r="E217" s="21">
        <f t="shared" si="21"/>
        <v>1.4848600845198935E-5</v>
      </c>
      <c r="F217" s="21">
        <f t="shared" si="27"/>
        <v>93</v>
      </c>
      <c r="G217" s="21">
        <f t="shared" si="22"/>
        <v>4.3566427467599048E-2</v>
      </c>
      <c r="H217" s="21">
        <f t="shared" si="23"/>
        <v>6.4690049171768931E-7</v>
      </c>
      <c r="I217" s="21">
        <f>(1-$F$3)*SUM($H$12:H217)</f>
        <v>1.6231746137902812E-6</v>
      </c>
      <c r="J217" s="21">
        <f t="shared" si="24"/>
        <v>1.2740387018416203E-3</v>
      </c>
      <c r="K217" s="21">
        <f t="shared" si="25"/>
        <v>1.5688210759700791E-6</v>
      </c>
      <c r="L217" s="21">
        <f t="shared" si="26"/>
        <v>1.7635255071922003E-10</v>
      </c>
    </row>
    <row r="218" spans="1:12" x14ac:dyDescent="0.25">
      <c r="A218" s="6"/>
      <c r="B218" s="6"/>
      <c r="C218" s="6"/>
      <c r="D218" s="21">
        <v>-7.6828841340485449E-3</v>
      </c>
      <c r="E218" s="21">
        <f t="shared" si="21"/>
        <v>5.902670861721486E-5</v>
      </c>
      <c r="F218" s="21">
        <f t="shared" si="27"/>
        <v>92</v>
      </c>
      <c r="G218" s="21">
        <f t="shared" si="22"/>
        <v>4.5075834435240013E-2</v>
      </c>
      <c r="H218" s="21">
        <f t="shared" si="23"/>
        <v>2.6606781448867318E-6</v>
      </c>
      <c r="I218" s="21">
        <f>(1-$F$3)*SUM($H$12:H218)</f>
        <v>1.7122699390540185E-6</v>
      </c>
      <c r="J218" s="21">
        <f t="shared" si="24"/>
        <v>1.3085373281087622E-3</v>
      </c>
      <c r="K218" s="21">
        <f t="shared" si="25"/>
        <v>1.6549329599637378E-6</v>
      </c>
      <c r="L218" s="21">
        <f t="shared" si="26"/>
        <v>3.291520642065952E-9</v>
      </c>
    </row>
    <row r="219" spans="1:12" x14ac:dyDescent="0.25">
      <c r="A219" s="6"/>
      <c r="B219" s="6"/>
      <c r="C219" s="6"/>
      <c r="D219" s="21">
        <v>1.657914762097105E-3</v>
      </c>
      <c r="E219" s="21">
        <f t="shared" si="21"/>
        <v>2.7486813583795E-6</v>
      </c>
      <c r="F219" s="21">
        <f t="shared" si="27"/>
        <v>91</v>
      </c>
      <c r="G219" s="21">
        <f t="shared" si="22"/>
        <v>4.663753647333764E-2</v>
      </c>
      <c r="H219" s="21">
        <f t="shared" si="23"/>
        <v>1.2819172710500718E-7</v>
      </c>
      <c r="I219" s="21">
        <f>(1-$F$3)*SUM($H$12:H219)</f>
        <v>1.7165625603334806E-6</v>
      </c>
      <c r="J219" s="21">
        <f t="shared" si="24"/>
        <v>1.3101765378503312E-3</v>
      </c>
      <c r="K219" s="21">
        <f t="shared" si="25"/>
        <v>1.6590818387579006E-6</v>
      </c>
      <c r="L219" s="21">
        <f t="shared" si="26"/>
        <v>1.1872271131596199E-12</v>
      </c>
    </row>
    <row r="220" spans="1:12" x14ac:dyDescent="0.25">
      <c r="A220" s="6"/>
      <c r="B220" s="6"/>
      <c r="C220" s="6"/>
      <c r="D220" s="21">
        <v>6.625031681499657E-3</v>
      </c>
      <c r="E220" s="21">
        <f t="shared" si="21"/>
        <v>4.3891044780874176E-5</v>
      </c>
      <c r="F220" s="21">
        <f t="shared" si="27"/>
        <v>90</v>
      </c>
      <c r="G220" s="21">
        <f t="shared" si="22"/>
        <v>4.8253345402330484E-2</v>
      </c>
      <c r="H220" s="21">
        <f t="shared" si="23"/>
        <v>2.1178897438806765E-6</v>
      </c>
      <c r="I220" s="21">
        <f>(1-$F$3)*SUM($H$12:H220)</f>
        <v>1.7874821023932419E-6</v>
      </c>
      <c r="J220" s="21">
        <f t="shared" si="24"/>
        <v>1.3369675023699125E-3</v>
      </c>
      <c r="K220" s="21">
        <f t="shared" si="25"/>
        <v>1.7276265728464263E-6</v>
      </c>
      <c r="L220" s="21">
        <f t="shared" si="26"/>
        <v>1.7777538349850458E-9</v>
      </c>
    </row>
    <row r="221" spans="1:12" x14ac:dyDescent="0.25">
      <c r="A221" s="6"/>
      <c r="B221" s="6"/>
      <c r="C221" s="6"/>
      <c r="D221" s="21">
        <v>1.9303579116624219E-3</v>
      </c>
      <c r="E221" s="21">
        <f t="shared" si="21"/>
        <v>3.726281667117707E-6</v>
      </c>
      <c r="F221" s="21">
        <f t="shared" si="27"/>
        <v>89</v>
      </c>
      <c r="G221" s="21">
        <f t="shared" si="22"/>
        <v>4.9925135815176047E-2</v>
      </c>
      <c r="H221" s="21">
        <f t="shared" si="23"/>
        <v>1.8603511831645213E-7</v>
      </c>
      <c r="I221" s="21">
        <f>(1-$F$3)*SUM($H$12:H221)</f>
        <v>1.7937116643598914E-6</v>
      </c>
      <c r="J221" s="21">
        <f t="shared" si="24"/>
        <v>1.339295211803541E-3</v>
      </c>
      <c r="K221" s="21">
        <f t="shared" si="25"/>
        <v>1.7336475320360972E-6</v>
      </c>
      <c r="L221" s="21">
        <f t="shared" si="26"/>
        <v>3.9705907962924355E-12</v>
      </c>
    </row>
    <row r="222" spans="1:12" x14ac:dyDescent="0.25">
      <c r="A222" s="6"/>
      <c r="B222" s="6"/>
      <c r="C222" s="6"/>
      <c r="D222" s="21">
        <v>6.9180519240864737E-3</v>
      </c>
      <c r="E222" s="21">
        <f t="shared" si="21"/>
        <v>4.785944242435656E-5</v>
      </c>
      <c r="F222" s="21">
        <f t="shared" si="27"/>
        <v>88</v>
      </c>
      <c r="G222" s="21">
        <f t="shared" si="22"/>
        <v>5.1654847252174022E-2</v>
      </c>
      <c r="H222" s="21">
        <f t="shared" si="23"/>
        <v>2.4721721880043552E-6</v>
      </c>
      <c r="I222" s="21">
        <f>(1-$F$3)*SUM($H$12:H222)</f>
        <v>1.8764946892896466E-6</v>
      </c>
      <c r="J222" s="21">
        <f t="shared" si="24"/>
        <v>1.3698520683963092E-3</v>
      </c>
      <c r="K222" s="21">
        <f t="shared" si="25"/>
        <v>1.8136584890452709E-6</v>
      </c>
      <c r="L222" s="21">
        <f t="shared" si="26"/>
        <v>2.120214218217371E-9</v>
      </c>
    </row>
    <row r="223" spans="1:12" x14ac:dyDescent="0.25">
      <c r="A223" s="6"/>
      <c r="B223" s="6"/>
      <c r="C223" s="6"/>
      <c r="D223" s="21">
        <v>1.1411893382339281E-4</v>
      </c>
      <c r="E223" s="21">
        <f t="shared" si="21"/>
        <v>1.3023131056987907E-8</v>
      </c>
      <c r="F223" s="21">
        <f t="shared" si="27"/>
        <v>87</v>
      </c>
      <c r="G223" s="21">
        <f t="shared" si="22"/>
        <v>5.344448645113857E-2</v>
      </c>
      <c r="H223" s="21">
        <f t="shared" si="23"/>
        <v>6.9601455132659211E-10</v>
      </c>
      <c r="I223" s="21">
        <f>(1-$F$3)*SUM($H$12:H223)</f>
        <v>1.8765179959954794E-6</v>
      </c>
      <c r="J223" s="21">
        <f t="shared" si="24"/>
        <v>1.369860575385495E-3</v>
      </c>
      <c r="K223" s="21">
        <f t="shared" si="25"/>
        <v>1.8136810153040058E-6</v>
      </c>
      <c r="L223" s="21">
        <f t="shared" si="26"/>
        <v>3.2423688161009472E-12</v>
      </c>
    </row>
    <row r="224" spans="1:12" x14ac:dyDescent="0.25">
      <c r="A224" s="6"/>
      <c r="B224" s="6"/>
      <c r="C224" s="6"/>
      <c r="D224" s="21">
        <v>5.0393441718060237E-3</v>
      </c>
      <c r="E224" s="21">
        <f t="shared" si="21"/>
        <v>2.5394989681915339E-5</v>
      </c>
      <c r="F224" s="21">
        <f t="shared" si="27"/>
        <v>86</v>
      </c>
      <c r="G224" s="21">
        <f t="shared" si="22"/>
        <v>5.5296129675530492E-2</v>
      </c>
      <c r="H224" s="21">
        <f t="shared" si="23"/>
        <v>1.4042446425599495E-6</v>
      </c>
      <c r="I224" s="21">
        <f>(1-$F$3)*SUM($H$12:H224)</f>
        <v>1.9235404565735007E-6</v>
      </c>
      <c r="J224" s="21">
        <f t="shared" si="24"/>
        <v>1.3869176098721585E-3</v>
      </c>
      <c r="K224" s="21">
        <f t="shared" si="25"/>
        <v>1.8591288842960618E-6</v>
      </c>
      <c r="L224" s="21">
        <f t="shared" si="26"/>
        <v>5.5393674348491193E-10</v>
      </c>
    </row>
    <row r="225" spans="1:12" x14ac:dyDescent="0.25">
      <c r="A225" s="6"/>
      <c r="B225" s="6"/>
      <c r="C225" s="6"/>
      <c r="D225" s="21">
        <v>-1.932594826531986E-3</v>
      </c>
      <c r="E225" s="21">
        <f t="shared" si="21"/>
        <v>3.7349227635381972E-6</v>
      </c>
      <c r="F225" s="21">
        <f t="shared" si="27"/>
        <v>85</v>
      </c>
      <c r="G225" s="21">
        <f t="shared" si="22"/>
        <v>5.7211925123249907E-2</v>
      </c>
      <c r="H225" s="21">
        <f t="shared" si="23"/>
        <v>2.1368212148866896E-7</v>
      </c>
      <c r="I225" s="21">
        <f>(1-$F$3)*SUM($H$12:H225)</f>
        <v>1.9306958046014705E-6</v>
      </c>
      <c r="J225" s="21">
        <f t="shared" si="24"/>
        <v>1.3894948019339513E-3</v>
      </c>
      <c r="K225" s="21">
        <f t="shared" si="25"/>
        <v>1.8660446287247943E-6</v>
      </c>
      <c r="L225" s="21">
        <f t="shared" si="26"/>
        <v>3.4927054827836235E-12</v>
      </c>
    </row>
    <row r="226" spans="1:12" x14ac:dyDescent="0.25">
      <c r="A226" s="6"/>
      <c r="B226" s="6"/>
      <c r="C226" s="6"/>
      <c r="D226" s="21">
        <v>1.460529239990683E-3</v>
      </c>
      <c r="E226" s="21">
        <f t="shared" si="21"/>
        <v>2.1331456608677624E-6</v>
      </c>
      <c r="F226" s="21">
        <f t="shared" si="27"/>
        <v>84</v>
      </c>
      <c r="G226" s="21">
        <f t="shared" si="22"/>
        <v>5.9194095418884339E-2</v>
      </c>
      <c r="H226" s="21">
        <f t="shared" si="23"/>
        <v>1.2626962779178541E-7</v>
      </c>
      <c r="I226" s="21">
        <f>(1-$F$3)*SUM($H$12:H226)</f>
        <v>1.9349240625667041E-6</v>
      </c>
      <c r="J226" s="21">
        <f t="shared" si="24"/>
        <v>1.3910154789098159E-3</v>
      </c>
      <c r="K226" s="21">
        <f t="shared" si="25"/>
        <v>1.8701312994712072E-6</v>
      </c>
      <c r="L226" s="21">
        <f t="shared" si="26"/>
        <v>6.9176554300837726E-14</v>
      </c>
    </row>
    <row r="227" spans="1:12" x14ac:dyDescent="0.25">
      <c r="A227" s="6"/>
      <c r="B227" s="6"/>
      <c r="C227" s="6"/>
      <c r="D227" s="21">
        <v>-2.443812273579826E-3</v>
      </c>
      <c r="E227" s="21">
        <f t="shared" si="21"/>
        <v>5.9722184284993985E-6</v>
      </c>
      <c r="F227" s="21">
        <f t="shared" si="27"/>
        <v>83</v>
      </c>
      <c r="G227" s="21">
        <f t="shared" si="22"/>
        <v>6.1244940192303442E-2</v>
      </c>
      <c r="H227" s="21">
        <f t="shared" si="23"/>
        <v>3.6576816046881809E-7</v>
      </c>
      <c r="I227" s="21">
        <f>(1-$F$3)*SUM($H$12:H227)</f>
        <v>1.9471721555165093E-6</v>
      </c>
      <c r="J227" s="21">
        <f t="shared" si="24"/>
        <v>1.3954111062753189E-3</v>
      </c>
      <c r="K227" s="21">
        <f t="shared" si="25"/>
        <v>1.8819692534392191E-6</v>
      </c>
      <c r="L227" s="21">
        <f t="shared" si="26"/>
        <v>1.6730138314080481E-11</v>
      </c>
    </row>
    <row r="228" spans="1:12" x14ac:dyDescent="0.25">
      <c r="A228" s="6"/>
      <c r="B228" s="6"/>
      <c r="C228" s="6"/>
      <c r="D228" s="21">
        <v>-4.2744646726982256E-3</v>
      </c>
      <c r="E228" s="21">
        <f t="shared" si="21"/>
        <v>1.8271048238145149E-5</v>
      </c>
      <c r="F228" s="21">
        <f t="shared" si="27"/>
        <v>82</v>
      </c>
      <c r="G228" s="21">
        <f t="shared" si="22"/>
        <v>6.3366838746592033E-2</v>
      </c>
      <c r="H228" s="21">
        <f t="shared" si="23"/>
        <v>1.1577785674377481E-6</v>
      </c>
      <c r="I228" s="21">
        <f>(1-$F$3)*SUM($H$12:H228)</f>
        <v>1.9859414663583667E-6</v>
      </c>
      <c r="J228" s="21">
        <f t="shared" si="24"/>
        <v>1.4092343546615541E-3</v>
      </c>
      <c r="K228" s="21">
        <f t="shared" si="25"/>
        <v>1.9194403372233078E-6</v>
      </c>
      <c r="L228" s="21">
        <f t="shared" si="26"/>
        <v>2.6737508094548958E-10</v>
      </c>
    </row>
    <row r="229" spans="1:12" x14ac:dyDescent="0.25">
      <c r="A229" s="6"/>
      <c r="B229" s="6"/>
      <c r="C229" s="6"/>
      <c r="D229" s="21">
        <v>1.8539070267536569E-3</v>
      </c>
      <c r="E229" s="21">
        <f t="shared" si="21"/>
        <v>3.4369712638465844E-6</v>
      </c>
      <c r="F229" s="21">
        <f t="shared" si="27"/>
        <v>81</v>
      </c>
      <c r="G229" s="21">
        <f t="shared" si="22"/>
        <v>6.5562252818416517E-2</v>
      </c>
      <c r="H229" s="21">
        <f t="shared" si="23"/>
        <v>2.2533557892994231E-7</v>
      </c>
      <c r="I229" s="21">
        <f>(1-$F$3)*SUM($H$12:H229)</f>
        <v>1.9934870414354719E-6</v>
      </c>
      <c r="J229" s="21">
        <f t="shared" si="24"/>
        <v>1.4119090060749212E-3</v>
      </c>
      <c r="K229" s="21">
        <f t="shared" si="25"/>
        <v>1.9267332415791951E-6</v>
      </c>
      <c r="L229" s="21">
        <f t="shared" si="26"/>
        <v>2.2808188839021155E-12</v>
      </c>
    </row>
    <row r="230" spans="1:12" x14ac:dyDescent="0.25">
      <c r="A230" s="6"/>
      <c r="B230" s="6"/>
      <c r="C230" s="6"/>
      <c r="D230" s="21">
        <v>-1.4781218982283471E-4</v>
      </c>
      <c r="E230" s="21">
        <f t="shared" si="21"/>
        <v>2.184844346022172E-8</v>
      </c>
      <c r="F230" s="21">
        <f t="shared" si="27"/>
        <v>80</v>
      </c>
      <c r="G230" s="21">
        <f t="shared" si="22"/>
        <v>6.7833729434027365E-2</v>
      </c>
      <c r="H230" s="21">
        <f t="shared" si="23"/>
        <v>1.4820614022353249E-9</v>
      </c>
      <c r="I230" s="21">
        <f>(1-$F$3)*SUM($H$12:H230)</f>
        <v>1.9935366696638794E-6</v>
      </c>
      <c r="J230" s="21">
        <f t="shared" si="24"/>
        <v>1.4119265808333942E-3</v>
      </c>
      <c r="K230" s="21">
        <f t="shared" si="25"/>
        <v>1.9267812079594152E-6</v>
      </c>
      <c r="L230" s="21">
        <f t="shared" si="26"/>
        <v>3.6287688372625392E-12</v>
      </c>
    </row>
    <row r="231" spans="1:12" x14ac:dyDescent="0.25">
      <c r="A231" s="6"/>
      <c r="B231" s="6"/>
      <c r="C231" s="6"/>
      <c r="D231" s="21">
        <v>-1.519976560020973E-2</v>
      </c>
      <c r="E231" s="21">
        <f t="shared" si="21"/>
        <v>2.3103287430131905E-4</v>
      </c>
      <c r="F231" s="21">
        <f t="shared" si="27"/>
        <v>79</v>
      </c>
      <c r="G231" s="21">
        <f t="shared" si="22"/>
        <v>7.0183903864210792E-2</v>
      </c>
      <c r="H231" s="21">
        <f t="shared" si="23"/>
        <v>1.6214789039436071E-5</v>
      </c>
      <c r="I231" s="21">
        <f>(1-$F$3)*SUM($H$12:H231)</f>
        <v>2.5365042233786254E-6</v>
      </c>
      <c r="J231" s="21">
        <f t="shared" si="24"/>
        <v>1.5926406447716401E-3</v>
      </c>
      <c r="K231" s="21">
        <f t="shared" si="25"/>
        <v>2.4515669793722173E-6</v>
      </c>
      <c r="L231" s="21">
        <f t="shared" si="26"/>
        <v>5.2249414057010307E-8</v>
      </c>
    </row>
    <row r="232" spans="1:12" x14ac:dyDescent="0.25">
      <c r="A232" s="6"/>
      <c r="B232" s="6"/>
      <c r="C232" s="6"/>
      <c r="D232" s="21">
        <v>1.1028545119309631E-2</v>
      </c>
      <c r="E232" s="21">
        <f t="shared" si="21"/>
        <v>1.2162880744864828E-4</v>
      </c>
      <c r="F232" s="21">
        <f t="shared" si="27"/>
        <v>78</v>
      </c>
      <c r="G232" s="21">
        <f t="shared" si="22"/>
        <v>7.2615502681618288E-2</v>
      </c>
      <c r="H232" s="21">
        <f t="shared" si="23"/>
        <v>8.832136993449353E-6</v>
      </c>
      <c r="I232" s="21">
        <f>(1-$F$3)*SUM($H$12:H232)</f>
        <v>2.8322566877334429E-6</v>
      </c>
      <c r="J232" s="21">
        <f t="shared" si="24"/>
        <v>1.6829309812744677E-3</v>
      </c>
      <c r="K232" s="21">
        <f t="shared" si="25"/>
        <v>2.737415892611736E-6</v>
      </c>
      <c r="L232" s="21">
        <f t="shared" si="26"/>
        <v>1.4135162986130795E-8</v>
      </c>
    </row>
    <row r="233" spans="1:12" x14ac:dyDescent="0.25">
      <c r="A233" s="6"/>
      <c r="B233" s="6"/>
      <c r="C233" s="6"/>
      <c r="D233" s="21">
        <v>-1.008575588238219E-2</v>
      </c>
      <c r="E233" s="21">
        <f t="shared" si="21"/>
        <v>1.0172247171900694E-4</v>
      </c>
      <c r="F233" s="21">
        <f t="shared" si="27"/>
        <v>77</v>
      </c>
      <c r="G233" s="21">
        <f t="shared" si="22"/>
        <v>7.5131346924020362E-2</v>
      </c>
      <c r="H233" s="21">
        <f t="shared" si="23"/>
        <v>7.6425463126895606E-6</v>
      </c>
      <c r="I233" s="21">
        <f>(1-$F$3)*SUM($H$12:H233)</f>
        <v>3.088174582530613E-6</v>
      </c>
      <c r="J233" s="21">
        <f t="shared" si="24"/>
        <v>1.7573202845613013E-3</v>
      </c>
      <c r="K233" s="21">
        <f t="shared" si="25"/>
        <v>2.9847641345474415E-6</v>
      </c>
      <c r="L233" s="21">
        <f t="shared" si="26"/>
        <v>9.749134899034232E-9</v>
      </c>
    </row>
    <row r="234" spans="1:12" x14ac:dyDescent="0.25">
      <c r="A234" s="6"/>
      <c r="B234" s="6"/>
      <c r="C234" s="6"/>
      <c r="D234" s="21">
        <v>7.7292494250110894E-3</v>
      </c>
      <c r="E234" s="21">
        <f t="shared" si="21"/>
        <v>5.9741296674034253E-5</v>
      </c>
      <c r="F234" s="21">
        <f t="shared" si="27"/>
        <v>76</v>
      </c>
      <c r="G234" s="21">
        <f t="shared" si="22"/>
        <v>7.7734355367154853E-2</v>
      </c>
      <c r="H234" s="21">
        <f t="shared" si="23"/>
        <v>4.6439511857540052E-6</v>
      </c>
      <c r="I234" s="21">
        <f>(1-$F$3)*SUM($H$12:H234)</f>
        <v>3.2436816821769272E-6</v>
      </c>
      <c r="J234" s="21">
        <f t="shared" si="24"/>
        <v>1.8010223991324836E-3</v>
      </c>
      <c r="K234" s="21">
        <f t="shared" si="25"/>
        <v>3.1350639318184439E-6</v>
      </c>
      <c r="L234" s="21">
        <f t="shared" si="26"/>
        <v>3.2042655852659049E-9</v>
      </c>
    </row>
    <row r="235" spans="1:12" x14ac:dyDescent="0.25">
      <c r="A235" s="6"/>
      <c r="B235" s="6"/>
      <c r="C235" s="6"/>
      <c r="D235" s="21">
        <v>4.7457489104314552E-3</v>
      </c>
      <c r="E235" s="21">
        <f t="shared" si="21"/>
        <v>2.2522132720861345E-5</v>
      </c>
      <c r="F235" s="21">
        <f t="shared" si="27"/>
        <v>75</v>
      </c>
      <c r="G235" s="21">
        <f t="shared" si="22"/>
        <v>8.0427547910966818E-2</v>
      </c>
      <c r="H235" s="21">
        <f t="shared" si="23"/>
        <v>1.8113999084642293E-6</v>
      </c>
      <c r="I235" s="21">
        <f>(1-$F$3)*SUM($H$12:H235)</f>
        <v>3.3043381220914947E-6</v>
      </c>
      <c r="J235" s="21">
        <f t="shared" si="24"/>
        <v>1.8177838491117405E-3</v>
      </c>
      <c r="K235" s="21">
        <f t="shared" si="25"/>
        <v>3.193689233448242E-6</v>
      </c>
      <c r="L235" s="21">
        <f t="shared" si="26"/>
        <v>3.7358872764612199E-10</v>
      </c>
    </row>
    <row r="236" spans="1:12" x14ac:dyDescent="0.25">
      <c r="A236" s="6"/>
      <c r="B236" s="6"/>
      <c r="C236" s="6"/>
      <c r="D236" s="21">
        <v>3.9524504016513994E-3</v>
      </c>
      <c r="E236" s="21">
        <f t="shared" si="21"/>
        <v>1.5621864177514309E-5</v>
      </c>
      <c r="F236" s="21">
        <f t="shared" si="27"/>
        <v>74</v>
      </c>
      <c r="G236" s="21">
        <f t="shared" si="22"/>
        <v>8.3214049083168193E-2</v>
      </c>
      <c r="H236" s="21">
        <f t="shared" si="23"/>
        <v>1.2999585724382626E-6</v>
      </c>
      <c r="I236" s="21">
        <f>(1-$F$3)*SUM($H$12:H236)</f>
        <v>3.3478684649341089E-6</v>
      </c>
      <c r="J236" s="21">
        <f t="shared" si="24"/>
        <v>1.8297181381114712E-3</v>
      </c>
      <c r="K236" s="21">
        <f t="shared" si="25"/>
        <v>3.2357619215715667E-6</v>
      </c>
      <c r="L236" s="21">
        <f t="shared" si="26"/>
        <v>1.5341552909466991E-10</v>
      </c>
    </row>
    <row r="237" spans="1:12" x14ac:dyDescent="0.25">
      <c r="A237" s="6"/>
      <c r="B237" s="6"/>
      <c r="C237" s="6"/>
      <c r="D237" s="21">
        <v>-5.8401183084859538E-4</v>
      </c>
      <c r="E237" s="21">
        <f t="shared" si="21"/>
        <v>3.4106981857112837E-7</v>
      </c>
      <c r="F237" s="21">
        <f t="shared" si="27"/>
        <v>73</v>
      </c>
      <c r="G237" s="21">
        <f t="shared" si="22"/>
        <v>8.6097091664182321E-2</v>
      </c>
      <c r="H237" s="21">
        <f t="shared" si="23"/>
        <v>2.9365119433404472E-8</v>
      </c>
      <c r="I237" s="21">
        <f>(1-$F$3)*SUM($H$12:H237)</f>
        <v>3.3488517837441484E-6</v>
      </c>
      <c r="J237" s="21">
        <f t="shared" si="24"/>
        <v>1.829986826112185E-3</v>
      </c>
      <c r="K237" s="21">
        <f t="shared" si="25"/>
        <v>3.2367123130208179E-6</v>
      </c>
      <c r="L237" s="21">
        <f t="shared" si="26"/>
        <v>8.3847454556628191E-12</v>
      </c>
    </row>
    <row r="238" spans="1:12" x14ac:dyDescent="0.25">
      <c r="A238" s="6"/>
      <c r="B238" s="6"/>
      <c r="C238" s="6"/>
      <c r="D238" s="21">
        <v>1.6365324131418339E-3</v>
      </c>
      <c r="E238" s="21">
        <f t="shared" si="21"/>
        <v>2.6782383392638341E-6</v>
      </c>
      <c r="F238" s="21">
        <f t="shared" si="27"/>
        <v>72</v>
      </c>
      <c r="G238" s="21">
        <f t="shared" si="22"/>
        <v>8.9080020437678611E-2</v>
      </c>
      <c r="H238" s="21">
        <f t="shared" si="23"/>
        <v>2.3857752599859677E-7</v>
      </c>
      <c r="I238" s="21">
        <f>(1-$F$3)*SUM($H$12:H238)</f>
        <v>3.3568407779486195E-6</v>
      </c>
      <c r="J238" s="21">
        <f t="shared" si="24"/>
        <v>1.8321683268599038E-3</v>
      </c>
      <c r="K238" s="21">
        <f t="shared" si="25"/>
        <v>3.24443378819502E-6</v>
      </c>
      <c r="L238" s="21">
        <f t="shared" si="26"/>
        <v>3.2057728639038712E-13</v>
      </c>
    </row>
    <row r="239" spans="1:12" x14ac:dyDescent="0.25">
      <c r="A239" s="6"/>
      <c r="B239" s="6"/>
      <c r="C239" s="6"/>
      <c r="D239" s="21">
        <v>2.3808540312347621E-3</v>
      </c>
      <c r="E239" s="21">
        <f t="shared" si="21"/>
        <v>5.6684659180468175E-6</v>
      </c>
      <c r="F239" s="21">
        <f t="shared" si="27"/>
        <v>71</v>
      </c>
      <c r="G239" s="21">
        <f t="shared" si="22"/>
        <v>9.2166296071048592E-2</v>
      </c>
      <c r="H239" s="21">
        <f t="shared" si="23"/>
        <v>5.2244150807135128E-7</v>
      </c>
      <c r="I239" s="21">
        <f>(1-$F$3)*SUM($H$12:H239)</f>
        <v>3.3743352261900756E-6</v>
      </c>
      <c r="J239" s="21">
        <f t="shared" si="24"/>
        <v>1.836936369662835E-3</v>
      </c>
      <c r="K239" s="21">
        <f t="shared" si="25"/>
        <v>3.2613424182835451E-6</v>
      </c>
      <c r="L239" s="21">
        <f t="shared" si="26"/>
        <v>5.7942435431125846E-12</v>
      </c>
    </row>
    <row r="240" spans="1:12" x14ac:dyDescent="0.25">
      <c r="A240" s="6"/>
      <c r="B240" s="6"/>
      <c r="C240" s="6"/>
      <c r="D240" s="21">
        <v>4.815124744330988E-3</v>
      </c>
      <c r="E240" s="21">
        <f t="shared" si="21"/>
        <v>2.3185426303468562E-5</v>
      </c>
      <c r="F240" s="21">
        <f t="shared" si="27"/>
        <v>70</v>
      </c>
      <c r="G240" s="21">
        <f t="shared" si="22"/>
        <v>9.5359499130325459E-2</v>
      </c>
      <c r="H240" s="21">
        <f t="shared" si="23"/>
        <v>2.2109506394218354E-6</v>
      </c>
      <c r="I240" s="21">
        <f>(1-$F$3)*SUM($H$12:H240)</f>
        <v>3.4483710003929493E-6</v>
      </c>
      <c r="J240" s="21">
        <f t="shared" si="24"/>
        <v>1.856978998371535E-3</v>
      </c>
      <c r="K240" s="21">
        <f t="shared" si="25"/>
        <v>3.3328990345332352E-6</v>
      </c>
      <c r="L240" s="21">
        <f t="shared" si="26"/>
        <v>3.9412283896382074E-10</v>
      </c>
    </row>
    <row r="241" spans="1:12" x14ac:dyDescent="0.25">
      <c r="A241" s="6"/>
      <c r="B241" s="6"/>
      <c r="C241" s="6"/>
      <c r="D241" s="21">
        <v>1.2076687785508289E-3</v>
      </c>
      <c r="E241" s="21">
        <f t="shared" si="21"/>
        <v>1.4584638786864511E-6</v>
      </c>
      <c r="F241" s="21">
        <f t="shared" si="27"/>
        <v>69</v>
      </c>
      <c r="G241" s="21">
        <f t="shared" si="22"/>
        <v>9.8663334234204786E-2</v>
      </c>
      <c r="H241" s="21">
        <f t="shared" si="23"/>
        <v>1.4389690913135604E-7</v>
      </c>
      <c r="I241" s="21">
        <f>(1-$F$3)*SUM($H$12:H241)</f>
        <v>3.4531895245530938E-6</v>
      </c>
      <c r="J241" s="21">
        <f t="shared" si="24"/>
        <v>1.8582759548982745E-3</v>
      </c>
      <c r="K241" s="21">
        <f t="shared" si="25"/>
        <v>3.3375562058525017E-6</v>
      </c>
      <c r="L241" s="21">
        <f t="shared" si="26"/>
        <v>3.5309879740143235E-12</v>
      </c>
    </row>
    <row r="242" spans="1:12" x14ac:dyDescent="0.25">
      <c r="A242" s="6"/>
      <c r="B242" s="6"/>
      <c r="C242" s="6"/>
      <c r="D242" s="21">
        <v>3.294245867797114E-3</v>
      </c>
      <c r="E242" s="21">
        <f t="shared" si="21"/>
        <v>1.0852055837498361E-5</v>
      </c>
      <c r="F242" s="21">
        <f t="shared" si="27"/>
        <v>68</v>
      </c>
      <c r="G242" s="21">
        <f t="shared" si="22"/>
        <v>0.10208163435198594</v>
      </c>
      <c r="H242" s="21">
        <f t="shared" si="23"/>
        <v>1.1077955959708423E-6</v>
      </c>
      <c r="I242" s="21">
        <f>(1-$F$3)*SUM($H$12:H242)</f>
        <v>3.4902851083005824E-6</v>
      </c>
      <c r="J242" s="21">
        <f t="shared" si="24"/>
        <v>1.868230475155724E-3</v>
      </c>
      <c r="K242" s="21">
        <f t="shared" si="25"/>
        <v>3.3734096088776874E-6</v>
      </c>
      <c r="L242" s="21">
        <f t="shared" si="26"/>
        <v>5.5930149412862216E-11</v>
      </c>
    </row>
    <row r="243" spans="1:12" x14ac:dyDescent="0.25">
      <c r="A243" s="6"/>
      <c r="B243" s="6"/>
      <c r="C243" s="6"/>
      <c r="D243" s="21">
        <v>1.255421534085847E-3</v>
      </c>
      <c r="E243" s="21">
        <f t="shared" si="21"/>
        <v>1.5760832282464616E-6</v>
      </c>
      <c r="F243" s="21">
        <f t="shared" si="27"/>
        <v>67</v>
      </c>
      <c r="G243" s="21">
        <f t="shared" si="22"/>
        <v>0.1056183652504205</v>
      </c>
      <c r="H243" s="21">
        <f t="shared" si="23"/>
        <v>1.6646333406599662E-7</v>
      </c>
      <c r="I243" s="21">
        <f>(1-$F$3)*SUM($H$12:H243)</f>
        <v>3.4958592905524258E-6</v>
      </c>
      <c r="J243" s="21">
        <f t="shared" si="24"/>
        <v>1.8697217147352239E-3</v>
      </c>
      <c r="K243" s="21">
        <f t="shared" si="25"/>
        <v>3.3787971343624349E-6</v>
      </c>
      <c r="L243" s="21">
        <f t="shared" si="26"/>
        <v>3.2497774273039105E-12</v>
      </c>
    </row>
    <row r="244" spans="1:12" x14ac:dyDescent="0.25">
      <c r="A244" s="6"/>
      <c r="B244" s="6"/>
      <c r="C244" s="6"/>
      <c r="D244" s="21">
        <v>1.714313007018806E-3</v>
      </c>
      <c r="E244" s="21">
        <f t="shared" si="21"/>
        <v>2.9388690860338608E-6</v>
      </c>
      <c r="F244" s="21">
        <f t="shared" si="27"/>
        <v>66</v>
      </c>
      <c r="G244" s="21">
        <f t="shared" si="22"/>
        <v>0.10927763009462643</v>
      </c>
      <c r="H244" s="21">
        <f t="shared" si="23"/>
        <v>3.2115264888014109E-7</v>
      </c>
      <c r="I244" s="21">
        <f>(1-$F$3)*SUM($H$12:H244)</f>
        <v>3.506613390880673E-6</v>
      </c>
      <c r="J244" s="21">
        <f t="shared" si="24"/>
        <v>1.8725953622928454E-3</v>
      </c>
      <c r="K244" s="21">
        <f t="shared" si="25"/>
        <v>3.3891911234654647E-6</v>
      </c>
      <c r="L244" s="21">
        <f t="shared" si="26"/>
        <v>2.0278993739655085E-13</v>
      </c>
    </row>
    <row r="245" spans="1:12" x14ac:dyDescent="0.25">
      <c r="A245" s="6"/>
      <c r="B245" s="6"/>
      <c r="C245" s="6"/>
      <c r="D245" s="21">
        <v>2.9650384560866002E-4</v>
      </c>
      <c r="E245" s="21">
        <f t="shared" si="21"/>
        <v>8.7914530460724096E-8</v>
      </c>
      <c r="F245" s="21">
        <f t="shared" si="27"/>
        <v>65</v>
      </c>
      <c r="G245" s="21">
        <f t="shared" si="22"/>
        <v>0.11306367420840631</v>
      </c>
      <c r="H245" s="21">
        <f t="shared" si="23"/>
        <v>9.9399398301963216E-9</v>
      </c>
      <c r="I245" s="21">
        <f>(1-$F$3)*SUM($H$12:H245)</f>
        <v>3.5069462391712395E-6</v>
      </c>
      <c r="J245" s="21">
        <f t="shared" si="24"/>
        <v>1.8726842337060564E-3</v>
      </c>
      <c r="K245" s="21">
        <f t="shared" si="25"/>
        <v>3.3895128260160746E-6</v>
      </c>
      <c r="L245" s="21">
        <f t="shared" si="26"/>
        <v>1.0900551305213996E-11</v>
      </c>
    </row>
    <row r="246" spans="1:12" x14ac:dyDescent="0.25">
      <c r="A246" s="6"/>
      <c r="B246" s="6"/>
      <c r="C246" s="6"/>
      <c r="D246" s="21">
        <v>1.1373523876280879E-3</v>
      </c>
      <c r="E246" s="21">
        <f t="shared" si="21"/>
        <v>1.2935704536433125E-6</v>
      </c>
      <c r="F246" s="21">
        <f t="shared" si="27"/>
        <v>64</v>
      </c>
      <c r="G246" s="21">
        <f t="shared" si="22"/>
        <v>0.11698088999949176</v>
      </c>
      <c r="H246" s="21">
        <f t="shared" si="23"/>
        <v>1.51323022944241E-7</v>
      </c>
      <c r="I246" s="21">
        <f>(1-$F$3)*SUM($H$12:H246)</f>
        <v>3.5120134337791326E-6</v>
      </c>
      <c r="J246" s="21">
        <f t="shared" si="24"/>
        <v>1.8740366682055965E-3</v>
      </c>
      <c r="K246" s="21">
        <f t="shared" si="25"/>
        <v>3.3944103408178504E-6</v>
      </c>
      <c r="L246" s="21">
        <f t="shared" si="26"/>
        <v>4.4135282315435248E-12</v>
      </c>
    </row>
    <row r="247" spans="1:12" x14ac:dyDescent="0.25">
      <c r="A247" s="6"/>
      <c r="B247" s="6"/>
      <c r="C247" s="6"/>
      <c r="D247" s="21">
        <v>4.25136071632954E-3</v>
      </c>
      <c r="E247" s="21">
        <f t="shared" si="21"/>
        <v>1.8074067940350018E-5</v>
      </c>
      <c r="F247" s="21">
        <f t="shared" si="27"/>
        <v>63</v>
      </c>
      <c r="G247" s="21">
        <f t="shared" si="22"/>
        <v>0.12103382205542847</v>
      </c>
      <c r="H247" s="21">
        <f t="shared" si="23"/>
        <v>2.1875735229100487E-6</v>
      </c>
      <c r="I247" s="21">
        <f>(1-$F$3)*SUM($H$12:H247)</f>
        <v>3.5852664031157555E-6</v>
      </c>
      <c r="J247" s="21">
        <f t="shared" si="24"/>
        <v>1.8934799716700875E-3</v>
      </c>
      <c r="K247" s="21">
        <f t="shared" si="25"/>
        <v>3.4652103651629404E-6</v>
      </c>
      <c r="L247" s="21">
        <f t="shared" si="26"/>
        <v>2.1341871965210087E-10</v>
      </c>
    </row>
    <row r="248" spans="1:12" x14ac:dyDescent="0.25">
      <c r="A248" s="6"/>
      <c r="B248" s="6"/>
      <c r="C248" s="6"/>
      <c r="D248" s="21">
        <v>-4.4871840867219588E-5</v>
      </c>
      <c r="E248" s="21">
        <f t="shared" si="21"/>
        <v>2.0134821028130781E-9</v>
      </c>
      <c r="F248" s="21">
        <f t="shared" si="27"/>
        <v>62</v>
      </c>
      <c r="G248" s="21">
        <f t="shared" si="22"/>
        <v>0.12522717241601403</v>
      </c>
      <c r="H248" s="21">
        <f t="shared" si="23"/>
        <v>2.5214267044553181E-10</v>
      </c>
      <c r="I248" s="21">
        <f>(1-$F$3)*SUM($H$12:H248)</f>
        <v>3.585274846351657E-6</v>
      </c>
      <c r="J248" s="21">
        <f t="shared" si="24"/>
        <v>1.8934822012238871E-3</v>
      </c>
      <c r="K248" s="21">
        <f t="shared" si="25"/>
        <v>3.4652185256690985E-6</v>
      </c>
      <c r="L248" s="21">
        <f t="shared" si="26"/>
        <v>1.1993789173782957E-11</v>
      </c>
    </row>
    <row r="249" spans="1:12" x14ac:dyDescent="0.25">
      <c r="A249" s="6"/>
      <c r="B249" s="6"/>
      <c r="C249" s="6"/>
      <c r="D249" s="21">
        <v>-2.673631321223236E-3</v>
      </c>
      <c r="E249" s="21">
        <f t="shared" si="21"/>
        <v>7.1483044418259064E-6</v>
      </c>
      <c r="F249" s="21">
        <f t="shared" si="27"/>
        <v>61</v>
      </c>
      <c r="G249" s="21">
        <f t="shared" si="22"/>
        <v>0.12956580602840476</v>
      </c>
      <c r="H249" s="21">
        <f t="shared" si="23"/>
        <v>9.2617582674159947E-7</v>
      </c>
      <c r="I249" s="21">
        <f>(1-$F$3)*SUM($H$12:H249)</f>
        <v>3.616288720274565E-6</v>
      </c>
      <c r="J249" s="21">
        <f t="shared" si="24"/>
        <v>1.9016542062831941E-3</v>
      </c>
      <c r="K249" s="21">
        <f t="shared" si="25"/>
        <v>3.4951938706778047E-6</v>
      </c>
      <c r="L249" s="21">
        <f t="shared" si="26"/>
        <v>1.3345216845034011E-11</v>
      </c>
    </row>
    <row r="250" spans="1:12" x14ac:dyDescent="0.25">
      <c r="A250" s="6"/>
      <c r="B250" s="6"/>
      <c r="C250" s="6"/>
      <c r="D250" s="21">
        <v>4.8259129923046099E-3</v>
      </c>
      <c r="E250" s="21">
        <f t="shared" si="21"/>
        <v>2.3289436209294434E-5</v>
      </c>
      <c r="F250" s="21">
        <f t="shared" si="27"/>
        <v>60</v>
      </c>
      <c r="G250" s="21">
        <f t="shared" si="22"/>
        <v>0.13405475639122114</v>
      </c>
      <c r="H250" s="21">
        <f t="shared" si="23"/>
        <v>3.1220596975258499E-6</v>
      </c>
      <c r="I250" s="21">
        <f>(1-$F$3)*SUM($H$12:H250)</f>
        <v>3.7208338433960663E-6</v>
      </c>
      <c r="J250" s="21">
        <f t="shared" si="24"/>
        <v>1.928946303917262E-3</v>
      </c>
      <c r="K250" s="21">
        <f t="shared" si="25"/>
        <v>3.5962382014290793E-6</v>
      </c>
      <c r="L250" s="21">
        <f t="shared" si="26"/>
        <v>3.8782204777699201E-10</v>
      </c>
    </row>
    <row r="251" spans="1:12" x14ac:dyDescent="0.25">
      <c r="A251" s="6"/>
      <c r="B251" s="6"/>
      <c r="C251" s="6"/>
      <c r="D251" s="21">
        <v>3.1794495975337881E-3</v>
      </c>
      <c r="E251" s="21">
        <f t="shared" si="21"/>
        <v>1.0108899743257767E-5</v>
      </c>
      <c r="F251" s="21">
        <f t="shared" si="27"/>
        <v>59</v>
      </c>
      <c r="G251" s="21">
        <f t="shared" si="22"/>
        <v>0.13869923139419921</v>
      </c>
      <c r="H251" s="21">
        <f t="shared" si="23"/>
        <v>1.4020966246308701E-6</v>
      </c>
      <c r="I251" s="21">
        <f>(1-$F$3)*SUM($H$12:H251)</f>
        <v>3.7677843755612389E-6</v>
      </c>
      <c r="J251" s="21">
        <f t="shared" si="24"/>
        <v>1.9410781477213221E-3</v>
      </c>
      <c r="K251" s="21">
        <f t="shared" si="25"/>
        <v>3.6416165505992509E-6</v>
      </c>
      <c r="L251" s="21">
        <f t="shared" si="26"/>
        <v>4.182575189404333E-11</v>
      </c>
    </row>
    <row r="252" spans="1:12" x14ac:dyDescent="0.25">
      <c r="A252" s="6"/>
      <c r="B252" s="6"/>
      <c r="C252" s="6"/>
      <c r="D252" s="21">
        <v>-6.3438850218112599E-3</v>
      </c>
      <c r="E252" s="21">
        <f t="shared" si="21"/>
        <v>4.0244877169961249E-5</v>
      </c>
      <c r="F252" s="21">
        <f t="shared" si="27"/>
        <v>58</v>
      </c>
      <c r="G252" s="21">
        <f t="shared" si="22"/>
        <v>0.14350461936016337</v>
      </c>
      <c r="H252" s="21">
        <f t="shared" si="23"/>
        <v>5.7753257794718177E-6</v>
      </c>
      <c r="I252" s="21">
        <f>(1-$F$3)*SUM($H$12:H252)</f>
        <v>3.9611766240054763E-6</v>
      </c>
      <c r="J252" s="21">
        <f t="shared" si="24"/>
        <v>1.9902704901609419E-3</v>
      </c>
      <c r="K252" s="21">
        <f t="shared" si="25"/>
        <v>3.8285328766130597E-6</v>
      </c>
      <c r="L252" s="21">
        <f t="shared" si="26"/>
        <v>1.3261501316916732E-9</v>
      </c>
    </row>
    <row r="253" spans="1:12" x14ac:dyDescent="0.25">
      <c r="A253" s="6"/>
      <c r="B253" s="6"/>
      <c r="C253" s="6"/>
      <c r="D253" s="21">
        <v>-1.7828375688291621E-4</v>
      </c>
      <c r="E253" s="21">
        <f t="shared" si="21"/>
        <v>3.178509796828677E-8</v>
      </c>
      <c r="F253" s="21">
        <f t="shared" si="27"/>
        <v>57</v>
      </c>
      <c r="G253" s="21">
        <f t="shared" si="22"/>
        <v>0.14847649529632981</v>
      </c>
      <c r="H253" s="21">
        <f t="shared" si="23"/>
        <v>4.7193399489817125E-9</v>
      </c>
      <c r="I253" s="21">
        <f>(1-$F$3)*SUM($H$12:H253)</f>
        <v>3.961334655569194E-6</v>
      </c>
      <c r="J253" s="21">
        <f t="shared" si="24"/>
        <v>1.9903101907916749E-3</v>
      </c>
      <c r="K253" s="21">
        <f t="shared" si="25"/>
        <v>3.8286856163403334E-6</v>
      </c>
      <c r="L253" s="21">
        <f t="shared" si="26"/>
        <v>1.4416453546413915E-11</v>
      </c>
    </row>
    <row r="254" spans="1:12" x14ac:dyDescent="0.25">
      <c r="A254" s="6"/>
      <c r="B254" s="6"/>
      <c r="C254" s="6"/>
      <c r="D254" s="21">
        <v>5.2966864234968644E-3</v>
      </c>
      <c r="E254" s="21">
        <f t="shared" si="21"/>
        <v>2.8054887068856005E-5</v>
      </c>
      <c r="F254" s="21">
        <f t="shared" si="27"/>
        <v>56</v>
      </c>
      <c r="G254" s="21">
        <f t="shared" si="22"/>
        <v>0.15362062736219328</v>
      </c>
      <c r="H254" s="21">
        <f t="shared" si="23"/>
        <v>4.3098093520931438E-6</v>
      </c>
      <c r="I254" s="21">
        <f>(1-$F$3)*SUM($H$12:H254)</f>
        <v>4.1056526997442743E-6</v>
      </c>
      <c r="J254" s="21">
        <f t="shared" si="24"/>
        <v>2.0262410270607675E-3</v>
      </c>
      <c r="K254" s="21">
        <f t="shared" si="25"/>
        <v>3.9681710342498452E-6</v>
      </c>
      <c r="L254" s="21">
        <f t="shared" si="26"/>
        <v>5.8016988933175346E-10</v>
      </c>
    </row>
    <row r="255" spans="1:12" x14ac:dyDescent="0.25">
      <c r="A255" s="6"/>
      <c r="B255" s="6"/>
      <c r="C255" s="6"/>
      <c r="D255" s="21">
        <v>-2.1326848345256822E-3</v>
      </c>
      <c r="E255" s="21">
        <f t="shared" si="21"/>
        <v>4.5483446034158367E-6</v>
      </c>
      <c r="F255" s="21">
        <f t="shared" si="27"/>
        <v>55</v>
      </c>
      <c r="G255" s="21">
        <f t="shared" si="22"/>
        <v>0.15894298356150111</v>
      </c>
      <c r="H255" s="21">
        <f t="shared" si="23"/>
        <v>7.229274615327656E-7</v>
      </c>
      <c r="I255" s="21">
        <f>(1-$F$3)*SUM($H$12:H255)</f>
        <v>4.1298606098408536E-6</v>
      </c>
      <c r="J255" s="21">
        <f t="shared" si="24"/>
        <v>2.0322058482941273E-3</v>
      </c>
      <c r="K255" s="21">
        <f t="shared" si="25"/>
        <v>3.9915683195708739E-6</v>
      </c>
      <c r="L255" s="21">
        <f t="shared" si="26"/>
        <v>3.0999983025220652E-13</v>
      </c>
    </row>
    <row r="256" spans="1:12" x14ac:dyDescent="0.25">
      <c r="A256" s="6"/>
      <c r="B256" s="6"/>
      <c r="C256" s="6"/>
      <c r="D256" s="21">
        <v>5.7213023209235986E-3</v>
      </c>
      <c r="E256" s="21">
        <f t="shared" si="21"/>
        <v>3.2733300247405754E-5</v>
      </c>
      <c r="F256" s="21">
        <f t="shared" si="27"/>
        <v>54</v>
      </c>
      <c r="G256" s="21">
        <f t="shared" si="22"/>
        <v>0.16444973866607787</v>
      </c>
      <c r="H256" s="21">
        <f t="shared" si="23"/>
        <v>5.3829826713641381E-6</v>
      </c>
      <c r="I256" s="21">
        <f>(1-$F$3)*SUM($H$12:H256)</f>
        <v>4.3101148780678977E-6</v>
      </c>
      <c r="J256" s="21">
        <f t="shared" si="24"/>
        <v>2.0760816164274221E-3</v>
      </c>
      <c r="K256" s="21">
        <f t="shared" si="25"/>
        <v>4.165786603066458E-6</v>
      </c>
      <c r="L256" s="21">
        <f t="shared" si="26"/>
        <v>8.1610283581951194E-10</v>
      </c>
    </row>
    <row r="257" spans="1:12" x14ac:dyDescent="0.25">
      <c r="A257" s="6"/>
      <c r="B257" s="6"/>
      <c r="C257" s="6"/>
      <c r="D257" s="21">
        <v>3.5974700761607849E-3</v>
      </c>
      <c r="E257" s="21">
        <f t="shared" si="21"/>
        <v>1.2941790948872284E-5</v>
      </c>
      <c r="F257" s="21">
        <f t="shared" si="27"/>
        <v>53</v>
      </c>
      <c r="G257" s="21">
        <f t="shared" si="22"/>
        <v>0.17014728137953355</v>
      </c>
      <c r="H257" s="21">
        <f t="shared" si="23"/>
        <v>2.202010546132873E-6</v>
      </c>
      <c r="I257" s="21">
        <f>(1-$F$3)*SUM($H$12:H257)</f>
        <v>4.3838512847877114E-6</v>
      </c>
      <c r="J257" s="21">
        <f t="shared" si="24"/>
        <v>2.0937648590010557E-3</v>
      </c>
      <c r="K257" s="21">
        <f t="shared" si="25"/>
        <v>4.2370538764365257E-6</v>
      </c>
      <c r="L257" s="21">
        <f t="shared" si="26"/>
        <v>7.577244750023746E-11</v>
      </c>
    </row>
    <row r="258" spans="1:12" x14ac:dyDescent="0.25">
      <c r="A258" s="6"/>
      <c r="B258" s="6"/>
      <c r="C258" s="6"/>
      <c r="D258" s="21">
        <v>-4.8578713002379897E-5</v>
      </c>
      <c r="E258" s="21">
        <f t="shared" si="21"/>
        <v>2.3598913569675936E-9</v>
      </c>
      <c r="F258" s="21">
        <f t="shared" si="27"/>
        <v>52</v>
      </c>
      <c r="G258" s="21">
        <f t="shared" si="22"/>
        <v>0.17604222174916653</v>
      </c>
      <c r="H258" s="21">
        <f t="shared" si="23"/>
        <v>4.1544051756723065E-10</v>
      </c>
      <c r="I258" s="21">
        <f>(1-$F$3)*SUM($H$12:H258)</f>
        <v>4.3838651962065397E-6</v>
      </c>
      <c r="J258" s="21">
        <f t="shared" si="24"/>
        <v>2.0937681811047134E-3</v>
      </c>
      <c r="K258" s="21">
        <f t="shared" si="25"/>
        <v>4.237067322018331E-6</v>
      </c>
      <c r="L258" s="21">
        <f t="shared" si="26"/>
        <v>1.7932747023298568E-11</v>
      </c>
    </row>
    <row r="259" spans="1:12" x14ac:dyDescent="0.25">
      <c r="A259" s="6"/>
      <c r="B259" s="6"/>
      <c r="C259" s="6"/>
      <c r="D259" s="21">
        <v>4.69098729307938E-3</v>
      </c>
      <c r="E259" s="21">
        <f t="shared" si="21"/>
        <v>2.2005361783832208E-5</v>
      </c>
      <c r="F259" s="21">
        <f t="shared" si="27"/>
        <v>51</v>
      </c>
      <c r="G259" s="21">
        <f t="shared" si="22"/>
        <v>0.18214139883465985</v>
      </c>
      <c r="H259" s="21">
        <f t="shared" si="23"/>
        <v>4.008087377169964E-6</v>
      </c>
      <c r="I259" s="21">
        <f>(1-$F$3)*SUM($H$12:H259)</f>
        <v>4.5180797945564805E-6</v>
      </c>
      <c r="J259" s="21">
        <f t="shared" si="24"/>
        <v>2.125577520241612E-3</v>
      </c>
      <c r="K259" s="21">
        <f t="shared" si="25"/>
        <v>4.3667876175462225E-6</v>
      </c>
      <c r="L259" s="21">
        <f t="shared" si="26"/>
        <v>3.1111929861957131E-10</v>
      </c>
    </row>
    <row r="260" spans="1:12" x14ac:dyDescent="0.25">
      <c r="A260" s="6"/>
      <c r="B260" s="6"/>
      <c r="C260" s="6"/>
      <c r="D260" s="21">
        <v>3.351506889184082E-4</v>
      </c>
      <c r="E260" s="21">
        <f t="shared" si="21"/>
        <v>1.1232598428248363E-7</v>
      </c>
      <c r="F260" s="21">
        <f t="shared" si="27"/>
        <v>50</v>
      </c>
      <c r="G260" s="21">
        <f t="shared" si="22"/>
        <v>0.18845188864246826</v>
      </c>
      <c r="H260" s="21">
        <f t="shared" si="23"/>
        <v>2.1168043881658243E-8</v>
      </c>
      <c r="I260" s="21">
        <f>(1-$F$3)*SUM($H$12:H260)</f>
        <v>4.5187886265354467E-6</v>
      </c>
      <c r="J260" s="21">
        <f t="shared" si="24"/>
        <v>2.1257442523820798E-3</v>
      </c>
      <c r="K260" s="21">
        <f t="shared" si="25"/>
        <v>4.3674727136156631E-6</v>
      </c>
      <c r="L260" s="21">
        <f t="shared" si="26"/>
        <v>1.8106273688154851E-11</v>
      </c>
    </row>
    <row r="261" spans="1:12" x14ac:dyDescent="0.25">
      <c r="A261" s="6"/>
      <c r="B261" s="6"/>
      <c r="C261" s="6"/>
      <c r="D261" s="21">
        <v>2.574523318109004E-3</v>
      </c>
      <c r="E261" s="21">
        <f t="shared" si="21"/>
        <v>6.628170315486996E-6</v>
      </c>
      <c r="F261" s="21">
        <f t="shared" si="27"/>
        <v>49</v>
      </c>
      <c r="G261" s="21">
        <f t="shared" si="22"/>
        <v>0.19498101233510043</v>
      </c>
      <c r="H261" s="21">
        <f t="shared" si="23"/>
        <v>1.2923673580431164E-6</v>
      </c>
      <c r="I261" s="21">
        <f>(1-$F$3)*SUM($H$12:H261)</f>
        <v>4.5620647703810943E-6</v>
      </c>
      <c r="J261" s="21">
        <f t="shared" si="24"/>
        <v>2.1358990543518422E-3</v>
      </c>
      <c r="K261" s="21">
        <f t="shared" si="25"/>
        <v>4.4092997148359621E-6</v>
      </c>
      <c r="L261" s="21">
        <f t="shared" si="26"/>
        <v>4.9233867424334803E-12</v>
      </c>
    </row>
    <row r="262" spans="1:12" x14ac:dyDescent="0.25">
      <c r="A262" s="6"/>
      <c r="B262" s="6"/>
      <c r="C262" s="6"/>
      <c r="D262" s="21">
        <v>-1.4279528358619141E-3</v>
      </c>
      <c r="E262" s="21">
        <f t="shared" si="21"/>
        <v>2.0390493014460826E-6</v>
      </c>
      <c r="F262" s="21">
        <f t="shared" si="27"/>
        <v>48</v>
      </c>
      <c r="G262" s="21">
        <f t="shared" si="22"/>
        <v>0.20173634472482116</v>
      </c>
      <c r="H262" s="21">
        <f t="shared" si="23"/>
        <v>4.1135035278743269E-7</v>
      </c>
      <c r="I262" s="21">
        <f>(1-$F$3)*SUM($H$12:H262)</f>
        <v>4.5758392261713904E-6</v>
      </c>
      <c r="J262" s="21">
        <f t="shared" si="24"/>
        <v>2.1391211340574872E-3</v>
      </c>
      <c r="K262" s="21">
        <f t="shared" si="25"/>
        <v>4.4226129199404791E-6</v>
      </c>
      <c r="L262" s="21">
        <f t="shared" si="26"/>
        <v>5.6813755234101007E-12</v>
      </c>
    </row>
    <row r="263" spans="1:12" x14ac:dyDescent="0.25">
      <c r="A263" s="6"/>
      <c r="B263" s="6"/>
      <c r="C263" s="6"/>
      <c r="D263" s="21">
        <v>6.2949309775814149E-4</v>
      </c>
      <c r="E263" s="21">
        <f t="shared" si="21"/>
        <v>3.9626156012514109E-7</v>
      </c>
      <c r="F263" s="21">
        <f t="shared" si="27"/>
        <v>47</v>
      </c>
      <c r="G263" s="21">
        <f t="shared" si="22"/>
        <v>0.20872572306162707</v>
      </c>
      <c r="H263" s="21">
        <f t="shared" si="23"/>
        <v>8.2709980658648476E-8</v>
      </c>
      <c r="I263" s="21">
        <f>(1-$F$3)*SUM($H$12:H263)</f>
        <v>4.5786088481354376E-6</v>
      </c>
      <c r="J263" s="21">
        <f t="shared" si="24"/>
        <v>2.1397684099302519E-3</v>
      </c>
      <c r="K263" s="21">
        <f t="shared" si="25"/>
        <v>4.4252897984923932E-6</v>
      </c>
      <c r="L263" s="21">
        <f t="shared" si="26"/>
        <v>1.6233068545560726E-11</v>
      </c>
    </row>
    <row r="264" spans="1:12" x14ac:dyDescent="0.25">
      <c r="A264" s="6"/>
      <c r="B264" s="6"/>
      <c r="C264" s="6"/>
      <c r="D264" s="21">
        <v>3.599850572140492E-4</v>
      </c>
      <c r="E264" s="21">
        <f t="shared" si="21"/>
        <v>1.2958924141740228E-7</v>
      </c>
      <c r="F264" s="21">
        <f t="shared" si="27"/>
        <v>46</v>
      </c>
      <c r="G264" s="21">
        <f t="shared" si="22"/>
        <v>0.21595725612569178</v>
      </c>
      <c r="H264" s="21">
        <f t="shared" si="23"/>
        <v>2.798573699991205E-8</v>
      </c>
      <c r="I264" s="21">
        <f>(1-$F$3)*SUM($H$12:H264)</f>
        <v>4.5795459770194946E-6</v>
      </c>
      <c r="J264" s="21">
        <f t="shared" si="24"/>
        <v>2.1399873777710686E-3</v>
      </c>
      <c r="K264" s="21">
        <f t="shared" si="25"/>
        <v>4.4261955467290394E-6</v>
      </c>
      <c r="L264" s="21">
        <f t="shared" si="26"/>
        <v>1.8460825742843715E-11</v>
      </c>
    </row>
    <row r="265" spans="1:12" x14ac:dyDescent="0.25">
      <c r="A265" s="6"/>
      <c r="B265" s="6"/>
      <c r="C265" s="6"/>
      <c r="D265" s="21">
        <v>5.7618437195235666E-3</v>
      </c>
      <c r="E265" s="21">
        <f t="shared" si="21"/>
        <v>3.3198843048213172E-5</v>
      </c>
      <c r="F265" s="21">
        <f t="shared" si="27"/>
        <v>45</v>
      </c>
      <c r="G265" s="21">
        <f t="shared" si="22"/>
        <v>0.22343933363482818</v>
      </c>
      <c r="H265" s="21">
        <f t="shared" si="23"/>
        <v>7.4179273681399992E-6</v>
      </c>
      <c r="I265" s="21">
        <f>(1-$F$3)*SUM($H$12:H265)</f>
        <v>4.8279422939198794E-6</v>
      </c>
      <c r="J265" s="21">
        <f t="shared" si="24"/>
        <v>2.1972579033695339E-3</v>
      </c>
      <c r="K265" s="21">
        <f t="shared" si="25"/>
        <v>4.6662740779208879E-6</v>
      </c>
      <c r="L265" s="21">
        <f t="shared" si="26"/>
        <v>8.1410749204448615E-10</v>
      </c>
    </row>
    <row r="266" spans="1:12" x14ac:dyDescent="0.25">
      <c r="A266" s="6"/>
      <c r="B266" s="6"/>
      <c r="C266" s="6"/>
      <c r="D266" s="21">
        <v>2.0463658339686468E-3</v>
      </c>
      <c r="E266" s="21">
        <f t="shared" si="21"/>
        <v>4.1876131264341958E-6</v>
      </c>
      <c r="F266" s="21">
        <f t="shared" si="27"/>
        <v>44</v>
      </c>
      <c r="G266" s="21">
        <f t="shared" si="22"/>
        <v>0.23118063597788327</v>
      </c>
      <c r="H266" s="21">
        <f t="shared" si="23"/>
        <v>9.6809506579838942E-7</v>
      </c>
      <c r="I266" s="21">
        <f>(1-$F$3)*SUM($H$12:H266)</f>
        <v>4.8603598732273526E-6</v>
      </c>
      <c r="J266" s="21">
        <f t="shared" si="24"/>
        <v>2.2046223878994229E-3</v>
      </c>
      <c r="K266" s="21">
        <f t="shared" si="25"/>
        <v>4.6976061239111449E-6</v>
      </c>
      <c r="L266" s="21">
        <f t="shared" si="26"/>
        <v>2.600928574755234E-13</v>
      </c>
    </row>
    <row r="267" spans="1:12" x14ac:dyDescent="0.25">
      <c r="A267" s="6"/>
      <c r="B267" s="6"/>
      <c r="C267" s="6"/>
      <c r="D267" s="21">
        <v>1.7638466538386999E-4</v>
      </c>
      <c r="E267" s="21">
        <f t="shared" si="21"/>
        <v>3.1111550182579781E-8</v>
      </c>
      <c r="F267" s="21">
        <f t="shared" si="27"/>
        <v>43</v>
      </c>
      <c r="G267" s="21">
        <f t="shared" si="22"/>
        <v>0.23919014428535701</v>
      </c>
      <c r="H267" s="21">
        <f t="shared" si="23"/>
        <v>7.4415761771123834E-9</v>
      </c>
      <c r="I267" s="21">
        <f>(1-$F$3)*SUM($H$12:H267)</f>
        <v>4.8606090614469982E-6</v>
      </c>
      <c r="J267" s="21">
        <f t="shared" si="24"/>
        <v>2.2046789021186279E-3</v>
      </c>
      <c r="K267" s="21">
        <f t="shared" si="25"/>
        <v>4.697846967827469E-6</v>
      </c>
      <c r="L267" s="21">
        <f t="shared" si="26"/>
        <v>2.1778419458301218E-11</v>
      </c>
    </row>
    <row r="268" spans="1:12" x14ac:dyDescent="0.25">
      <c r="A268" s="6"/>
      <c r="B268" s="6"/>
      <c r="C268" s="6"/>
      <c r="D268" s="21">
        <v>6.0932353162026012E-3</v>
      </c>
      <c r="E268" s="21">
        <f t="shared" si="21"/>
        <v>3.7127516618618611E-5</v>
      </c>
      <c r="F268" s="21">
        <f t="shared" si="27"/>
        <v>42</v>
      </c>
      <c r="G268" s="21">
        <f t="shared" si="22"/>
        <v>0.24747715084892877</v>
      </c>
      <c r="H268" s="21">
        <f t="shared" si="23"/>
        <v>9.1882120308719884E-6</v>
      </c>
      <c r="I268" s="21">
        <f>(1-$F$3)*SUM($H$12:H268)</f>
        <v>5.1682850353546097E-6</v>
      </c>
      <c r="J268" s="21">
        <f t="shared" si="24"/>
        <v>2.2733862486068244E-3</v>
      </c>
      <c r="K268" s="21">
        <f t="shared" si="25"/>
        <v>4.9952201206201647E-6</v>
      </c>
      <c r="L268" s="21">
        <f t="shared" si="26"/>
        <v>1.0324844782352832E-9</v>
      </c>
    </row>
    <row r="269" spans="1:12" x14ac:dyDescent="0.25">
      <c r="A269" s="6"/>
      <c r="B269" s="6"/>
      <c r="C269" s="6"/>
      <c r="D269" s="21">
        <v>-1.183233008295757E-3</v>
      </c>
      <c r="E269" s="21">
        <f t="shared" ref="E269:E309" si="28">D269^2</f>
        <v>1.4000403519206269E-6</v>
      </c>
      <c r="F269" s="21">
        <f t="shared" si="27"/>
        <v>41</v>
      </c>
      <c r="G269" s="21">
        <f t="shared" ref="G269:G309" si="29">$F$3^(F269-1)</f>
        <v>0.25605126990197979</v>
      </c>
      <c r="H269" s="21">
        <f t="shared" ref="H269:H309" si="30">E269*G269</f>
        <v>3.5848211002329118E-7</v>
      </c>
      <c r="I269" s="21">
        <f>(1-$F$3)*SUM($H$12:H269)</f>
        <v>5.1802891480110523E-6</v>
      </c>
      <c r="J269" s="21">
        <f t="shared" ref="J269:J309" si="31">SQRT(I269)</f>
        <v>2.2760248566329527E-3</v>
      </c>
      <c r="K269" s="21">
        <f t="shared" ref="K269:K309" si="32">I269*$F$3</f>
        <v>5.0068222642057955E-6</v>
      </c>
      <c r="L269" s="21">
        <f t="shared" ref="L269:L309" si="33">(E269-K269)^2</f>
        <v>1.3008875762787456E-11</v>
      </c>
    </row>
    <row r="270" spans="1:12" x14ac:dyDescent="0.25">
      <c r="A270" s="6"/>
      <c r="B270" s="6"/>
      <c r="C270" s="6"/>
      <c r="D270" s="21">
        <v>-3.97148157137487E-3</v>
      </c>
      <c r="E270" s="21">
        <f t="shared" si="28"/>
        <v>1.5772665871770206E-5</v>
      </c>
      <c r="F270" s="21">
        <f t="shared" ref="F270:F309" si="34">F269-1</f>
        <v>40</v>
      </c>
      <c r="G270" s="21">
        <f t="shared" si="29"/>
        <v>0.26492244877361903</v>
      </c>
      <c r="H270" s="21">
        <f t="shared" si="30"/>
        <v>4.1785332664374511E-6</v>
      </c>
      <c r="I270" s="21">
        <f>(1-$F$3)*SUM($H$12:H270)</f>
        <v>5.320211288242125E-6</v>
      </c>
      <c r="J270" s="21">
        <f t="shared" si="31"/>
        <v>2.3065583210146942E-3</v>
      </c>
      <c r="K270" s="21">
        <f t="shared" si="32"/>
        <v>5.1420589791743488E-6</v>
      </c>
      <c r="L270" s="21">
        <f t="shared" si="33"/>
        <v>1.1300980290490653E-10</v>
      </c>
    </row>
    <row r="271" spans="1:12" x14ac:dyDescent="0.25">
      <c r="A271" s="6"/>
      <c r="B271" s="6"/>
      <c r="C271" s="6"/>
      <c r="D271" s="21">
        <v>-2.9261845090575128E-3</v>
      </c>
      <c r="E271" s="21">
        <f t="shared" si="28"/>
        <v>8.5625557810481576E-6</v>
      </c>
      <c r="F271" s="21">
        <f t="shared" si="34"/>
        <v>39</v>
      </c>
      <c r="G271" s="21">
        <f t="shared" si="29"/>
        <v>0.2741009794291519</v>
      </c>
      <c r="H271" s="21">
        <f t="shared" si="30"/>
        <v>2.3470049260020469E-6</v>
      </c>
      <c r="I271" s="21">
        <f>(1-$F$3)*SUM($H$12:H271)</f>
        <v>5.3988029689681862E-6</v>
      </c>
      <c r="J271" s="21">
        <f t="shared" si="31"/>
        <v>2.3235324333798712E-3</v>
      </c>
      <c r="K271" s="21">
        <f t="shared" si="32"/>
        <v>5.2180189431064158E-6</v>
      </c>
      <c r="L271" s="21">
        <f t="shared" si="33"/>
        <v>1.1185926660349344E-11</v>
      </c>
    </row>
    <row r="272" spans="1:12" x14ac:dyDescent="0.25">
      <c r="A272" s="6"/>
      <c r="B272" s="6"/>
      <c r="C272" s="6"/>
      <c r="D272" s="21">
        <v>1.131103412427773E-3</v>
      </c>
      <c r="E272" s="21">
        <f t="shared" si="28"/>
        <v>1.2793949296057528E-6</v>
      </c>
      <c r="F272" s="21">
        <f t="shared" si="34"/>
        <v>38</v>
      </c>
      <c r="G272" s="21">
        <f t="shared" si="29"/>
        <v>0.28359751041038217</v>
      </c>
      <c r="H272" s="21">
        <f t="shared" si="30"/>
        <v>3.6283321686785762E-7</v>
      </c>
      <c r="I272" s="21">
        <f>(1-$F$3)*SUM($H$12:H272)</f>
        <v>5.4109527825544157E-6</v>
      </c>
      <c r="J272" s="21">
        <f t="shared" si="31"/>
        <v>2.3261454775130499E-3</v>
      </c>
      <c r="K272" s="21">
        <f t="shared" si="32"/>
        <v>5.2297619086883352E-6</v>
      </c>
      <c r="L272" s="21">
        <f t="shared" si="33"/>
        <v>1.5605399269426049E-11</v>
      </c>
    </row>
    <row r="273" spans="1:12" x14ac:dyDescent="0.25">
      <c r="A273" s="6"/>
      <c r="B273" s="6"/>
      <c r="C273" s="6"/>
      <c r="D273" s="21">
        <v>-5.3180088691735846E-3</v>
      </c>
      <c r="E273" s="21">
        <f t="shared" si="28"/>
        <v>2.8281218332608909E-5</v>
      </c>
      <c r="F273" s="21">
        <f t="shared" si="34"/>
        <v>37</v>
      </c>
      <c r="G273" s="21">
        <f t="shared" si="29"/>
        <v>0.29342305918959799</v>
      </c>
      <c r="H273" s="21">
        <f t="shared" si="30"/>
        <v>8.2983616007630476E-6</v>
      </c>
      <c r="I273" s="21">
        <f>(1-$F$3)*SUM($H$12:H273)</f>
        <v>5.688831272817117E-6</v>
      </c>
      <c r="J273" s="21">
        <f t="shared" si="31"/>
        <v>2.3851270978329682E-3</v>
      </c>
      <c r="K273" s="21">
        <f t="shared" si="32"/>
        <v>5.4983353747708925E-6</v>
      </c>
      <c r="L273" s="21">
        <f t="shared" si="33"/>
        <v>5.1905975587054588E-10</v>
      </c>
    </row>
    <row r="274" spans="1:12" x14ac:dyDescent="0.25">
      <c r="A274" s="6"/>
      <c r="B274" s="6"/>
      <c r="C274" s="6"/>
      <c r="D274" s="21">
        <v>1.3028547208089641E-2</v>
      </c>
      <c r="E274" s="21">
        <f t="shared" si="28"/>
        <v>1.6974304235342036E-4</v>
      </c>
      <c r="F274" s="21">
        <f t="shared" si="34"/>
        <v>36</v>
      </c>
      <c r="G274" s="21">
        <f t="shared" si="29"/>
        <v>0.30358902495157597</v>
      </c>
      <c r="H274" s="21">
        <f t="shared" si="30"/>
        <v>5.1532124720388951E-5</v>
      </c>
      <c r="I274" s="21">
        <f>(1-$F$3)*SUM($H$12:H274)</f>
        <v>7.4144332297159595E-6</v>
      </c>
      <c r="J274" s="21">
        <f t="shared" si="31"/>
        <v>2.7229456898212202E-3</v>
      </c>
      <c r="K274" s="21">
        <f t="shared" si="32"/>
        <v>7.1661539173469215E-6</v>
      </c>
      <c r="L274" s="21">
        <f t="shared" si="33"/>
        <v>2.6431244653555467E-8</v>
      </c>
    </row>
    <row r="275" spans="1:12" x14ac:dyDescent="0.25">
      <c r="A275" s="6"/>
      <c r="B275" s="6"/>
      <c r="C275" s="6"/>
      <c r="D275" s="21">
        <v>-1.0476679059246291E-3</v>
      </c>
      <c r="E275" s="21">
        <f t="shared" si="28"/>
        <v>1.0976080411044975E-6</v>
      </c>
      <c r="F275" s="21">
        <f t="shared" si="34"/>
        <v>35</v>
      </c>
      <c r="G275" s="21">
        <f t="shared" si="29"/>
        <v>0.31410720181843138</v>
      </c>
      <c r="H275" s="21">
        <f t="shared" si="30"/>
        <v>3.4476659048474351E-7</v>
      </c>
      <c r="I275" s="21">
        <f>(1-$F$3)*SUM($H$12:H275)</f>
        <v>7.4259780652227791E-6</v>
      </c>
      <c r="J275" s="21">
        <f t="shared" si="31"/>
        <v>2.72506478183965E-3</v>
      </c>
      <c r="K275" s="21">
        <f t="shared" si="32"/>
        <v>7.1773121631128613E-6</v>
      </c>
      <c r="L275" s="21">
        <f t="shared" si="33"/>
        <v>3.6962802211165487E-11</v>
      </c>
    </row>
    <row r="276" spans="1:12" x14ac:dyDescent="0.25">
      <c r="A276" s="6"/>
      <c r="B276" s="6"/>
      <c r="C276" s="6"/>
      <c r="D276" s="21">
        <v>4.4933693938968662E-3</v>
      </c>
      <c r="E276" s="21">
        <f t="shared" si="28"/>
        <v>2.019036851000909E-5</v>
      </c>
      <c r="F276" s="21">
        <f t="shared" si="34"/>
        <v>34</v>
      </c>
      <c r="G276" s="21">
        <f t="shared" si="29"/>
        <v>0.32498979253265864</v>
      </c>
      <c r="H276" s="21">
        <f t="shared" si="30"/>
        <v>6.5616636732257784E-6</v>
      </c>
      <c r="I276" s="21">
        <f>(1-$F$3)*SUM($H$12:H276)</f>
        <v>7.6457015820866298E-6</v>
      </c>
      <c r="J276" s="21">
        <f t="shared" si="31"/>
        <v>2.7650861798661232E-3</v>
      </c>
      <c r="K276" s="21">
        <f t="shared" si="32"/>
        <v>7.3896780301081253E-6</v>
      </c>
      <c r="L276" s="21">
        <f t="shared" si="33"/>
        <v>1.6385767676222715E-10</v>
      </c>
    </row>
    <row r="277" spans="1:12" x14ac:dyDescent="0.25">
      <c r="A277" s="6"/>
      <c r="B277" s="6"/>
      <c r="C277" s="6"/>
      <c r="D277" s="21">
        <v>2.4050383124031472E-3</v>
      </c>
      <c r="E277" s="21">
        <f t="shared" si="28"/>
        <v>5.7842092841269777E-6</v>
      </c>
      <c r="F277" s="21">
        <f t="shared" si="34"/>
        <v>33</v>
      </c>
      <c r="G277" s="21">
        <f t="shared" si="29"/>
        <v>0.33624942261423485</v>
      </c>
      <c r="H277" s="21">
        <f t="shared" si="30"/>
        <v>1.9449370320675931E-6</v>
      </c>
      <c r="I277" s="21">
        <f>(1-$F$3)*SUM($H$12:H277)</f>
        <v>7.7108296389403185E-6</v>
      </c>
      <c r="J277" s="21">
        <f t="shared" si="31"/>
        <v>2.7768380649473095E-3</v>
      </c>
      <c r="K277" s="21">
        <f t="shared" si="32"/>
        <v>7.452625212352713E-6</v>
      </c>
      <c r="L277" s="21">
        <f t="shared" si="33"/>
        <v>2.783611709557342E-12</v>
      </c>
    </row>
    <row r="278" spans="1:12" x14ac:dyDescent="0.25">
      <c r="A278" s="6"/>
      <c r="B278" s="6"/>
      <c r="C278" s="6"/>
      <c r="D278" s="21">
        <v>-5.4118889289932301E-4</v>
      </c>
      <c r="E278" s="21">
        <f t="shared" si="28"/>
        <v>2.9288541779759494E-7</v>
      </c>
      <c r="F278" s="21">
        <f t="shared" si="34"/>
        <v>32</v>
      </c>
      <c r="G278" s="21">
        <f t="shared" si="29"/>
        <v>0.34789915500821283</v>
      </c>
      <c r="H278" s="21">
        <f t="shared" si="30"/>
        <v>1.0189458936601066E-7</v>
      </c>
      <c r="I278" s="21">
        <f>(1-$F$3)*SUM($H$12:H278)</f>
        <v>7.7142416756797595E-6</v>
      </c>
      <c r="J278" s="21">
        <f t="shared" si="31"/>
        <v>2.7774523714511755E-3</v>
      </c>
      <c r="K278" s="21">
        <f t="shared" si="32"/>
        <v>7.4559229938134023E-6</v>
      </c>
      <c r="L278" s="21">
        <f t="shared" si="33"/>
        <v>5.1309107315414407E-11</v>
      </c>
    </row>
    <row r="279" spans="1:12" x14ac:dyDescent="0.25">
      <c r="A279" s="6"/>
      <c r="B279" s="6"/>
      <c r="C279" s="6"/>
      <c r="D279" s="21">
        <v>4.3596536793507988E-4</v>
      </c>
      <c r="E279" s="21">
        <f t="shared" si="28"/>
        <v>1.9006580203876957E-7</v>
      </c>
      <c r="F279" s="21">
        <f t="shared" si="34"/>
        <v>31</v>
      </c>
      <c r="G279" s="21">
        <f t="shared" si="29"/>
        <v>0.35995250523979516</v>
      </c>
      <c r="H279" s="21">
        <f t="shared" si="30"/>
        <v>6.8414661604266074E-8</v>
      </c>
      <c r="I279" s="21">
        <f>(1-$F$3)*SUM($H$12:H279)</f>
        <v>7.7165326053587796E-6</v>
      </c>
      <c r="J279" s="21">
        <f t="shared" si="31"/>
        <v>2.7778647564917157E-3</v>
      </c>
      <c r="K279" s="21">
        <f t="shared" si="32"/>
        <v>7.4581372095444012E-6</v>
      </c>
      <c r="L279" s="21">
        <f t="shared" si="33"/>
        <v>5.2824861984600889E-11</v>
      </c>
    </row>
    <row r="280" spans="1:12" x14ac:dyDescent="0.25">
      <c r="A280" s="6"/>
      <c r="B280" s="6"/>
      <c r="C280" s="6"/>
      <c r="D280" s="21">
        <v>-2.233094419176047E-2</v>
      </c>
      <c r="E280" s="21">
        <f t="shared" si="28"/>
        <v>4.9867106849552068E-4</v>
      </c>
      <c r="F280" s="21">
        <f t="shared" si="34"/>
        <v>30</v>
      </c>
      <c r="G280" s="21">
        <f t="shared" si="29"/>
        <v>0.37242345709447361</v>
      </c>
      <c r="H280" s="21">
        <f t="shared" si="30"/>
        <v>1.8571680328209687E-4</v>
      </c>
      <c r="I280" s="21">
        <f>(1-$F$3)*SUM($H$12:H280)</f>
        <v>1.3935435491887477E-5</v>
      </c>
      <c r="J280" s="21">
        <f t="shared" si="31"/>
        <v>3.733019621149543E-3</v>
      </c>
      <c r="K280" s="21">
        <f t="shared" si="32"/>
        <v>1.3468794248478308E-5</v>
      </c>
      <c r="L280" s="21">
        <f t="shared" si="33"/>
        <v>2.3542124693450209E-7</v>
      </c>
    </row>
    <row r="281" spans="1:12" x14ac:dyDescent="0.25">
      <c r="A281" s="6"/>
      <c r="B281" s="6"/>
      <c r="C281" s="6"/>
      <c r="D281" s="21">
        <v>-1.7266800847144059E-2</v>
      </c>
      <c r="E281" s="21">
        <f t="shared" si="28"/>
        <v>2.981424114949348E-4</v>
      </c>
      <c r="F281" s="21">
        <f t="shared" si="34"/>
        <v>29</v>
      </c>
      <c r="G281" s="21">
        <f t="shared" si="29"/>
        <v>0.38532647884142329</v>
      </c>
      <c r="H281" s="21">
        <f t="shared" si="30"/>
        <v>1.1488216561463391E-4</v>
      </c>
      <c r="I281" s="21">
        <f>(1-$F$3)*SUM($H$12:H281)</f>
        <v>1.7782373511094629E-5</v>
      </c>
      <c r="J281" s="21">
        <f t="shared" si="31"/>
        <v>4.2169151652712471E-3</v>
      </c>
      <c r="K281" s="21">
        <f t="shared" si="32"/>
        <v>1.7186913908069368E-5</v>
      </c>
      <c r="L281" s="21">
        <f t="shared" si="33"/>
        <v>7.8935991624283141E-8</v>
      </c>
    </row>
    <row r="282" spans="1:12" x14ac:dyDescent="0.25">
      <c r="A282" s="6"/>
      <c r="B282" s="6"/>
      <c r="C282" s="6"/>
      <c r="D282" s="21">
        <v>-2.6720299748397701E-2</v>
      </c>
      <c r="E282" s="21">
        <f t="shared" si="28"/>
        <v>7.1397441864422219E-4</v>
      </c>
      <c r="F282" s="21">
        <f t="shared" si="34"/>
        <v>28</v>
      </c>
      <c r="G282" s="21">
        <f t="shared" si="29"/>
        <v>0.39867654001897468</v>
      </c>
      <c r="H282" s="21">
        <f t="shared" si="30"/>
        <v>2.8464485088713741E-4</v>
      </c>
      <c r="I282" s="21">
        <f>(1-$F$3)*SUM($H$12:H282)</f>
        <v>2.7313975679201702E-5</v>
      </c>
      <c r="J282" s="21">
        <f t="shared" si="31"/>
        <v>5.2262774208036164E-3</v>
      </c>
      <c r="K282" s="21">
        <f t="shared" si="32"/>
        <v>2.63993413586015E-5</v>
      </c>
      <c r="L282" s="21">
        <f t="shared" si="33"/>
        <v>4.7275948690432726E-7</v>
      </c>
    </row>
    <row r="283" spans="1:12" x14ac:dyDescent="0.25">
      <c r="A283" s="6"/>
      <c r="B283" s="6"/>
      <c r="C283" s="6"/>
      <c r="D283" s="21">
        <v>8.2501918417884519E-3</v>
      </c>
      <c r="E283" s="21">
        <f t="shared" si="28"/>
        <v>6.8065665426312731E-5</v>
      </c>
      <c r="F283" s="21">
        <f t="shared" si="34"/>
        <v>27</v>
      </c>
      <c r="G283" s="21">
        <f t="shared" si="29"/>
        <v>0.41248912880163707</v>
      </c>
      <c r="H283" s="21">
        <f t="shared" si="30"/>
        <v>2.8076347033003449E-5</v>
      </c>
      <c r="I283" s="21">
        <f>(1-$F$3)*SUM($H$12:H283)</f>
        <v>2.8254138725953641E-5</v>
      </c>
      <c r="J283" s="21">
        <f t="shared" si="31"/>
        <v>5.315462230695807E-3</v>
      </c>
      <c r="K283" s="21">
        <f t="shared" si="32"/>
        <v>2.7308022156133522E-5</v>
      </c>
      <c r="L283" s="21">
        <f t="shared" si="33"/>
        <v>1.6611854849391842E-9</v>
      </c>
    </row>
    <row r="284" spans="1:12" x14ac:dyDescent="0.25">
      <c r="A284" s="6"/>
      <c r="B284" s="6"/>
      <c r="C284" s="6"/>
      <c r="D284" s="21">
        <v>3.4127834243687441E-3</v>
      </c>
      <c r="E284" s="21">
        <f t="shared" si="28"/>
        <v>1.1647090701646051E-5</v>
      </c>
      <c r="F284" s="21">
        <f t="shared" si="34"/>
        <v>26</v>
      </c>
      <c r="G284" s="21">
        <f t="shared" si="29"/>
        <v>0.42678026996882112</v>
      </c>
      <c r="H284" s="21">
        <f t="shared" si="30"/>
        <v>4.9707485139998477E-6</v>
      </c>
      <c r="I284" s="21">
        <f>(1-$F$3)*SUM($H$12:H284)</f>
        <v>2.8420588943357863E-5</v>
      </c>
      <c r="J284" s="21">
        <f t="shared" si="31"/>
        <v>5.3310964109981977E-3</v>
      </c>
      <c r="K284" s="21">
        <f t="shared" si="32"/>
        <v>2.7468898630509732E-5</v>
      </c>
      <c r="L284" s="21">
        <f t="shared" si="33"/>
        <v>2.5032960613785357E-10</v>
      </c>
    </row>
    <row r="285" spans="1:12" x14ac:dyDescent="0.25">
      <c r="A285" s="6"/>
      <c r="B285" s="6"/>
      <c r="C285" s="6"/>
      <c r="D285" s="21">
        <v>-4.8105678155250388E-2</v>
      </c>
      <c r="E285" s="21">
        <f t="shared" si="28"/>
        <v>2.3141562707765344E-3</v>
      </c>
      <c r="F285" s="21">
        <f t="shared" si="34"/>
        <v>25</v>
      </c>
      <c r="G285" s="21">
        <f t="shared" si="29"/>
        <v>0.44156654349610819</v>
      </c>
      <c r="H285" s="21">
        <f t="shared" si="30"/>
        <v>1.021853985596638E-3</v>
      </c>
      <c r="I285" s="21">
        <f>(1-$F$3)*SUM($H$12:H285)</f>
        <v>6.2638336547946255E-5</v>
      </c>
      <c r="J285" s="21">
        <f t="shared" si="31"/>
        <v>7.9144384859537731E-3</v>
      </c>
      <c r="K285" s="21">
        <f t="shared" si="32"/>
        <v>6.0540832579101392E-5</v>
      </c>
      <c r="L285" s="21">
        <f t="shared" si="33"/>
        <v>5.0787825432818073E-6</v>
      </c>
    </row>
    <row r="286" spans="1:12" x14ac:dyDescent="0.25">
      <c r="A286" s="6"/>
      <c r="B286" s="6"/>
      <c r="C286" s="6"/>
      <c r="D286" s="21">
        <v>-9.4392023113120879E-4</v>
      </c>
      <c r="E286" s="21">
        <f t="shared" si="28"/>
        <v>8.9098540273879464E-7</v>
      </c>
      <c r="F286" s="21">
        <f t="shared" si="34"/>
        <v>24</v>
      </c>
      <c r="G286" s="21">
        <f t="shared" si="29"/>
        <v>0.45686510379063439</v>
      </c>
      <c r="H286" s="21">
        <f t="shared" si="30"/>
        <v>4.070601384981996E-7</v>
      </c>
      <c r="I286" s="21">
        <f>(1-$F$3)*SUM($H$12:H286)</f>
        <v>6.2651967341851607E-5</v>
      </c>
      <c r="J286" s="21">
        <f t="shared" si="31"/>
        <v>7.915299573727554E-3</v>
      </c>
      <c r="K286" s="21">
        <f t="shared" si="32"/>
        <v>6.0554006932975119E-5</v>
      </c>
      <c r="L286" s="21">
        <f t="shared" si="33"/>
        <v>3.5596761381174428E-9</v>
      </c>
    </row>
    <row r="287" spans="1:12" x14ac:dyDescent="0.25">
      <c r="A287" s="6"/>
      <c r="B287" s="6"/>
      <c r="C287" s="6"/>
      <c r="D287" s="21">
        <v>-5.568222674364201E-3</v>
      </c>
      <c r="E287" s="21">
        <f t="shared" si="28"/>
        <v>3.1005103751303615E-5</v>
      </c>
      <c r="F287" s="21">
        <f t="shared" si="34"/>
        <v>23</v>
      </c>
      <c r="G287" s="21">
        <f t="shared" si="29"/>
        <v>0.47269369959290569</v>
      </c>
      <c r="H287" s="21">
        <f t="shared" si="30"/>
        <v>1.4655917198465584E-5</v>
      </c>
      <c r="I287" s="21">
        <f>(1-$F$3)*SUM($H$12:H287)</f>
        <v>6.3142734596938468E-5</v>
      </c>
      <c r="J287" s="21">
        <f t="shared" si="31"/>
        <v>7.9462402805942425E-3</v>
      </c>
      <c r="K287" s="21">
        <f t="shared" si="32"/>
        <v>6.1028340382152462E-5</v>
      </c>
      <c r="L287" s="21">
        <f t="shared" si="33"/>
        <v>9.0139473779194408E-10</v>
      </c>
    </row>
    <row r="288" spans="1:12" x14ac:dyDescent="0.25">
      <c r="A288" s="6"/>
      <c r="B288" s="6"/>
      <c r="C288" s="6"/>
      <c r="D288" s="21">
        <v>-3.4712942585327693E-2</v>
      </c>
      <c r="E288" s="21">
        <f t="shared" si="28"/>
        <v>1.2049883829322568E-3</v>
      </c>
      <c r="F288" s="21">
        <f t="shared" si="34"/>
        <v>22</v>
      </c>
      <c r="G288" s="21">
        <f t="shared" si="29"/>
        <v>0.48907069456813401</v>
      </c>
      <c r="H288" s="21">
        <f t="shared" si="30"/>
        <v>5.8932450538721147E-4</v>
      </c>
      <c r="I288" s="21">
        <f>(1-$F$3)*SUM($H$12:H288)</f>
        <v>8.2876823289428504E-5</v>
      </c>
      <c r="J288" s="21">
        <f t="shared" si="31"/>
        <v>9.103670868909338E-3</v>
      </c>
      <c r="K288" s="21">
        <f t="shared" si="32"/>
        <v>8.0101614442019695E-5</v>
      </c>
      <c r="L288" s="21">
        <f t="shared" si="33"/>
        <v>1.2653702419244081E-6</v>
      </c>
    </row>
    <row r="289" spans="1:12" x14ac:dyDescent="0.25">
      <c r="A289" s="6"/>
      <c r="B289" s="6"/>
      <c r="C289" s="6"/>
      <c r="D289" s="21">
        <v>-2.4262755512979229E-2</v>
      </c>
      <c r="E289" s="21">
        <f t="shared" si="28"/>
        <v>5.8868130508260401E-4</v>
      </c>
      <c r="F289" s="21">
        <f t="shared" si="34"/>
        <v>21</v>
      </c>
      <c r="G289" s="21">
        <f t="shared" si="29"/>
        <v>0.50601508861098188</v>
      </c>
      <c r="H289" s="21">
        <f t="shared" si="30"/>
        <v>2.978816227550023E-4</v>
      </c>
      <c r="I289" s="21">
        <f>(1-$F$3)*SUM($H$12:H289)</f>
        <v>9.2851671288406084E-5</v>
      </c>
      <c r="J289" s="21">
        <f t="shared" si="31"/>
        <v>9.6359572066508307E-3</v>
      </c>
      <c r="K289" s="21">
        <f t="shared" si="32"/>
        <v>8.9742445217368352E-5</v>
      </c>
      <c r="L289" s="21">
        <f t="shared" si="33"/>
        <v>2.4893998588362123E-7</v>
      </c>
    </row>
    <row r="290" spans="1:12" x14ac:dyDescent="0.25">
      <c r="A290" s="6"/>
      <c r="B290" s="6"/>
      <c r="C290" s="6"/>
      <c r="D290" s="21">
        <v>-3.702956269583893E-2</v>
      </c>
      <c r="E290" s="21">
        <f t="shared" si="28"/>
        <v>1.3711885134450662E-3</v>
      </c>
      <c r="F290" s="21">
        <f t="shared" si="34"/>
        <v>20</v>
      </c>
      <c r="G290" s="21">
        <f t="shared" si="29"/>
        <v>0.52354653988843436</v>
      </c>
      <c r="H290" s="21">
        <f t="shared" si="30"/>
        <v>7.1788100174893039E-4</v>
      </c>
      <c r="I290" s="21">
        <f>(1-$F$3)*SUM($H$12:H290)</f>
        <v>1.1689059590407068E-4</v>
      </c>
      <c r="J290" s="21">
        <f t="shared" si="31"/>
        <v>1.0811595437495368E-2</v>
      </c>
      <c r="K290" s="21">
        <f t="shared" si="32"/>
        <v>1.1297640369620835E-4</v>
      </c>
      <c r="L290" s="21">
        <f t="shared" si="33"/>
        <v>1.5830977131186721E-6</v>
      </c>
    </row>
    <row r="291" spans="1:12" x14ac:dyDescent="0.25">
      <c r="A291" s="6"/>
      <c r="B291" s="6"/>
      <c r="C291" s="6"/>
      <c r="D291" s="21">
        <v>5.0576111628263948E-2</v>
      </c>
      <c r="E291" s="21">
        <f t="shared" si="28"/>
        <v>2.5579430674346156E-3</v>
      </c>
      <c r="F291" s="21">
        <f t="shared" si="34"/>
        <v>19</v>
      </c>
      <c r="G291" s="21">
        <f t="shared" si="29"/>
        <v>0.54168538764636986</v>
      </c>
      <c r="H291" s="21">
        <f t="shared" si="30"/>
        <v>1.3856003820606642E-3</v>
      </c>
      <c r="I291" s="21">
        <f>(1-$F$3)*SUM($H$12:H291)</f>
        <v>1.6328873577773392E-4</v>
      </c>
      <c r="J291" s="21">
        <f t="shared" si="31"/>
        <v>1.2778448097391714E-2</v>
      </c>
      <c r="K291" s="21">
        <f t="shared" si="32"/>
        <v>1.5782085795343549E-4</v>
      </c>
      <c r="L291" s="21">
        <f t="shared" si="33"/>
        <v>5.7605866204448216E-6</v>
      </c>
    </row>
    <row r="292" spans="1:12" x14ac:dyDescent="0.25">
      <c r="A292" s="6"/>
      <c r="B292" s="6"/>
      <c r="C292" s="6"/>
      <c r="D292" s="21">
        <v>1.31379927426641E-2</v>
      </c>
      <c r="E292" s="21">
        <f t="shared" si="28"/>
        <v>1.7260685330629455E-4</v>
      </c>
      <c r="F292" s="21">
        <f t="shared" si="34"/>
        <v>18</v>
      </c>
      <c r="G292" s="21">
        <f t="shared" si="29"/>
        <v>0.56045267580629088</v>
      </c>
      <c r="H292" s="21">
        <f t="shared" si="30"/>
        <v>9.6737972798016707E-5</v>
      </c>
      <c r="I292" s="21">
        <f>(1-$F$3)*SUM($H$12:H292)</f>
        <v>1.6652809833211035E-4</v>
      </c>
      <c r="J292" s="21">
        <f t="shared" si="31"/>
        <v>1.2904576642885668E-2</v>
      </c>
      <c r="K292" s="21">
        <f t="shared" si="32"/>
        <v>1.6095174738753467E-4</v>
      </c>
      <c r="L292" s="21">
        <f t="shared" si="33"/>
        <v>1.3584149397751166E-10</v>
      </c>
    </row>
    <row r="293" spans="1:12" x14ac:dyDescent="0.25">
      <c r="A293" s="6"/>
      <c r="B293" s="6"/>
      <c r="C293" s="6"/>
      <c r="D293" s="21">
        <v>8.4121398535324139E-3</v>
      </c>
      <c r="E293" s="21">
        <f t="shared" si="28"/>
        <v>7.0764096915388341E-5</v>
      </c>
      <c r="F293" s="21">
        <f t="shared" si="34"/>
        <v>17</v>
      </c>
      <c r="G293" s="21">
        <f t="shared" si="29"/>
        <v>0.57987017737958801</v>
      </c>
      <c r="H293" s="21">
        <f t="shared" si="30"/>
        <v>4.1033989430432596E-5</v>
      </c>
      <c r="I293" s="21">
        <f>(1-$F$3)*SUM($H$12:H293)</f>
        <v>1.6790216029529786E-4</v>
      </c>
      <c r="J293" s="21">
        <f t="shared" si="31"/>
        <v>1.2957706598595983E-2</v>
      </c>
      <c r="K293" s="21">
        <f t="shared" si="32"/>
        <v>1.6227979758572236E-4</v>
      </c>
      <c r="L293" s="21">
        <f t="shared" si="33"/>
        <v>8.3751234691821738E-9</v>
      </c>
    </row>
    <row r="294" spans="1:12" x14ac:dyDescent="0.25">
      <c r="A294" s="6"/>
      <c r="B294" s="6"/>
      <c r="C294" s="6"/>
      <c r="D294" s="21">
        <v>-1.128685292709042E-2</v>
      </c>
      <c r="E294" s="21">
        <f t="shared" si="28"/>
        <v>1.2739304899776958E-4</v>
      </c>
      <c r="F294" s="21">
        <f t="shared" si="34"/>
        <v>16</v>
      </c>
      <c r="G294" s="21">
        <f t="shared" si="29"/>
        <v>0.59996041972766445</v>
      </c>
      <c r="H294" s="21">
        <f t="shared" si="30"/>
        <v>7.643078714708876E-5</v>
      </c>
      <c r="I294" s="21">
        <f>(1-$F$3)*SUM($H$12:H294)</f>
        <v>1.704615175231234E-4</v>
      </c>
      <c r="J294" s="21">
        <f t="shared" si="31"/>
        <v>1.3056091203845177E-2</v>
      </c>
      <c r="K294" s="21">
        <f t="shared" si="32"/>
        <v>1.6475345231506364E-4</v>
      </c>
      <c r="L294" s="21">
        <f t="shared" si="33"/>
        <v>1.3957997360308776E-9</v>
      </c>
    </row>
    <row r="295" spans="1:12" x14ac:dyDescent="0.25">
      <c r="A295" s="6"/>
      <c r="B295" s="6"/>
      <c r="C295" s="6"/>
      <c r="D295" s="21">
        <v>2.635769179491949E-2</v>
      </c>
      <c r="E295" s="21">
        <f t="shared" si="28"/>
        <v>6.9472791675596619E-4</v>
      </c>
      <c r="F295" s="21">
        <f t="shared" si="34"/>
        <v>15</v>
      </c>
      <c r="G295" s="21">
        <f t="shared" si="29"/>
        <v>0.62074671069722409</v>
      </c>
      <c r="H295" s="21">
        <f t="shared" si="30"/>
        <v>4.3125006915580092E-4</v>
      </c>
      <c r="I295" s="21">
        <f>(1-$F$3)*SUM($H$12:H295)</f>
        <v>1.8490233414548903E-4</v>
      </c>
      <c r="J295" s="21">
        <f t="shared" si="31"/>
        <v>1.3597879766547763E-2</v>
      </c>
      <c r="K295" s="21">
        <f t="shared" si="32"/>
        <v>1.787107045286652E-4</v>
      </c>
      <c r="L295" s="21">
        <f t="shared" si="33"/>
        <v>2.6627376331483538E-7</v>
      </c>
    </row>
    <row r="296" spans="1:12" x14ac:dyDescent="0.25">
      <c r="A296" s="6"/>
      <c r="B296" s="6"/>
      <c r="C296" s="6"/>
      <c r="D296" s="21">
        <v>1.5942515918774911E-2</v>
      </c>
      <c r="E296" s="21">
        <f t="shared" si="28"/>
        <v>2.5416381382039146E-4</v>
      </c>
      <c r="F296" s="21">
        <f t="shared" si="34"/>
        <v>14</v>
      </c>
      <c r="G296" s="21">
        <f t="shared" si="29"/>
        <v>0.64225316566104762</v>
      </c>
      <c r="H296" s="21">
        <f t="shared" si="30"/>
        <v>1.6323751402263153E-4</v>
      </c>
      <c r="I296" s="21">
        <f>(1-$F$3)*SUM($H$12:H296)</f>
        <v>1.9036849676085091E-4</v>
      </c>
      <c r="J296" s="21">
        <f t="shared" si="31"/>
        <v>1.3797409059705772E-2</v>
      </c>
      <c r="K296" s="21">
        <f t="shared" si="32"/>
        <v>1.839938275166689E-4</v>
      </c>
      <c r="L296" s="21">
        <f t="shared" si="33"/>
        <v>4.9238269778646115E-9</v>
      </c>
    </row>
    <row r="297" spans="1:12" x14ac:dyDescent="0.25">
      <c r="A297" s="6"/>
      <c r="B297" s="6"/>
      <c r="C297" s="6"/>
      <c r="D297" s="21">
        <v>2.1137055486863429E-3</v>
      </c>
      <c r="E297" s="21">
        <f t="shared" si="28"/>
        <v>4.4677511465474343E-6</v>
      </c>
      <c r="F297" s="21">
        <f t="shared" si="34"/>
        <v>13</v>
      </c>
      <c r="G297" s="21">
        <f t="shared" si="29"/>
        <v>0.66450473549562328</v>
      </c>
      <c r="H297" s="21">
        <f t="shared" si="30"/>
        <v>2.9688417938967705E-6</v>
      </c>
      <c r="I297" s="21">
        <f>(1-$F$3)*SUM($H$12:H297)</f>
        <v>1.9046791123749181E-4</v>
      </c>
      <c r="J297" s="21">
        <f t="shared" si="31"/>
        <v>1.3801011239669788E-2</v>
      </c>
      <c r="K297" s="21">
        <f t="shared" si="32"/>
        <v>1.8408991300549168E-4</v>
      </c>
      <c r="L297" s="21">
        <f t="shared" si="33"/>
        <v>3.2264121030880762E-8</v>
      </c>
    </row>
    <row r="298" spans="1:12" x14ac:dyDescent="0.25">
      <c r="A298" s="6"/>
      <c r="B298" s="6"/>
      <c r="C298" s="6"/>
      <c r="D298" s="21">
        <v>3.918913340236618E-3</v>
      </c>
      <c r="E298" s="21">
        <f t="shared" si="28"/>
        <v>1.5357881768284527E-5</v>
      </c>
      <c r="F298" s="21">
        <f t="shared" si="34"/>
        <v>12</v>
      </c>
      <c r="G298" s="21">
        <f t="shared" si="29"/>
        <v>0.6875272355280958</v>
      </c>
      <c r="H298" s="21">
        <f t="shared" si="30"/>
        <v>1.0558961995716005E-5</v>
      </c>
      <c r="I298" s="21">
        <f>(1-$F$3)*SUM($H$12:H298)</f>
        <v>1.9082148807100083E-4</v>
      </c>
      <c r="J298" s="21">
        <f t="shared" si="31"/>
        <v>1.3813815116433288E-2</v>
      </c>
      <c r="K298" s="21">
        <f t="shared" si="32"/>
        <v>1.844316499841698E-4</v>
      </c>
      <c r="L298" s="21">
        <f t="shared" si="33"/>
        <v>2.8585939098718897E-8</v>
      </c>
    </row>
    <row r="299" spans="1:12" x14ac:dyDescent="0.25">
      <c r="A299" s="6"/>
      <c r="B299" s="6"/>
      <c r="C299" s="6"/>
      <c r="D299" s="21">
        <v>1.6120385076879119E-2</v>
      </c>
      <c r="E299" s="21">
        <f t="shared" si="28"/>
        <v>2.59866815026867E-4</v>
      </c>
      <c r="F299" s="21">
        <f t="shared" si="34"/>
        <v>11</v>
      </c>
      <c r="G299" s="21">
        <f t="shared" si="29"/>
        <v>0.7113473754861136</v>
      </c>
      <c r="H299" s="21">
        <f t="shared" si="30"/>
        <v>1.8485557684529719E-4</v>
      </c>
      <c r="I299" s="21">
        <f>(1-$F$3)*SUM($H$12:H299)</f>
        <v>1.9701155197538513E-4</v>
      </c>
      <c r="J299" s="21">
        <f t="shared" si="31"/>
        <v>1.4036080363669379E-2</v>
      </c>
      <c r="K299" s="21">
        <f t="shared" si="32"/>
        <v>1.9041443374156439E-4</v>
      </c>
      <c r="L299" s="21">
        <f t="shared" si="33"/>
        <v>4.8236332661990514E-9</v>
      </c>
    </row>
    <row r="300" spans="1:12" x14ac:dyDescent="0.25">
      <c r="A300" s="6"/>
      <c r="B300" s="6"/>
      <c r="C300" s="6"/>
      <c r="D300" s="21">
        <v>-2.4598980422275828E-2</v>
      </c>
      <c r="E300" s="21">
        <f t="shared" si="28"/>
        <v>6.0510983781550951E-4</v>
      </c>
      <c r="F300" s="21">
        <f t="shared" si="34"/>
        <v>10</v>
      </c>
      <c r="G300" s="21">
        <f t="shared" si="29"/>
        <v>0.73599279048532118</v>
      </c>
      <c r="H300" s="21">
        <f t="shared" si="30"/>
        <v>4.4535647808395697E-4</v>
      </c>
      <c r="I300" s="21">
        <f>(1-$F$3)*SUM($H$12:H300)</f>
        <v>2.1192473504845158E-4</v>
      </c>
      <c r="J300" s="21">
        <f t="shared" si="31"/>
        <v>1.4557634940073597E-2</v>
      </c>
      <c r="K300" s="21">
        <f t="shared" si="32"/>
        <v>2.0482823476830329E-4</v>
      </c>
      <c r="L300" s="21">
        <f t="shared" si="33"/>
        <v>1.6022536173804115E-7</v>
      </c>
    </row>
    <row r="301" spans="1:12" x14ac:dyDescent="0.25">
      <c r="A301" s="6"/>
      <c r="B301" s="6"/>
      <c r="C301" s="6"/>
      <c r="D301" s="21">
        <v>1.106586641746031E-2</v>
      </c>
      <c r="E301" s="21">
        <f t="shared" si="28"/>
        <v>1.2245339956907587E-4</v>
      </c>
      <c r="F301" s="21">
        <f t="shared" si="34"/>
        <v>9</v>
      </c>
      <c r="G301" s="21">
        <f t="shared" si="29"/>
        <v>0.76149207309044786</v>
      </c>
      <c r="H301" s="21">
        <f t="shared" si="30"/>
        <v>9.3247293094828542E-5</v>
      </c>
      <c r="I301" s="21">
        <f>(1-$F$3)*SUM($H$12:H301)</f>
        <v>2.1504720889002193E-4</v>
      </c>
      <c r="J301" s="21">
        <f t="shared" si="31"/>
        <v>1.466448802004427E-2</v>
      </c>
      <c r="K301" s="21">
        <f t="shared" si="32"/>
        <v>2.0784614961874695E-4</v>
      </c>
      <c r="L301" s="21">
        <f t="shared" si="33"/>
        <v>7.2919217610455999E-9</v>
      </c>
    </row>
    <row r="302" spans="1:12" x14ac:dyDescent="0.25">
      <c r="A302" s="6"/>
      <c r="B302" s="6"/>
      <c r="C302" s="6"/>
      <c r="D302" s="21">
        <v>1.421447926214838E-2</v>
      </c>
      <c r="E302" s="21">
        <f t="shared" si="28"/>
        <v>2.0205142069404635E-4</v>
      </c>
      <c r="F302" s="21">
        <f t="shared" si="34"/>
        <v>8</v>
      </c>
      <c r="G302" s="21">
        <f t="shared" si="29"/>
        <v>0.78787480648718822</v>
      </c>
      <c r="H302" s="21">
        <f t="shared" si="30"/>
        <v>1.5919122397978322E-4</v>
      </c>
      <c r="I302" s="21">
        <f>(1-$F$3)*SUM($H$12:H302)</f>
        <v>2.2037787765462555E-4</v>
      </c>
      <c r="J302" s="21">
        <f t="shared" si="31"/>
        <v>1.4845129762134973E-2</v>
      </c>
      <c r="K302" s="21">
        <f t="shared" si="32"/>
        <v>2.1299831589579175E-4</v>
      </c>
      <c r="L302" s="21">
        <f t="shared" si="33"/>
        <v>1.1983451455799647E-10</v>
      </c>
    </row>
    <row r="303" spans="1:12" x14ac:dyDescent="0.25">
      <c r="A303" s="6"/>
      <c r="B303" s="6"/>
      <c r="C303" s="6"/>
      <c r="D303" s="21">
        <v>1.049026704858411E-2</v>
      </c>
      <c r="E303" s="21">
        <f t="shared" si="28"/>
        <v>1.1004570275060957E-4</v>
      </c>
      <c r="F303" s="21">
        <f t="shared" si="34"/>
        <v>7</v>
      </c>
      <c r="G303" s="21">
        <f t="shared" si="29"/>
        <v>0.81517159880335821</v>
      </c>
      <c r="H303" s="21">
        <f t="shared" si="30"/>
        <v>8.9706131452653516E-5</v>
      </c>
      <c r="I303" s="21">
        <f>(1-$F$3)*SUM($H$12:H303)</f>
        <v>2.2338177234789593E-4</v>
      </c>
      <c r="J303" s="21">
        <f t="shared" si="31"/>
        <v>1.4945961740480133E-2</v>
      </c>
      <c r="K303" s="21">
        <f t="shared" si="32"/>
        <v>2.1590162233291803E-4</v>
      </c>
      <c r="L303" s="21">
        <f t="shared" si="33"/>
        <v>1.1205475710616156E-8</v>
      </c>
    </row>
    <row r="304" spans="1:12" x14ac:dyDescent="0.25">
      <c r="A304" s="6"/>
      <c r="B304" s="6"/>
      <c r="C304" s="6"/>
      <c r="D304" s="21">
        <v>-1.8857677195742089E-2</v>
      </c>
      <c r="E304" s="21">
        <f t="shared" si="28"/>
        <v>3.5561198921881123E-4</v>
      </c>
      <c r="F304" s="21">
        <f t="shared" si="34"/>
        <v>6</v>
      </c>
      <c r="G304" s="21">
        <f t="shared" si="29"/>
        <v>0.84341411861914761</v>
      </c>
      <c r="H304" s="21">
        <f t="shared" si="30"/>
        <v>2.9992817245738548E-4</v>
      </c>
      <c r="I304" s="21">
        <f>(1-$F$3)*SUM($H$12:H304)</f>
        <v>2.3342515100014047E-4</v>
      </c>
      <c r="J304" s="21">
        <f t="shared" si="31"/>
        <v>1.5278257459544935E-2</v>
      </c>
      <c r="K304" s="21">
        <f t="shared" si="32"/>
        <v>2.2560868894776404E-4</v>
      </c>
      <c r="L304" s="21">
        <f t="shared" si="33"/>
        <v>1.6900858081364057E-8</v>
      </c>
    </row>
    <row r="305" spans="1:12" x14ac:dyDescent="0.25">
      <c r="A305" s="6"/>
      <c r="B305" s="6"/>
      <c r="C305" s="6"/>
      <c r="D305" s="21">
        <v>6.6203788064613123E-3</v>
      </c>
      <c r="E305" s="21">
        <f t="shared" si="28"/>
        <v>4.3829415541042111E-5</v>
      </c>
      <c r="F305" s="21">
        <f t="shared" si="34"/>
        <v>5</v>
      </c>
      <c r="G305" s="21">
        <f t="shared" si="29"/>
        <v>0.8726351317076616</v>
      </c>
      <c r="H305" s="21">
        <f t="shared" si="30"/>
        <v>3.8247087803327111E-5</v>
      </c>
      <c r="I305" s="21">
        <f>(1-$F$3)*SUM($H$12:H305)</f>
        <v>2.3470589092532718E-4</v>
      </c>
      <c r="J305" s="21">
        <f t="shared" si="31"/>
        <v>1.5320113933170575E-2</v>
      </c>
      <c r="K305" s="21">
        <f t="shared" si="32"/>
        <v>2.2684654208469636E-4</v>
      </c>
      <c r="L305" s="21">
        <f t="shared" si="33"/>
        <v>3.3495268608295953E-8</v>
      </c>
    </row>
    <row r="306" spans="1:12" x14ac:dyDescent="0.25">
      <c r="A306" s="6"/>
      <c r="B306" s="6"/>
      <c r="C306" s="6"/>
      <c r="D306" s="21">
        <v>2.2175376782374561E-3</v>
      </c>
      <c r="E306" s="21">
        <f t="shared" si="28"/>
        <v>4.9174733544027672E-6</v>
      </c>
      <c r="F306" s="21">
        <f t="shared" si="34"/>
        <v>4</v>
      </c>
      <c r="G306" s="21">
        <f t="shared" si="29"/>
        <v>0.90286853904838127</v>
      </c>
      <c r="H306" s="21">
        <f t="shared" si="30"/>
        <v>4.4398319832989695E-6</v>
      </c>
      <c r="I306" s="21">
        <f>(1-$F$3)*SUM($H$12:H306)</f>
        <v>2.3485456290033799E-4</v>
      </c>
      <c r="J306" s="21">
        <f t="shared" si="31"/>
        <v>1.5324965347443301E-2</v>
      </c>
      <c r="K306" s="21">
        <f t="shared" si="32"/>
        <v>2.2699023563794781E-4</v>
      </c>
      <c r="L306" s="21">
        <f t="shared" si="33"/>
        <v>4.9316311748243904E-8</v>
      </c>
    </row>
    <row r="307" spans="1:12" x14ac:dyDescent="0.25">
      <c r="A307" s="6"/>
      <c r="B307" s="6"/>
      <c r="C307" s="6"/>
      <c r="D307" s="21">
        <v>8.4319322171874673E-3</v>
      </c>
      <c r="E307" s="21">
        <f t="shared" si="28"/>
        <v>7.1097480915243962E-5</v>
      </c>
      <c r="F307" s="21">
        <f t="shared" si="34"/>
        <v>3</v>
      </c>
      <c r="G307" s="21">
        <f t="shared" si="29"/>
        <v>0.93414941615764102</v>
      </c>
      <c r="H307" s="21">
        <f t="shared" si="30"/>
        <v>6.6415670287254175E-5</v>
      </c>
      <c r="I307" s="21">
        <f>(1-$F$3)*SUM($H$12:H307)</f>
        <v>2.3707855446362567E-4</v>
      </c>
      <c r="J307" s="21">
        <f t="shared" si="31"/>
        <v>1.5397355437334869E-2</v>
      </c>
      <c r="K307" s="21">
        <f t="shared" si="32"/>
        <v>2.2913975473935741E-4</v>
      </c>
      <c r="L307" s="21">
        <f t="shared" si="33"/>
        <v>2.4977360315496054E-8</v>
      </c>
    </row>
    <row r="308" spans="1:12" x14ac:dyDescent="0.25">
      <c r="A308" s="6"/>
      <c r="B308" s="6"/>
      <c r="C308" s="6"/>
      <c r="D308" s="21">
        <v>-1.9165181128842381E-2</v>
      </c>
      <c r="E308" s="21">
        <f t="shared" si="28"/>
        <v>3.673041677013361E-4</v>
      </c>
      <c r="F308" s="21">
        <f t="shared" si="34"/>
        <v>2</v>
      </c>
      <c r="G308" s="21">
        <f t="shared" si="29"/>
        <v>0.96651405378175492</v>
      </c>
      <c r="H308" s="21">
        <f t="shared" si="30"/>
        <v>3.550046400959519E-4</v>
      </c>
      <c r="I308" s="21">
        <f>(1-$F$3)*SUM($H$12:H308)</f>
        <v>2.4896622074910616E-4</v>
      </c>
      <c r="J308" s="21">
        <f t="shared" si="31"/>
        <v>1.5778663465233871E-2</v>
      </c>
      <c r="K308" s="21">
        <f t="shared" si="32"/>
        <v>2.4062935127094185E-4</v>
      </c>
      <c r="L308" s="21">
        <f t="shared" si="33"/>
        <v>1.6046509117674082E-8</v>
      </c>
    </row>
    <row r="309" spans="1:12" ht="15.75" thickBot="1" x14ac:dyDescent="0.3">
      <c r="A309" s="6"/>
      <c r="B309" s="6"/>
      <c r="C309" s="6"/>
      <c r="D309" s="22">
        <v>7.6887964738879639E-3</v>
      </c>
      <c r="E309" s="22">
        <f t="shared" si="28"/>
        <v>5.9117591216871985E-5</v>
      </c>
      <c r="F309" s="22">
        <f t="shared" si="34"/>
        <v>1</v>
      </c>
      <c r="G309" s="22">
        <f t="shared" si="29"/>
        <v>1</v>
      </c>
      <c r="H309" s="22">
        <f t="shared" si="30"/>
        <v>5.9117591216871985E-5</v>
      </c>
      <c r="I309" s="22">
        <f>(1-$F$3)*SUM($H$12:H309)</f>
        <v>2.5094582922914653E-4</v>
      </c>
      <c r="J309" s="22">
        <f t="shared" si="31"/>
        <v>1.5841269811134033E-2</v>
      </c>
      <c r="K309" s="22">
        <f t="shared" si="32"/>
        <v>2.4254267068788641E-4</v>
      </c>
      <c r="L309" s="22">
        <f t="shared" si="33"/>
        <v>3.3644759778947963E-8</v>
      </c>
    </row>
    <row r="310" spans="1:1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8A2E-666B-4FE5-966F-F2FD1A9B1460}">
  <dimension ref="D1:L309"/>
  <sheetViews>
    <sheetView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0.95505276168016129</v>
      </c>
      <c r="G3" s="26">
        <f>SUM(H12:H209)</f>
        <v>4.1399041495564061E-3</v>
      </c>
      <c r="J3" s="26">
        <f>SUM(L12:L209)</f>
        <v>6.7791330158196814E-6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1.8607725843140099E-4</v>
      </c>
      <c r="J5" s="26">
        <f>SQRT((1/COUNT(L12:L209))*J3)</f>
        <v>1.8503525484199717E-4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1.3641013834440642E-2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3.3240644121683518E-3</v>
      </c>
      <c r="E12" s="21">
        <f>D12^2</f>
        <v>1.1049404216244131E-5</v>
      </c>
      <c r="F12" s="21">
        <v>198</v>
      </c>
      <c r="G12" s="21">
        <f>$F$3^(F12-1)</f>
        <v>1.1624943631731754E-4</v>
      </c>
      <c r="H12" s="21">
        <f>E12*G12</f>
        <v>1.2844870117805719E-9</v>
      </c>
      <c r="I12" s="21">
        <f>(1-F3)*H12</f>
        <v>5.7734143837238842E-11</v>
      </c>
      <c r="J12" s="21">
        <f>SQRT(I12)</f>
        <v>7.598298746248323E-6</v>
      </c>
      <c r="K12" s="21">
        <f>I12*$F$3</f>
        <v>5.5139153514994622E-11</v>
      </c>
      <c r="L12" s="21">
        <f>(E12-K12)^2</f>
        <v>1.2208811502740322E-10</v>
      </c>
    </row>
    <row r="13" spans="4:12" x14ac:dyDescent="0.25">
      <c r="D13" s="21">
        <v>4.207702098351104E-3</v>
      </c>
      <c r="E13" s="21">
        <f t="shared" ref="E13:E76" si="0">D13^2</f>
        <v>1.7704756948468283E-5</v>
      </c>
      <c r="F13" s="21">
        <f>F12-1</f>
        <v>197</v>
      </c>
      <c r="G13" s="21">
        <f t="shared" ref="G13:G76" si="1">$F$3^(F13-1)</f>
        <v>1.2172043365730662E-4</v>
      </c>
      <c r="H13" s="21">
        <f t="shared" ref="H13:H76" si="2">E13*G13</f>
        <v>2.1550306935647722E-9</v>
      </c>
      <c r="I13" s="21">
        <f>(1-$F$3)*SUM($H$12:H13)</f>
        <v>1.5459682200746197E-10</v>
      </c>
      <c r="J13" s="21">
        <f t="shared" ref="J13:J76" si="3">SQRT(I13)</f>
        <v>1.2433697036982281E-5</v>
      </c>
      <c r="K13" s="21">
        <f t="shared" ref="K13:K76" si="4">I13*$F$3</f>
        <v>1.4764812180520289E-10</v>
      </c>
      <c r="L13" s="21">
        <f t="shared" ref="L13:L76" si="5">(E13-K13)^2</f>
        <v>3.1345319047791506E-10</v>
      </c>
    </row>
    <row r="14" spans="4:12" x14ac:dyDescent="0.25">
      <c r="D14" s="21">
        <v>1.4075318084810029E-3</v>
      </c>
      <c r="E14" s="21">
        <f t="shared" si="0"/>
        <v>1.9811457918858027E-6</v>
      </c>
      <c r="F14" s="21">
        <f t="shared" ref="F14:F77" si="6">F13-1</f>
        <v>196</v>
      </c>
      <c r="G14" s="21">
        <f t="shared" si="1"/>
        <v>1.2744891019756007E-4</v>
      </c>
      <c r="H14" s="21">
        <f t="shared" si="2"/>
        <v>2.5249487211832766E-10</v>
      </c>
      <c r="I14" s="21">
        <f>(1-$F$3)*SUM($H$12:H14)</f>
        <v>1.6594576919910164E-10</v>
      </c>
      <c r="J14" s="21">
        <f t="shared" si="3"/>
        <v>1.2881993991579938E-5</v>
      </c>
      <c r="K14" s="21">
        <f t="shared" si="4"/>
        <v>1.5848696516274066E-10</v>
      </c>
      <c r="L14" s="21">
        <f t="shared" si="5"/>
        <v>3.9243107022567408E-12</v>
      </c>
    </row>
    <row r="15" spans="4:12" x14ac:dyDescent="0.25">
      <c r="D15" s="21">
        <v>4.8606725031894874E-3</v>
      </c>
      <c r="E15" s="21">
        <f t="shared" si="0"/>
        <v>2.3626137183262356E-5</v>
      </c>
      <c r="F15" s="21">
        <f t="shared" si="6"/>
        <v>195</v>
      </c>
      <c r="G15" s="21">
        <f t="shared" si="1"/>
        <v>1.3344698357119832E-4</v>
      </c>
      <c r="H15" s="21">
        <f t="shared" si="2"/>
        <v>3.1528367405456894E-9</v>
      </c>
      <c r="I15" s="21">
        <f>(1-$F$3)*SUM($H$12:H15)</f>
        <v>3.0765707355995222E-10</v>
      </c>
      <c r="J15" s="21">
        <f t="shared" si="3"/>
        <v>1.7540156030091416E-5</v>
      </c>
      <c r="K15" s="21">
        <f t="shared" si="4"/>
        <v>2.9382873775386888E-10</v>
      </c>
      <c r="L15" s="21">
        <f t="shared" si="5"/>
        <v>5.5818047421253427E-10</v>
      </c>
    </row>
    <row r="16" spans="4:12" x14ac:dyDescent="0.25">
      <c r="D16" s="21">
        <v>3.93798160879269E-3</v>
      </c>
      <c r="E16" s="21">
        <f t="shared" si="0"/>
        <v>1.5507699151189463E-5</v>
      </c>
      <c r="F16" s="21">
        <f t="shared" si="6"/>
        <v>194</v>
      </c>
      <c r="G16" s="21">
        <f t="shared" si="1"/>
        <v>1.3972734169830978E-4</v>
      </c>
      <c r="H16" s="21">
        <f t="shared" si="2"/>
        <v>2.1668495782528386E-9</v>
      </c>
      <c r="I16" s="21">
        <f>(1-$F$3)*SUM($H$12:H16)</f>
        <v>4.0505097795692451E-10</v>
      </c>
      <c r="J16" s="21">
        <f t="shared" si="3"/>
        <v>2.012587831516738E-5</v>
      </c>
      <c r="K16" s="21">
        <f t="shared" si="4"/>
        <v>3.8684505511901088E-10</v>
      </c>
      <c r="L16" s="21">
        <f t="shared" si="5"/>
        <v>2.4047673495998572E-10</v>
      </c>
    </row>
    <row r="17" spans="4:12" x14ac:dyDescent="0.25">
      <c r="D17" s="21">
        <v>-5.7415043407912864E-3</v>
      </c>
      <c r="E17" s="21">
        <f t="shared" si="0"/>
        <v>3.2964872095325186E-5</v>
      </c>
      <c r="F17" s="21">
        <f t="shared" si="6"/>
        <v>193</v>
      </c>
      <c r="G17" s="21">
        <f t="shared" si="1"/>
        <v>1.4630326962512176E-4</v>
      </c>
      <c r="H17" s="21">
        <f t="shared" si="2"/>
        <v>4.8228685703200134E-9</v>
      </c>
      <c r="I17" s="21">
        <f>(1-$F$3)*SUM($H$12:H17)</f>
        <v>6.218256009723579E-10</v>
      </c>
      <c r="J17" s="21">
        <f t="shared" si="3"/>
        <v>2.4936431199599471E-5</v>
      </c>
      <c r="K17" s="21">
        <f t="shared" si="4"/>
        <v>5.9387625749207638E-10</v>
      </c>
      <c r="L17" s="21">
        <f t="shared" si="5"/>
        <v>1.0866436385041009E-9</v>
      </c>
    </row>
    <row r="18" spans="4:12" x14ac:dyDescent="0.25">
      <c r="D18" s="21">
        <v>-2.13091733681109E-2</v>
      </c>
      <c r="E18" s="21">
        <f t="shared" si="0"/>
        <v>4.5408086963220684E-4</v>
      </c>
      <c r="F18" s="21">
        <f t="shared" si="6"/>
        <v>192</v>
      </c>
      <c r="G18" s="21">
        <f t="shared" si="1"/>
        <v>1.5318867762629165E-4</v>
      </c>
      <c r="H18" s="21">
        <f t="shared" si="2"/>
        <v>6.9560047954354305E-8</v>
      </c>
      <c r="I18" s="21">
        <f>(1-$F$3)*SUM($H$12:H18)</f>
        <v>3.74835765391613E-9</v>
      </c>
      <c r="J18" s="21">
        <f t="shared" si="3"/>
        <v>6.1223832401411545E-5</v>
      </c>
      <c r="K18" s="21">
        <f t="shared" si="4"/>
        <v>3.5798793291375703E-9</v>
      </c>
      <c r="L18" s="21">
        <f t="shared" si="5"/>
        <v>2.0618618506931887E-7</v>
      </c>
    </row>
    <row r="19" spans="4:12" x14ac:dyDescent="0.25">
      <c r="D19" s="21">
        <v>-8.6608723224179725E-3</v>
      </c>
      <c r="E19" s="21">
        <f t="shared" si="0"/>
        <v>7.501070938522568E-5</v>
      </c>
      <c r="F19" s="21">
        <f t="shared" si="6"/>
        <v>191</v>
      </c>
      <c r="G19" s="21">
        <f t="shared" si="1"/>
        <v>1.6039813062976432E-4</v>
      </c>
      <c r="H19" s="21">
        <f t="shared" si="2"/>
        <v>1.2031577562602717E-8</v>
      </c>
      <c r="I19" s="21">
        <f>(1-$F$3)*SUM($H$12:H19)</f>
        <v>4.2891438379860577E-9</v>
      </c>
      <c r="J19" s="21">
        <f t="shared" si="3"/>
        <v>6.5491555470809039E-5</v>
      </c>
      <c r="K19" s="21">
        <f t="shared" si="4"/>
        <v>4.0963586677120306E-9</v>
      </c>
      <c r="L19" s="21">
        <f t="shared" si="5"/>
        <v>5.6259919977158145E-9</v>
      </c>
    </row>
    <row r="20" spans="4:12" x14ac:dyDescent="0.25">
      <c r="D20" s="21">
        <v>1.0417944235143729E-2</v>
      </c>
      <c r="E20" s="21">
        <f t="shared" si="0"/>
        <v>1.0853356208656447E-4</v>
      </c>
      <c r="F20" s="21">
        <f t="shared" si="6"/>
        <v>190</v>
      </c>
      <c r="G20" s="21">
        <f t="shared" si="1"/>
        <v>1.6794687902643878E-4</v>
      </c>
      <c r="H20" s="21">
        <f t="shared" si="2"/>
        <v>1.8227873022060724E-8</v>
      </c>
      <c r="I20" s="21">
        <f>(1-$F$3)*SUM($H$12:H20)</f>
        <v>5.1084363907723795E-9</v>
      </c>
      <c r="J20" s="21">
        <f t="shared" si="3"/>
        <v>7.1473326428622168E-5</v>
      </c>
      <c r="K20" s="21">
        <f t="shared" si="4"/>
        <v>4.8788262828745963E-9</v>
      </c>
      <c r="L20" s="21">
        <f t="shared" si="5"/>
        <v>1.1778475090210526E-8</v>
      </c>
    </row>
    <row r="21" spans="4:12" x14ac:dyDescent="0.25">
      <c r="D21" s="21">
        <v>8.5612338322693382E-3</v>
      </c>
      <c r="E21" s="21">
        <f t="shared" si="0"/>
        <v>7.3294724730793139E-5</v>
      </c>
      <c r="F21" s="21">
        <f t="shared" si="6"/>
        <v>189</v>
      </c>
      <c r="G21" s="21">
        <f t="shared" si="1"/>
        <v>1.7585089092981724E-4</v>
      </c>
      <c r="H21" s="21">
        <f t="shared" si="2"/>
        <v>1.2888942644365684E-8</v>
      </c>
      <c r="I21" s="21">
        <f>(1-$F$3)*SUM($H$12:H21)</f>
        <v>5.6877587674994164E-9</v>
      </c>
      <c r="J21" s="21">
        <f t="shared" si="3"/>
        <v>7.5417231237293622E-5</v>
      </c>
      <c r="K21" s="21">
        <f t="shared" si="4"/>
        <v>5.4321097186708682E-9</v>
      </c>
      <c r="L21" s="21">
        <f t="shared" si="5"/>
        <v>5.3713204128974797E-9</v>
      </c>
    </row>
    <row r="22" spans="4:12" x14ac:dyDescent="0.25">
      <c r="D22" s="21">
        <v>-3.465701396704368E-3</v>
      </c>
      <c r="E22" s="21">
        <f t="shared" si="0"/>
        <v>1.2011086171118607E-5</v>
      </c>
      <c r="F22" s="21">
        <f t="shared" si="6"/>
        <v>188</v>
      </c>
      <c r="G22" s="21">
        <f t="shared" si="1"/>
        <v>1.8412688595387589E-4</v>
      </c>
      <c r="H22" s="21">
        <f t="shared" si="2"/>
        <v>2.2115638936117314E-9</v>
      </c>
      <c r="I22" s="21">
        <f>(1-$F$3)*SUM($H$12:H22)</f>
        <v>5.7871624568851334E-9</v>
      </c>
      <c r="J22" s="21">
        <f t="shared" si="3"/>
        <v>7.6073401770166251E-5</v>
      </c>
      <c r="K22" s="21">
        <f t="shared" si="4"/>
        <v>5.5270454867398937E-9</v>
      </c>
      <c r="L22" s="21">
        <f t="shared" si="5"/>
        <v>1.4413344991904258E-10</v>
      </c>
    </row>
    <row r="23" spans="4:12" x14ac:dyDescent="0.25">
      <c r="D23" s="21">
        <v>4.9338017643290408E-3</v>
      </c>
      <c r="E23" s="21">
        <f t="shared" si="0"/>
        <v>2.4342399849696357E-5</v>
      </c>
      <c r="F23" s="21">
        <f t="shared" si="6"/>
        <v>187</v>
      </c>
      <c r="G23" s="21">
        <f t="shared" si="1"/>
        <v>1.9279237058060915E-4</v>
      </c>
      <c r="H23" s="21">
        <f t="shared" si="2"/>
        <v>4.693028972644025E-9</v>
      </c>
      <c r="I23" s="21">
        <f>(1-$F$3)*SUM($H$12:H23)</f>
        <v>5.9981011485604718E-9</v>
      </c>
      <c r="J23" s="21">
        <f t="shared" si="3"/>
        <v>7.7447408920895943E-5</v>
      </c>
      <c r="K23" s="21">
        <f t="shared" si="4"/>
        <v>5.7285030667696261E-9</v>
      </c>
      <c r="L23" s="21">
        <f t="shared" si="5"/>
        <v>5.9227357223386157E-10</v>
      </c>
    </row>
    <row r="24" spans="4:12" x14ac:dyDescent="0.25">
      <c r="D24" s="21">
        <v>-6.5043287817181574E-3</v>
      </c>
      <c r="E24" s="21">
        <f t="shared" si="0"/>
        <v>4.2306292900687209E-5</v>
      </c>
      <c r="F24" s="21">
        <f t="shared" si="6"/>
        <v>186</v>
      </c>
      <c r="G24" s="21">
        <f t="shared" si="1"/>
        <v>2.0186567519206192E-4</v>
      </c>
      <c r="H24" s="21">
        <f t="shared" si="2"/>
        <v>8.540188381270359E-9</v>
      </c>
      <c r="I24" s="21">
        <f>(1-$F$3)*SUM($H$12:H24)</f>
        <v>6.3819590310297474E-9</v>
      </c>
      <c r="J24" s="21">
        <f t="shared" si="3"/>
        <v>7.9887164369689249E-5</v>
      </c>
      <c r="K24" s="21">
        <f t="shared" si="4"/>
        <v>6.0951075975146065E-9</v>
      </c>
      <c r="L24" s="21">
        <f t="shared" si="5"/>
        <v>1.78930673333451E-9</v>
      </c>
    </row>
    <row r="25" spans="4:12" x14ac:dyDescent="0.25">
      <c r="D25" s="21">
        <v>4.3743362599462376E-3</v>
      </c>
      <c r="E25" s="21">
        <f t="shared" si="0"/>
        <v>1.9134817715080439E-5</v>
      </c>
      <c r="F25" s="21">
        <f t="shared" si="6"/>
        <v>185</v>
      </c>
      <c r="G25" s="21">
        <f t="shared" si="1"/>
        <v>2.1136599284518371E-4</v>
      </c>
      <c r="H25" s="21">
        <f t="shared" si="2"/>
        <v>4.0444497442595865E-9</v>
      </c>
      <c r="I25" s="21">
        <f>(1-$F$3)*SUM($H$12:H25)</f>
        <v>6.5637458775575934E-9</v>
      </c>
      <c r="J25" s="21">
        <f t="shared" si="3"/>
        <v>8.1016948088394398E-5</v>
      </c>
      <c r="K25" s="21">
        <f t="shared" si="4"/>
        <v>6.2687236273281534E-9</v>
      </c>
      <c r="L25" s="21">
        <f t="shared" si="5"/>
        <v>3.6590138651842186E-10</v>
      </c>
    </row>
    <row r="26" spans="4:12" x14ac:dyDescent="0.25">
      <c r="D26" s="21">
        <v>6.8026325724980406E-3</v>
      </c>
      <c r="E26" s="21">
        <f t="shared" si="0"/>
        <v>4.6275809916411308E-5</v>
      </c>
      <c r="F26" s="21">
        <f t="shared" si="6"/>
        <v>184</v>
      </c>
      <c r="G26" s="21">
        <f t="shared" si="1"/>
        <v>2.2131341987152787E-4</v>
      </c>
      <c r="H26" s="21">
        <f t="shared" si="2"/>
        <v>1.0241457749925749E-8</v>
      </c>
      <c r="I26" s="21">
        <f>(1-$F$3)*SUM($H$12:H26)</f>
        <v>7.0240711197860652E-9</v>
      </c>
      <c r="J26" s="21">
        <f t="shared" si="3"/>
        <v>8.3809731653227868E-5</v>
      </c>
      <c r="K26" s="21">
        <f t="shared" si="4"/>
        <v>6.7083585211895447E-9</v>
      </c>
      <c r="L26" s="21">
        <f t="shared" si="5"/>
        <v>2.1408297589743495E-9</v>
      </c>
    </row>
    <row r="27" spans="4:12" x14ac:dyDescent="0.25">
      <c r="D27" s="21">
        <v>-4.3023722841769299E-3</v>
      </c>
      <c r="E27" s="21">
        <f t="shared" si="0"/>
        <v>1.8510407271653814E-5</v>
      </c>
      <c r="F27" s="21">
        <f t="shared" si="6"/>
        <v>183</v>
      </c>
      <c r="G27" s="21">
        <f t="shared" si="1"/>
        <v>2.3172899838767624E-4</v>
      </c>
      <c r="H27" s="21">
        <f t="shared" si="2"/>
        <v>4.2893981368082972E-9</v>
      </c>
      <c r="I27" s="21">
        <f>(1-$F$3)*SUM($H$12:H27)</f>
        <v>7.2168677200898598E-9</v>
      </c>
      <c r="J27" s="21">
        <f t="shared" si="3"/>
        <v>8.4952149590754086E-5</v>
      </c>
      <c r="K27" s="21">
        <f t="shared" si="4"/>
        <v>6.8924894467522295E-9</v>
      </c>
      <c r="L27" s="21">
        <f t="shared" si="5"/>
        <v>3.423800592953552E-10</v>
      </c>
    </row>
    <row r="28" spans="4:12" x14ac:dyDescent="0.25">
      <c r="D28" s="21">
        <v>-3.7077780121495939E-3</v>
      </c>
      <c r="E28" s="21">
        <f t="shared" si="0"/>
        <v>1.3747617787379995E-5</v>
      </c>
      <c r="F28" s="21">
        <f t="shared" si="6"/>
        <v>182</v>
      </c>
      <c r="G28" s="21">
        <f t="shared" si="1"/>
        <v>2.4263476080631474E-4</v>
      </c>
      <c r="H28" s="21">
        <f t="shared" si="2"/>
        <v>3.3356499534975828E-9</v>
      </c>
      <c r="I28" s="21">
        <f>(1-$F$3)*SUM($H$12:H28)</f>
        <v>7.3667959735012734E-9</v>
      </c>
      <c r="J28" s="21">
        <f t="shared" si="3"/>
        <v>8.5830041206452147E-5</v>
      </c>
      <c r="K28" s="21">
        <f t="shared" si="4"/>
        <v>7.0356788392266834E-9</v>
      </c>
      <c r="L28" s="21">
        <f t="shared" si="5"/>
        <v>1.8880359668155065E-10</v>
      </c>
    </row>
    <row r="29" spans="4:12" x14ac:dyDescent="0.25">
      <c r="D29" s="21">
        <v>-1.6173462056718858E-2</v>
      </c>
      <c r="E29" s="21">
        <f t="shared" si="0"/>
        <v>2.615808749001246E-4</v>
      </c>
      <c r="F29" s="21">
        <f t="shared" si="6"/>
        <v>181</v>
      </c>
      <c r="G29" s="21">
        <f t="shared" si="1"/>
        <v>2.5405377644211347E-4</v>
      </c>
      <c r="H29" s="21">
        <f t="shared" si="2"/>
        <v>6.6455609113408706E-8</v>
      </c>
      <c r="I29" s="21">
        <f>(1-$F$3)*SUM($H$12:H29)</f>
        <v>1.03537920740117E-8</v>
      </c>
      <c r="J29" s="21">
        <f t="shared" si="3"/>
        <v>1.0175358506712036E-4</v>
      </c>
      <c r="K29" s="21">
        <f t="shared" si="4"/>
        <v>9.8884177141470398E-9</v>
      </c>
      <c r="L29" s="21">
        <f t="shared" si="5"/>
        <v>6.8419380969381338E-8</v>
      </c>
    </row>
    <row r="30" spans="4:12" x14ac:dyDescent="0.25">
      <c r="D30" s="21">
        <v>2.148945356899253E-3</v>
      </c>
      <c r="E30" s="21">
        <f t="shared" si="0"/>
        <v>4.6179661469388576E-6</v>
      </c>
      <c r="F30" s="21">
        <f t="shared" si="6"/>
        <v>180</v>
      </c>
      <c r="G30" s="21">
        <f t="shared" si="1"/>
        <v>2.66010200311E-4</v>
      </c>
      <c r="H30" s="21">
        <f t="shared" si="2"/>
        <v>1.2284260997766224E-9</v>
      </c>
      <c r="I30" s="21">
        <f>(1-$F$3)*SUM($H$12:H30)</f>
        <v>1.040900643467667E-8</v>
      </c>
      <c r="J30" s="21">
        <f t="shared" si="3"/>
        <v>1.0202453839482279E-4</v>
      </c>
      <c r="K30" s="21">
        <f t="shared" si="4"/>
        <v>9.9411503417845235E-9</v>
      </c>
      <c r="L30" s="21">
        <f t="shared" si="5"/>
        <v>2.1233894369263455E-11</v>
      </c>
    </row>
    <row r="31" spans="4:12" x14ac:dyDescent="0.25">
      <c r="D31" s="21">
        <v>1.2070188001160891E-3</v>
      </c>
      <c r="E31" s="21">
        <f t="shared" si="0"/>
        <v>1.4568943838336833E-6</v>
      </c>
      <c r="F31" s="21">
        <f t="shared" si="6"/>
        <v>179</v>
      </c>
      <c r="G31" s="21">
        <f t="shared" si="1"/>
        <v>2.78529324226052E-4</v>
      </c>
      <c r="H31" s="21">
        <f t="shared" si="2"/>
        <v>4.0578780819792625E-10</v>
      </c>
      <c r="I31" s="21">
        <f>(1-$F$3)*SUM($H$12:H31)</f>
        <v>1.0427245475999025E-8</v>
      </c>
      <c r="J31" s="21">
        <f t="shared" si="3"/>
        <v>1.0211388483452691E-4</v>
      </c>
      <c r="K31" s="21">
        <f t="shared" si="4"/>
        <v>9.9585695885698365E-9</v>
      </c>
      <c r="L31" s="21">
        <f t="shared" si="5"/>
        <v>2.0936232505451698E-12</v>
      </c>
    </row>
    <row r="32" spans="4:12" x14ac:dyDescent="0.25">
      <c r="D32" s="21">
        <v>-1.2748477097466E-3</v>
      </c>
      <c r="E32" s="21">
        <f t="shared" si="0"/>
        <v>1.6252366830461513E-6</v>
      </c>
      <c r="F32" s="21">
        <f t="shared" si="6"/>
        <v>178</v>
      </c>
      <c r="G32" s="21">
        <f t="shared" si="1"/>
        <v>2.9163763029809342E-4</v>
      </c>
      <c r="H32" s="21">
        <f t="shared" si="2"/>
        <v>4.739801749171131E-10</v>
      </c>
      <c r="I32" s="21">
        <f>(1-$F$3)*SUM($H$12:H32)</f>
        <v>1.0448549575879905E-8</v>
      </c>
      <c r="J32" s="21">
        <f t="shared" si="3"/>
        <v>1.0221814699885684E-4</v>
      </c>
      <c r="K32" s="21">
        <f t="shared" si="4"/>
        <v>9.9789161279961802E-9</v>
      </c>
      <c r="L32" s="21">
        <f t="shared" si="5"/>
        <v>2.6090576535894255E-12</v>
      </c>
    </row>
    <row r="33" spans="4:12" x14ac:dyDescent="0.25">
      <c r="D33" s="21">
        <v>4.7929693079013054E-3</v>
      </c>
      <c r="E33" s="21">
        <f t="shared" si="0"/>
        <v>2.2972554786483917E-5</v>
      </c>
      <c r="F33" s="21">
        <f t="shared" si="6"/>
        <v>177</v>
      </c>
      <c r="G33" s="21">
        <f t="shared" si="1"/>
        <v>3.0536284695416684E-4</v>
      </c>
      <c r="H33" s="21">
        <f t="shared" si="2"/>
        <v>7.0149647314113009E-9</v>
      </c>
      <c r="I33" s="21">
        <f>(1-$F$3)*SUM($H$12:H33)</f>
        <v>1.0763852867467912E-8</v>
      </c>
      <c r="J33" s="21">
        <f t="shared" si="3"/>
        <v>1.0374898971781803E-4</v>
      </c>
      <c r="K33" s="21">
        <f t="shared" si="4"/>
        <v>1.0280047407394153E-8</v>
      </c>
      <c r="L33" s="21">
        <f t="shared" si="5"/>
        <v>5.2726606119283178E-10</v>
      </c>
    </row>
    <row r="34" spans="4:12" x14ac:dyDescent="0.25">
      <c r="D34" s="21">
        <v>4.4674786223709503E-3</v>
      </c>
      <c r="E34" s="21">
        <f t="shared" si="0"/>
        <v>1.9958365241341445E-5</v>
      </c>
      <c r="F34" s="21">
        <f t="shared" si="6"/>
        <v>176</v>
      </c>
      <c r="G34" s="21">
        <f t="shared" si="1"/>
        <v>3.1973400759237862E-4</v>
      </c>
      <c r="H34" s="21">
        <f t="shared" si="2"/>
        <v>6.3813681036065307E-9</v>
      </c>
      <c r="I34" s="21">
        <f>(1-$F$3)*SUM($H$12:H34)</f>
        <v>1.1050677740427331E-8</v>
      </c>
      <c r="J34" s="21">
        <f t="shared" si="3"/>
        <v>1.0512220384118349E-4</v>
      </c>
      <c r="K34" s="21">
        <f t="shared" si="4"/>
        <v>1.0553980294432608E-8</v>
      </c>
      <c r="L34" s="21">
        <f t="shared" si="5"/>
        <v>3.97915174106354E-10</v>
      </c>
    </row>
    <row r="35" spans="4:12" x14ac:dyDescent="0.25">
      <c r="D35" s="21">
        <v>1.8978367514547981E-3</v>
      </c>
      <c r="E35" s="21">
        <f t="shared" si="0"/>
        <v>3.6017843351725012E-6</v>
      </c>
      <c r="F35" s="21">
        <f t="shared" si="6"/>
        <v>175</v>
      </c>
      <c r="G35" s="21">
        <f t="shared" si="1"/>
        <v>3.3478151199719234E-4</v>
      </c>
      <c r="H35" s="21">
        <f t="shared" si="2"/>
        <v>1.2058108056168521E-9</v>
      </c>
      <c r="I35" s="21">
        <f>(1-$F$3)*SUM($H$12:H35)</f>
        <v>1.110487560607603E-8</v>
      </c>
      <c r="J35" s="21">
        <f t="shared" si="3"/>
        <v>1.0537967359066942E-4</v>
      </c>
      <c r="K35" s="21">
        <f t="shared" si="4"/>
        <v>1.0605742115697567E-8</v>
      </c>
      <c r="L35" s="21">
        <f t="shared" si="5"/>
        <v>1.2896563687229442E-11</v>
      </c>
    </row>
    <row r="36" spans="4:12" x14ac:dyDescent="0.25">
      <c r="D36" s="21">
        <v>-7.3292783330215728E-3</v>
      </c>
      <c r="E36" s="21">
        <f t="shared" si="0"/>
        <v>5.3718320882899485E-5</v>
      </c>
      <c r="F36" s="21">
        <f t="shared" si="6"/>
        <v>174</v>
      </c>
      <c r="G36" s="21">
        <f t="shared" si="1"/>
        <v>3.5053719064508364E-4</v>
      </c>
      <c r="H36" s="21">
        <f t="shared" si="2"/>
        <v>1.8830269288462715E-8</v>
      </c>
      <c r="I36" s="21">
        <f>(1-$F$3)*SUM($H$12:H36)</f>
        <v>1.1951244207411302E-8</v>
      </c>
      <c r="J36" s="21">
        <f t="shared" si="3"/>
        <v>1.0932174626949252E-4</v>
      </c>
      <c r="K36" s="21">
        <f t="shared" si="4"/>
        <v>1.1414068785802195E-8</v>
      </c>
      <c r="L36" s="21">
        <f t="shared" si="5"/>
        <v>2.8844318395398908E-9</v>
      </c>
    </row>
    <row r="37" spans="4:12" x14ac:dyDescent="0.25">
      <c r="D37" s="21">
        <v>4.4428411654661576E-3</v>
      </c>
      <c r="E37" s="21">
        <f t="shared" si="0"/>
        <v>1.9738837621560684E-5</v>
      </c>
      <c r="F37" s="21">
        <f t="shared" si="6"/>
        <v>173</v>
      </c>
      <c r="G37" s="21">
        <f t="shared" si="1"/>
        <v>3.6703437203658434E-4</v>
      </c>
      <c r="H37" s="21">
        <f t="shared" si="2"/>
        <v>7.2448318711616316E-9</v>
      </c>
      <c r="I37" s="21">
        <f>(1-$F$3)*SUM($H$12:H37)</f>
        <v>1.2276879392111568E-8</v>
      </c>
      <c r="J37" s="21">
        <f t="shared" si="3"/>
        <v>1.1080108028404582E-4</v>
      </c>
      <c r="K37" s="21">
        <f t="shared" si="4"/>
        <v>1.1725067568250413E-8</v>
      </c>
      <c r="L37" s="21">
        <f t="shared" si="5"/>
        <v>3.8915896971788596E-10</v>
      </c>
    </row>
    <row r="38" spans="4:12" x14ac:dyDescent="0.25">
      <c r="D38" s="21">
        <v>-4.3024471636347256E-3</v>
      </c>
      <c r="E38" s="21">
        <f t="shared" si="0"/>
        <v>1.8511051595868494E-5</v>
      </c>
      <c r="F38" s="21">
        <f t="shared" si="6"/>
        <v>172</v>
      </c>
      <c r="G38" s="21">
        <f t="shared" si="1"/>
        <v>3.8430795319714596E-4</v>
      </c>
      <c r="H38" s="21">
        <f t="shared" si="2"/>
        <v>7.113944350334983E-9</v>
      </c>
      <c r="I38" s="21">
        <f>(1-$F$3)*SUM($H$12:H38)</f>
        <v>1.2596631544220144E-8</v>
      </c>
      <c r="J38" s="21">
        <f t="shared" si="3"/>
        <v>1.1223471630569635E-4</v>
      </c>
      <c r="K38" s="21">
        <f t="shared" si="4"/>
        <v>1.2030447744174884E-8</v>
      </c>
      <c r="L38" s="21">
        <f t="shared" si="5"/>
        <v>3.4221378343875078E-10</v>
      </c>
    </row>
    <row r="39" spans="4:12" x14ac:dyDescent="0.25">
      <c r="D39" s="21">
        <v>4.641857673663448E-3</v>
      </c>
      <c r="E39" s="21">
        <f t="shared" si="0"/>
        <v>2.1546842662548236E-5</v>
      </c>
      <c r="F39" s="21">
        <f t="shared" si="6"/>
        <v>171</v>
      </c>
      <c r="G39" s="21">
        <f t="shared" si="1"/>
        <v>4.0239447349595461E-4</v>
      </c>
      <c r="H39" s="21">
        <f t="shared" si="2"/>
        <v>8.6703304086962709E-9</v>
      </c>
      <c r="I39" s="21">
        <f>(1-$F$3)*SUM($H$12:H39)</f>
        <v>1.298633895141156E-8</v>
      </c>
      <c r="J39" s="21">
        <f t="shared" si="3"/>
        <v>1.1395761910206601E-4</v>
      </c>
      <c r="K39" s="21">
        <f t="shared" si="4"/>
        <v>1.240263887966026E-8</v>
      </c>
      <c r="L39" s="21">
        <f t="shared" si="5"/>
        <v>4.6373210713297902E-10</v>
      </c>
    </row>
    <row r="40" spans="4:12" x14ac:dyDescent="0.25">
      <c r="D40" s="21">
        <v>6.2323275749511953E-3</v>
      </c>
      <c r="E40" s="21">
        <f t="shared" si="0"/>
        <v>3.884190700149705E-5</v>
      </c>
      <c r="F40" s="21">
        <f t="shared" si="6"/>
        <v>170</v>
      </c>
      <c r="G40" s="21">
        <f t="shared" si="1"/>
        <v>4.2133219193885013E-4</v>
      </c>
      <c r="H40" s="21">
        <f t="shared" si="2"/>
        <v>1.6365345816025723E-8</v>
      </c>
      <c r="I40" s="21">
        <f>(1-$F$3)*SUM($H$12:H40)</f>
        <v>1.3721916049991043E-8</v>
      </c>
      <c r="J40" s="21">
        <f t="shared" si="3"/>
        <v>1.1714058242125588E-4</v>
      </c>
      <c r="K40" s="21">
        <f t="shared" si="4"/>
        <v>1.3105153819087275E-8</v>
      </c>
      <c r="L40" s="21">
        <f t="shared" si="5"/>
        <v>1.5076758529262397E-9</v>
      </c>
    </row>
    <row r="41" spans="4:12" x14ac:dyDescent="0.25">
      <c r="D41" s="21">
        <v>-1.4254720647724089E-3</v>
      </c>
      <c r="E41" s="21">
        <f t="shared" si="0"/>
        <v>2.0319706074465147E-6</v>
      </c>
      <c r="F41" s="21">
        <f t="shared" si="6"/>
        <v>169</v>
      </c>
      <c r="G41" s="21">
        <f t="shared" si="1"/>
        <v>4.4116116809884748E-4</v>
      </c>
      <c r="H41" s="21">
        <f t="shared" si="2"/>
        <v>8.9642652672362913E-10</v>
      </c>
      <c r="I41" s="21">
        <f>(1-$F$3)*SUM($H$12:H41)</f>
        <v>1.3762207946723915E-8</v>
      </c>
      <c r="J41" s="21">
        <f t="shared" si="3"/>
        <v>1.1731243730621197E-4</v>
      </c>
      <c r="K41" s="21">
        <f t="shared" si="4"/>
        <v>1.3143634706335338E-8</v>
      </c>
      <c r="L41" s="21">
        <f t="shared" si="5"/>
        <v>4.0756623458632768E-12</v>
      </c>
    </row>
    <row r="42" spans="4:12" x14ac:dyDescent="0.25">
      <c r="D42" s="21">
        <v>1.8681199239023281E-4</v>
      </c>
      <c r="E42" s="21">
        <f t="shared" si="0"/>
        <v>3.4898720500808399E-8</v>
      </c>
      <c r="F42" s="21">
        <f t="shared" si="6"/>
        <v>168</v>
      </c>
      <c r="G42" s="21">
        <f t="shared" si="1"/>
        <v>4.6192334685545727E-4</v>
      </c>
      <c r="H42" s="21">
        <f t="shared" si="2"/>
        <v>1.6120533774706574E-11</v>
      </c>
      <c r="I42" s="21">
        <f>(1-$F$3)*SUM($H$12:H42)</f>
        <v>1.3762932520197331E-8</v>
      </c>
      <c r="J42" s="21">
        <f t="shared" si="3"/>
        <v>1.1731552548660101E-4</v>
      </c>
      <c r="K42" s="21">
        <f t="shared" si="4"/>
        <v>1.3144326712232163E-8</v>
      </c>
      <c r="L42" s="21">
        <f t="shared" si="5"/>
        <v>4.7325364910844428E-16</v>
      </c>
    </row>
    <row r="43" spans="4:12" x14ac:dyDescent="0.25">
      <c r="D43" s="21">
        <v>2.487353676554263E-3</v>
      </c>
      <c r="E43" s="21">
        <f t="shared" si="0"/>
        <v>6.1869283122680091E-6</v>
      </c>
      <c r="F43" s="21">
        <f t="shared" si="6"/>
        <v>167</v>
      </c>
      <c r="G43" s="21">
        <f t="shared" si="1"/>
        <v>4.8366264712205645E-4</v>
      </c>
      <c r="H43" s="21">
        <f t="shared" si="2"/>
        <v>2.9923861250659423E-9</v>
      </c>
      <c r="I43" s="21">
        <f>(1-$F$3)*SUM($H$12:H43)</f>
        <v>1.3897432012505648E-8</v>
      </c>
      <c r="J43" s="21">
        <f t="shared" si="3"/>
        <v>1.1788737002964163E-4</v>
      </c>
      <c r="K43" s="21">
        <f t="shared" si="4"/>
        <v>1.32727808238058E-8</v>
      </c>
      <c r="L43" s="21">
        <f t="shared" si="5"/>
        <v>3.8114022620931605E-11</v>
      </c>
    </row>
    <row r="44" spans="4:12" x14ac:dyDescent="0.25">
      <c r="D44" s="21">
        <v>-5.3389462192245142E-3</v>
      </c>
      <c r="E44" s="21">
        <f t="shared" si="0"/>
        <v>2.8504346731771736E-5</v>
      </c>
      <c r="F44" s="21">
        <f t="shared" si="6"/>
        <v>166</v>
      </c>
      <c r="G44" s="21">
        <f t="shared" si="1"/>
        <v>5.0642505474899691E-4</v>
      </c>
      <c r="H44" s="21">
        <f t="shared" si="2"/>
        <v>1.4435315354221892E-8</v>
      </c>
      <c r="I44" s="21">
        <f>(1-$F$3)*SUM($H$12:H44)</f>
        <v>1.4546259571953886E-8</v>
      </c>
      <c r="J44" s="21">
        <f t="shared" si="3"/>
        <v>1.2060787524848402E-4</v>
      </c>
      <c r="K44" s="21">
        <f t="shared" si="4"/>
        <v>1.3892445376311039E-8</v>
      </c>
      <c r="L44" s="21">
        <f t="shared" si="5"/>
        <v>8.1170598544518745E-10</v>
      </c>
    </row>
    <row r="45" spans="4:12" x14ac:dyDescent="0.25">
      <c r="D45" s="21">
        <v>5.5011139686677321E-3</v>
      </c>
      <c r="E45" s="21">
        <f t="shared" si="0"/>
        <v>3.0262254896271248E-5</v>
      </c>
      <c r="F45" s="21">
        <f t="shared" si="6"/>
        <v>165</v>
      </c>
      <c r="G45" s="21">
        <f t="shared" si="1"/>
        <v>5.3025871979897404E-4</v>
      </c>
      <c r="H45" s="21">
        <f t="shared" si="2"/>
        <v>1.6046824539527024E-8</v>
      </c>
      <c r="I45" s="21">
        <f>(1-$F$3)*SUM($H$12:H45)</f>
        <v>1.5267520018808642E-8</v>
      </c>
      <c r="J45" s="21">
        <f t="shared" si="3"/>
        <v>1.2356180647274723E-4</v>
      </c>
      <c r="K45" s="21">
        <f t="shared" si="4"/>
        <v>1.4581287157970342E-8</v>
      </c>
      <c r="L45" s="21">
        <f t="shared" si="5"/>
        <v>9.1492175876344777E-10</v>
      </c>
    </row>
    <row r="46" spans="4:12" x14ac:dyDescent="0.25">
      <c r="D46" s="21">
        <v>4.5676139992657551E-3</v>
      </c>
      <c r="E46" s="21">
        <f t="shared" si="0"/>
        <v>2.0863097646288506E-5</v>
      </c>
      <c r="F46" s="21">
        <f t="shared" si="6"/>
        <v>164</v>
      </c>
      <c r="G46" s="21">
        <f t="shared" si="1"/>
        <v>5.5521405840042268E-4</v>
      </c>
      <c r="H46" s="21">
        <f t="shared" si="2"/>
        <v>1.1583485115000147E-8</v>
      </c>
      <c r="I46" s="21">
        <f>(1-$F$3)*SUM($H$12:H46)</f>
        <v>1.5788165684846859E-8</v>
      </c>
      <c r="J46" s="21">
        <f t="shared" si="3"/>
        <v>1.25650967703583E-4</v>
      </c>
      <c r="K46" s="21">
        <f t="shared" si="4"/>
        <v>1.5078531239176946E-8</v>
      </c>
      <c r="L46" s="21">
        <f t="shared" si="5"/>
        <v>4.346399010214621E-10</v>
      </c>
    </row>
    <row r="47" spans="4:12" x14ac:dyDescent="0.25">
      <c r="D47" s="21">
        <v>1.1582407229049549E-3</v>
      </c>
      <c r="E47" s="21">
        <f t="shared" si="0"/>
        <v>1.3415215721953926E-6</v>
      </c>
      <c r="F47" s="21">
        <f t="shared" si="6"/>
        <v>163</v>
      </c>
      <c r="G47" s="21">
        <f t="shared" si="1"/>
        <v>5.8134385939439745E-4</v>
      </c>
      <c r="H47" s="21">
        <f t="shared" si="2"/>
        <v>7.798853282409093E-10</v>
      </c>
      <c r="I47" s="21">
        <f>(1-$F$3)*SUM($H$12:H47)</f>
        <v>1.5823219376557449E-8</v>
      </c>
      <c r="J47" s="21">
        <f t="shared" si="3"/>
        <v>1.2579037871219504E-4</v>
      </c>
      <c r="K47" s="21">
        <f t="shared" si="4"/>
        <v>1.5112009364252231E-8</v>
      </c>
      <c r="L47" s="21">
        <f t="shared" si="5"/>
        <v>1.7593623283698969E-12</v>
      </c>
    </row>
    <row r="48" spans="4:12" x14ac:dyDescent="0.25">
      <c r="D48" s="21">
        <v>5.8704391854660332E-5</v>
      </c>
      <c r="E48" s="21">
        <f t="shared" si="0"/>
        <v>3.4462056230255105E-9</v>
      </c>
      <c r="F48" s="21">
        <f t="shared" si="6"/>
        <v>162</v>
      </c>
      <c r="G48" s="21">
        <f t="shared" si="1"/>
        <v>6.0870339600052842E-4</v>
      </c>
      <c r="H48" s="21">
        <f t="shared" si="2"/>
        <v>2.0977170660517451E-12</v>
      </c>
      <c r="I48" s="21">
        <f>(1-$F$3)*SUM($H$12:H48)</f>
        <v>1.5823313663146345E-8</v>
      </c>
      <c r="J48" s="21">
        <f t="shared" si="3"/>
        <v>1.2579075348826855E-4</v>
      </c>
      <c r="K48" s="21">
        <f t="shared" si="4"/>
        <v>1.5112099412919345E-8</v>
      </c>
      <c r="L48" s="21">
        <f t="shared" si="5"/>
        <v>1.3609307791708353E-16</v>
      </c>
    </row>
    <row r="49" spans="4:12" x14ac:dyDescent="0.25">
      <c r="D49" s="21">
        <v>-2.3925097746494788E-3</v>
      </c>
      <c r="E49" s="21">
        <f t="shared" si="0"/>
        <v>5.7241030217932995E-6</v>
      </c>
      <c r="F49" s="21">
        <f t="shared" si="6"/>
        <v>161</v>
      </c>
      <c r="G49" s="21">
        <f t="shared" si="1"/>
        <v>6.3735054273826369E-4</v>
      </c>
      <c r="H49" s="21">
        <f t="shared" si="2"/>
        <v>3.6482601676296946E-9</v>
      </c>
      <c r="I49" s="21">
        <f>(1-$F$3)*SUM($H$12:H49)</f>
        <v>1.5987292882353573E-8</v>
      </c>
      <c r="J49" s="21">
        <f t="shared" si="3"/>
        <v>1.2644086713698848E-4</v>
      </c>
      <c r="K49" s="21">
        <f t="shared" si="4"/>
        <v>1.5268708219081365E-8</v>
      </c>
      <c r="L49" s="21">
        <f t="shared" si="5"/>
        <v>3.2590789219842412E-11</v>
      </c>
    </row>
    <row r="50" spans="4:12" x14ac:dyDescent="0.25">
      <c r="D50" s="21">
        <v>-9.3161177850141464E-4</v>
      </c>
      <c r="E50" s="21">
        <f t="shared" si="0"/>
        <v>8.6790050584256889E-7</v>
      </c>
      <c r="F50" s="21">
        <f t="shared" si="6"/>
        <v>160</v>
      </c>
      <c r="G50" s="21">
        <f t="shared" si="1"/>
        <v>6.673458978507271E-4</v>
      </c>
      <c r="H50" s="21">
        <f t="shared" si="2"/>
        <v>5.7918984231660932E-10</v>
      </c>
      <c r="I50" s="21">
        <f>(1-$F$3)*SUM($H$12:H50)</f>
        <v>1.6013325866228607E-8</v>
      </c>
      <c r="J50" s="21">
        <f t="shared" si="3"/>
        <v>1.2654377055481083E-4</v>
      </c>
      <c r="K50" s="21">
        <f t="shared" si="4"/>
        <v>1.5293571092225993E-8</v>
      </c>
      <c r="L50" s="21">
        <f t="shared" si="5"/>
        <v>7.2693858518437555E-13</v>
      </c>
    </row>
    <row r="51" spans="4:12" x14ac:dyDescent="0.25">
      <c r="D51" s="21">
        <v>-6.753052924607348E-3</v>
      </c>
      <c r="E51" s="21">
        <f t="shared" si="0"/>
        <v>4.5603723802547856E-5</v>
      </c>
      <c r="F51" s="21">
        <f t="shared" si="6"/>
        <v>159</v>
      </c>
      <c r="G51" s="21">
        <f t="shared" si="1"/>
        <v>6.9875291149015643E-4</v>
      </c>
      <c r="H51" s="21">
        <f t="shared" si="2"/>
        <v>3.1865734781823259E-8</v>
      </c>
      <c r="I51" s="21">
        <f>(1-$F$3)*SUM($H$12:H51)</f>
        <v>1.7445602641703987E-8</v>
      </c>
      <c r="J51" s="21">
        <f t="shared" si="3"/>
        <v>1.3208180284090607E-4</v>
      </c>
      <c r="K51" s="21">
        <f t="shared" si="4"/>
        <v>1.666147098213411E-8</v>
      </c>
      <c r="L51" s="21">
        <f t="shared" si="5"/>
        <v>2.0781802520220583E-9</v>
      </c>
    </row>
    <row r="52" spans="4:12" x14ac:dyDescent="0.25">
      <c r="D52" s="21">
        <v>3.3270188981030391E-3</v>
      </c>
      <c r="E52" s="21">
        <f t="shared" si="0"/>
        <v>1.106905474833476E-5</v>
      </c>
      <c r="F52" s="21">
        <f t="shared" si="6"/>
        <v>158</v>
      </c>
      <c r="G52" s="21">
        <f t="shared" si="1"/>
        <v>7.3163801993607824E-4</v>
      </c>
      <c r="H52" s="21">
        <f t="shared" si="2"/>
        <v>8.0985412986356893E-9</v>
      </c>
      <c r="I52" s="21">
        <f>(1-$F$3)*SUM($H$12:H52)</f>
        <v>1.7809609707496822E-8</v>
      </c>
      <c r="J52" s="21">
        <f t="shared" si="3"/>
        <v>1.3345264968331211E-4</v>
      </c>
      <c r="K52" s="21">
        <f t="shared" si="4"/>
        <v>1.700911693559065E-8</v>
      </c>
      <c r="L52" s="21">
        <f t="shared" si="5"/>
        <v>1.221477126385295E-10</v>
      </c>
    </row>
    <row r="53" spans="4:12" x14ac:dyDescent="0.25">
      <c r="D53" s="21">
        <v>4.0232483041486768E-3</v>
      </c>
      <c r="E53" s="21">
        <f t="shared" si="0"/>
        <v>1.6186526916835204E-5</v>
      </c>
      <c r="F53" s="21">
        <f t="shared" si="6"/>
        <v>157</v>
      </c>
      <c r="G53" s="21">
        <f t="shared" si="1"/>
        <v>7.6607078613013559E-4</v>
      </c>
      <c r="H53" s="21">
        <f t="shared" si="2"/>
        <v>1.2400025399896545E-8</v>
      </c>
      <c r="I53" s="21">
        <f>(1-$F$3)*SUM($H$12:H53)</f>
        <v>1.8366956604318026E-8</v>
      </c>
      <c r="J53" s="21">
        <f t="shared" si="3"/>
        <v>1.355247453578793E-4</v>
      </c>
      <c r="K53" s="21">
        <f t="shared" si="4"/>
        <v>1.7541412628613607E-8</v>
      </c>
      <c r="L53" s="21">
        <f t="shared" si="5"/>
        <v>2.6143609223524285E-10</v>
      </c>
    </row>
    <row r="54" spans="4:12" x14ac:dyDescent="0.25">
      <c r="D54" s="21">
        <v>1.710684677147417E-3</v>
      </c>
      <c r="E54" s="21">
        <f t="shared" si="0"/>
        <v>2.9264420646269621E-6</v>
      </c>
      <c r="F54" s="21">
        <f t="shared" si="6"/>
        <v>156</v>
      </c>
      <c r="G54" s="21">
        <f t="shared" si="1"/>
        <v>8.0212404682484552E-4</v>
      </c>
      <c r="H54" s="21">
        <f t="shared" si="2"/>
        <v>2.3473695516770349E-9</v>
      </c>
      <c r="I54" s="21">
        <f>(1-$F$3)*SUM($H$12:H54)</f>
        <v>1.8472464382981987E-8</v>
      </c>
      <c r="J54" s="21">
        <f t="shared" si="3"/>
        <v>1.3591344445264416E-4</v>
      </c>
      <c r="K54" s="21">
        <f t="shared" si="4"/>
        <v>1.7642178124005363E-8</v>
      </c>
      <c r="L54" s="21">
        <f t="shared" si="5"/>
        <v>8.4611167797196146E-12</v>
      </c>
    </row>
    <row r="55" spans="4:12" x14ac:dyDescent="0.25">
      <c r="D55" s="21">
        <v>2.9203274851079199E-3</v>
      </c>
      <c r="E55" s="21">
        <f t="shared" si="0"/>
        <v>8.5283126202767475E-6</v>
      </c>
      <c r="F55" s="21">
        <f t="shared" si="6"/>
        <v>155</v>
      </c>
      <c r="G55" s="21">
        <f t="shared" si="1"/>
        <v>8.398740666575547E-4</v>
      </c>
      <c r="H55" s="21">
        <f t="shared" si="2"/>
        <v>7.1627086021187776E-9</v>
      </c>
      <c r="I55" s="21">
        <f>(1-$F$3)*SUM($H$12:H55)</f>
        <v>1.8794408353536978E-8</v>
      </c>
      <c r="J55" s="21">
        <f t="shared" si="3"/>
        <v>1.3709269985501409E-4</v>
      </c>
      <c r="K55" s="21">
        <f t="shared" si="4"/>
        <v>1.7949651602190182E-8</v>
      </c>
      <c r="L55" s="21">
        <f t="shared" si="5"/>
        <v>7.2426277858587231E-11</v>
      </c>
    </row>
    <row r="56" spans="4:12" x14ac:dyDescent="0.25">
      <c r="D56" s="21">
        <v>7.2105978637986533E-4</v>
      </c>
      <c r="E56" s="21">
        <f t="shared" si="0"/>
        <v>5.1992721553417702E-7</v>
      </c>
      <c r="F56" s="21">
        <f t="shared" si="6"/>
        <v>154</v>
      </c>
      <c r="G56" s="21">
        <f t="shared" si="1"/>
        <v>8.7940069947551344E-4</v>
      </c>
      <c r="H56" s="21">
        <f t="shared" si="2"/>
        <v>4.5722435701711132E-10</v>
      </c>
      <c r="I56" s="21">
        <f>(1-$F$3)*SUM($H$12:H56)</f>
        <v>1.8814959325677462E-8</v>
      </c>
      <c r="J56" s="21">
        <f t="shared" si="3"/>
        <v>1.3716763220846768E-4</v>
      </c>
      <c r="K56" s="21">
        <f t="shared" si="4"/>
        <v>1.7969278864888166E-8</v>
      </c>
      <c r="L56" s="21">
        <f t="shared" si="5"/>
        <v>2.5196177018528976E-13</v>
      </c>
    </row>
    <row r="57" spans="4:12" x14ac:dyDescent="0.25">
      <c r="D57" s="21">
        <v>1.8856611399006801E-3</v>
      </c>
      <c r="E57" s="21">
        <f t="shared" si="0"/>
        <v>3.5557179345315324E-6</v>
      </c>
      <c r="F57" s="21">
        <f t="shared" si="6"/>
        <v>153</v>
      </c>
      <c r="G57" s="21">
        <f t="shared" si="1"/>
        <v>9.2078755725332059E-4</v>
      </c>
      <c r="H57" s="21">
        <f t="shared" si="2"/>
        <v>3.2740608312191124E-9</v>
      </c>
      <c r="I57" s="21">
        <f>(1-$F$3)*SUM($H$12:H57)</f>
        <v>1.8962119318131916E-8</v>
      </c>
      <c r="J57" s="21">
        <f t="shared" si="3"/>
        <v>1.377030112892667E-4</v>
      </c>
      <c r="K57" s="21">
        <f t="shared" si="4"/>
        <v>1.8109824422090624E-8</v>
      </c>
      <c r="L57" s="21">
        <f t="shared" si="5"/>
        <v>1.2514671140712097E-11</v>
      </c>
    </row>
    <row r="58" spans="4:12" x14ac:dyDescent="0.25">
      <c r="D58" s="21">
        <v>-1.867674429839354E-4</v>
      </c>
      <c r="E58" s="21">
        <f t="shared" si="0"/>
        <v>3.4882077758757565E-8</v>
      </c>
      <c r="F58" s="21">
        <f t="shared" si="6"/>
        <v>152</v>
      </c>
      <c r="G58" s="21">
        <f t="shared" si="1"/>
        <v>9.6412218696005864E-4</v>
      </c>
      <c r="H58" s="21">
        <f t="shared" si="2"/>
        <v>3.3630585094484162E-11</v>
      </c>
      <c r="I58" s="21">
        <f>(1-$F$3)*SUM($H$12:H58)</f>
        <v>1.8963630920054994E-8</v>
      </c>
      <c r="J58" s="21">
        <f t="shared" si="3"/>
        <v>1.3770849981048735E-4</v>
      </c>
      <c r="K58" s="21">
        <f t="shared" si="4"/>
        <v>1.8111268081681821E-8</v>
      </c>
      <c r="L58" s="21">
        <f t="shared" si="5"/>
        <v>2.812600572246974E-16</v>
      </c>
    </row>
    <row r="59" spans="4:12" x14ac:dyDescent="0.25">
      <c r="D59" s="21">
        <v>-6.4628172877268387E-4</v>
      </c>
      <c r="E59" s="21">
        <f t="shared" si="0"/>
        <v>4.176800729454089E-7</v>
      </c>
      <c r="F59" s="21">
        <f t="shared" si="6"/>
        <v>151</v>
      </c>
      <c r="G59" s="21">
        <f t="shared" si="1"/>
        <v>1.0094962557502499E-3</v>
      </c>
      <c r="H59" s="21">
        <f t="shared" si="2"/>
        <v>4.2164646973988156E-10</v>
      </c>
      <c r="I59" s="21">
        <f>(1-$F$3)*SUM($H$12:H59)</f>
        <v>1.8982582764417113E-8</v>
      </c>
      <c r="J59" s="21">
        <f t="shared" si="3"/>
        <v>1.3777729408148904E-4</v>
      </c>
      <c r="K59" s="21">
        <f t="shared" si="4"/>
        <v>1.8129368092978795E-8</v>
      </c>
      <c r="L59" s="21">
        <f t="shared" si="5"/>
        <v>1.5964076574807371E-13</v>
      </c>
    </row>
    <row r="60" spans="4:12" x14ac:dyDescent="0.25">
      <c r="D60" s="21">
        <v>4.3599214425717892E-3</v>
      </c>
      <c r="E60" s="21">
        <f t="shared" si="0"/>
        <v>1.9008914985397272E-5</v>
      </c>
      <c r="F60" s="21">
        <f t="shared" si="6"/>
        <v>150</v>
      </c>
      <c r="G60" s="21">
        <f t="shared" si="1"/>
        <v>1.0570057448703774E-3</v>
      </c>
      <c r="H60" s="21">
        <f t="shared" si="2"/>
        <v>2.0092532343317521E-8</v>
      </c>
      <c r="I60" s="21">
        <f>(1-$F$3)*SUM($H$12:H60)</f>
        <v>1.9885686604101274E-8</v>
      </c>
      <c r="J60" s="21">
        <f t="shared" si="3"/>
        <v>1.4101661818417458E-4</v>
      </c>
      <c r="K60" s="21">
        <f t="shared" si="4"/>
        <v>1.899187990915311E-8</v>
      </c>
      <c r="L60" s="21">
        <f t="shared" si="5"/>
        <v>3.6061717955235156E-10</v>
      </c>
    </row>
    <row r="61" spans="4:12" x14ac:dyDescent="0.25">
      <c r="D61" s="21">
        <v>3.7169091764772201E-4</v>
      </c>
      <c r="E61" s="21">
        <f t="shared" si="0"/>
        <v>1.3815413826180566E-7</v>
      </c>
      <c r="F61" s="21">
        <f t="shared" si="6"/>
        <v>149</v>
      </c>
      <c r="G61" s="21">
        <f t="shared" si="1"/>
        <v>1.1067511526911425E-3</v>
      </c>
      <c r="H61" s="21">
        <f t="shared" si="2"/>
        <v>1.5290225177030489E-10</v>
      </c>
      <c r="I61" s="21">
        <f>(1-$F$3)*SUM($H$12:H61)</f>
        <v>1.9892559138051233E-8</v>
      </c>
      <c r="J61" s="21">
        <f t="shared" si="3"/>
        <v>1.410409838949347E-4</v>
      </c>
      <c r="K61" s="21">
        <f t="shared" si="4"/>
        <v>1.899844354168176E-8</v>
      </c>
      <c r="L61" s="21">
        <f t="shared" si="5"/>
        <v>1.4198079584235362E-14</v>
      </c>
    </row>
    <row r="62" spans="4:12" x14ac:dyDescent="0.25">
      <c r="D62" s="21">
        <v>-1.5948066156651259E-3</v>
      </c>
      <c r="E62" s="21">
        <f t="shared" si="0"/>
        <v>2.5434081413692524E-6</v>
      </c>
      <c r="F62" s="21">
        <f t="shared" si="6"/>
        <v>148</v>
      </c>
      <c r="G62" s="21">
        <f t="shared" si="1"/>
        <v>1.1588377072949438E-3</v>
      </c>
      <c r="H62" s="21">
        <f t="shared" si="2"/>
        <v>2.9473972592596388E-9</v>
      </c>
      <c r="I62" s="21">
        <f>(1-$F$3)*SUM($H$12:H62)</f>
        <v>2.0025036505086415E-8</v>
      </c>
      <c r="J62" s="21">
        <f t="shared" si="3"/>
        <v>1.4150984596517096E-4</v>
      </c>
      <c r="K62" s="21">
        <f t="shared" si="4"/>
        <v>1.9124966416928827E-8</v>
      </c>
      <c r="L62" s="21">
        <f t="shared" si="5"/>
        <v>6.3720055473473835E-12</v>
      </c>
    </row>
    <row r="63" spans="4:12" x14ac:dyDescent="0.25">
      <c r="D63" s="21">
        <v>1.191537463433883E-3</v>
      </c>
      <c r="E63" s="21">
        <f t="shared" si="0"/>
        <v>1.4197615267664519E-6</v>
      </c>
      <c r="F63" s="21">
        <f t="shared" si="6"/>
        <v>147</v>
      </c>
      <c r="G63" s="21">
        <f t="shared" si="1"/>
        <v>1.2133755890682699E-3</v>
      </c>
      <c r="H63" s="21">
        <f t="shared" si="2"/>
        <v>1.7227039788767098E-9</v>
      </c>
      <c r="I63" s="21">
        <f>(1-$F$3)*SUM($H$12:H63)</f>
        <v>2.0102467291379519E-8</v>
      </c>
      <c r="J63" s="21">
        <f t="shared" si="3"/>
        <v>1.4178316998635459E-4</v>
      </c>
      <c r="K63" s="21">
        <f t="shared" si="4"/>
        <v>1.9198916903217121E-8</v>
      </c>
      <c r="L63" s="21">
        <f t="shared" si="5"/>
        <v>1.9615756241469156E-12</v>
      </c>
    </row>
    <row r="64" spans="4:12" x14ac:dyDescent="0.25">
      <c r="D64" s="21">
        <v>1.3644145370499529E-3</v>
      </c>
      <c r="E64" s="21">
        <f t="shared" si="0"/>
        <v>1.8616270289132374E-6</v>
      </c>
      <c r="F64" s="21">
        <f t="shared" si="6"/>
        <v>146</v>
      </c>
      <c r="G64" s="21">
        <f t="shared" si="1"/>
        <v>1.2704801637698619E-3</v>
      </c>
      <c r="H64" s="21">
        <f t="shared" si="2"/>
        <v>2.3651602125720913E-9</v>
      </c>
      <c r="I64" s="21">
        <f>(1-$F$3)*SUM($H$12:H64)</f>
        <v>2.02087747111186E-8</v>
      </c>
      <c r="J64" s="21">
        <f t="shared" si="3"/>
        <v>1.4215757000989642E-4</v>
      </c>
      <c r="K64" s="21">
        <f t="shared" si="4"/>
        <v>1.9300446098026022E-8</v>
      </c>
      <c r="L64" s="21">
        <f t="shared" si="5"/>
        <v>3.3941672377475741E-12</v>
      </c>
    </row>
    <row r="65" spans="4:12" x14ac:dyDescent="0.25">
      <c r="D65" s="21">
        <v>4.0427178188421498E-3</v>
      </c>
      <c r="E65" s="21">
        <f t="shared" si="0"/>
        <v>1.6343567362783829E-5</v>
      </c>
      <c r="F65" s="21">
        <f t="shared" si="6"/>
        <v>145</v>
      </c>
      <c r="G65" s="21">
        <f t="shared" si="1"/>
        <v>1.3302722265676609E-3</v>
      </c>
      <c r="H65" s="21">
        <f t="shared" si="2"/>
        <v>2.1741393745748998E-8</v>
      </c>
      <c r="I65" s="21">
        <f>(1-$F$3)*SUM($H$12:H65)</f>
        <v>2.1185990317214228E-8</v>
      </c>
      <c r="J65" s="21">
        <f t="shared" si="3"/>
        <v>1.4555408038668729E-4</v>
      </c>
      <c r="K65" s="21">
        <f t="shared" si="4"/>
        <v>2.0233738561384605E-8</v>
      </c>
      <c r="L65" s="21">
        <f t="shared" si="5"/>
        <v>2.6645122060767107E-10</v>
      </c>
    </row>
    <row r="66" spans="4:12" x14ac:dyDescent="0.25">
      <c r="D66" s="21">
        <v>5.0477088253064262E-4</v>
      </c>
      <c r="E66" s="21">
        <f t="shared" si="0"/>
        <v>2.5479364385076381E-7</v>
      </c>
      <c r="F66" s="21">
        <f t="shared" si="6"/>
        <v>144</v>
      </c>
      <c r="G66" s="21">
        <f t="shared" si="1"/>
        <v>1.3928782575607665E-3</v>
      </c>
      <c r="H66" s="21">
        <f t="shared" si="2"/>
        <v>3.5489652668441038E-10</v>
      </c>
      <c r="I66" s="21">
        <f>(1-$F$3)*SUM($H$12:H66)</f>
        <v>2.1201941935977996E-8</v>
      </c>
      <c r="J66" s="21">
        <f t="shared" si="3"/>
        <v>1.4560886626843159E-4</v>
      </c>
      <c r="K66" s="21">
        <f t="shared" si="4"/>
        <v>2.0248973198938211E-8</v>
      </c>
      <c r="L66" s="21">
        <f t="shared" si="5"/>
        <v>5.5011202531173346E-14</v>
      </c>
    </row>
    <row r="67" spans="4:12" x14ac:dyDescent="0.25">
      <c r="D67" s="21">
        <v>-1.442762109489416E-3</v>
      </c>
      <c r="E67" s="21">
        <f t="shared" si="0"/>
        <v>2.0815625045783495E-6</v>
      </c>
      <c r="F67" s="21">
        <f t="shared" si="6"/>
        <v>143</v>
      </c>
      <c r="G67" s="21">
        <f t="shared" si="1"/>
        <v>1.4584306893269097E-3</v>
      </c>
      <c r="H67" s="21">
        <f t="shared" si="2"/>
        <v>3.0358146384292511E-9</v>
      </c>
      <c r="I67" s="21">
        <f>(1-$F$3)*SUM($H$12:H67)</f>
        <v>2.1338393420026329E-8</v>
      </c>
      <c r="J67" s="21">
        <f t="shared" si="3"/>
        <v>1.4607666966366098E-4</v>
      </c>
      <c r="K67" s="21">
        <f t="shared" si="4"/>
        <v>2.0379291565613927E-8</v>
      </c>
      <c r="L67" s="21">
        <f t="shared" si="5"/>
        <v>4.248476237605503E-12</v>
      </c>
    </row>
    <row r="68" spans="4:12" x14ac:dyDescent="0.25">
      <c r="D68" s="21">
        <v>-1.326253590257499E-3</v>
      </c>
      <c r="E68" s="21">
        <f t="shared" si="0"/>
        <v>1.7589485856709062E-6</v>
      </c>
      <c r="F68" s="21">
        <f t="shared" si="6"/>
        <v>142</v>
      </c>
      <c r="G68" s="21">
        <f t="shared" si="1"/>
        <v>1.5270681870614027E-3</v>
      </c>
      <c r="H68" s="21">
        <f t="shared" si="2"/>
        <v>2.6860344278546891E-9</v>
      </c>
      <c r="I68" s="21">
        <f>(1-$F$3)*SUM($H$12:H68)</f>
        <v>2.1459123249590407E-8</v>
      </c>
      <c r="J68" s="21">
        <f t="shared" si="3"/>
        <v>1.4648932810819499E-4</v>
      </c>
      <c r="K68" s="21">
        <f t="shared" si="4"/>
        <v>2.0494594922756275E-8</v>
      </c>
      <c r="L68" s="21">
        <f t="shared" si="5"/>
        <v>3.0222222779481684E-12</v>
      </c>
    </row>
    <row r="69" spans="4:12" x14ac:dyDescent="0.25">
      <c r="D69" s="21">
        <v>3.1192754191918109E-3</v>
      </c>
      <c r="E69" s="21">
        <f t="shared" si="0"/>
        <v>9.7298791407742473E-6</v>
      </c>
      <c r="F69" s="21">
        <f t="shared" si="6"/>
        <v>141</v>
      </c>
      <c r="G69" s="21">
        <f t="shared" si="1"/>
        <v>1.5989359419001441E-3</v>
      </c>
      <c r="H69" s="21">
        <f t="shared" si="2"/>
        <v>1.5557453468528437E-8</v>
      </c>
      <c r="I69" s="21">
        <f>(1-$F$3)*SUM($H$12:H69)</f>
        <v>2.2158387818290158E-8</v>
      </c>
      <c r="J69" s="21">
        <f t="shared" si="3"/>
        <v>1.4885693742076704E-4</v>
      </c>
      <c r="K69" s="21">
        <f t="shared" si="4"/>
        <v>2.116242948023806E-8</v>
      </c>
      <c r="L69" s="21">
        <f t="shared" si="5"/>
        <v>9.425918018015956E-11</v>
      </c>
    </row>
    <row r="70" spans="4:12" x14ac:dyDescent="0.25">
      <c r="D70" s="21">
        <v>1.493526432553534E-5</v>
      </c>
      <c r="E70" s="21">
        <f t="shared" si="0"/>
        <v>2.230621204736086E-10</v>
      </c>
      <c r="F70" s="21">
        <f t="shared" si="6"/>
        <v>140</v>
      </c>
      <c r="G70" s="21">
        <f t="shared" si="1"/>
        <v>1.6741859780471625E-3</v>
      </c>
      <c r="H70" s="21">
        <f t="shared" si="2"/>
        <v>3.734474743303824E-13</v>
      </c>
      <c r="I70" s="21">
        <f>(1-$F$3)*SUM($H$12:H70)</f>
        <v>2.2158404603722788E-8</v>
      </c>
      <c r="J70" s="21">
        <f t="shared" si="3"/>
        <v>1.4885699380184591E-4</v>
      </c>
      <c r="K70" s="21">
        <f t="shared" si="4"/>
        <v>2.116244551121185E-8</v>
      </c>
      <c r="L70" s="21">
        <f t="shared" si="5"/>
        <v>4.3845777678432447E-16</v>
      </c>
    </row>
    <row r="71" spans="4:12" x14ac:dyDescent="0.25">
      <c r="D71" s="21">
        <v>2.8979670614275401E-3</v>
      </c>
      <c r="E71" s="21">
        <f t="shared" si="0"/>
        <v>8.3982130891189716E-6</v>
      </c>
      <c r="F71" s="21">
        <f t="shared" si="6"/>
        <v>139</v>
      </c>
      <c r="G71" s="21">
        <f t="shared" si="1"/>
        <v>1.7529774743563669E-3</v>
      </c>
      <c r="H71" s="21">
        <f t="shared" si="2"/>
        <v>1.4721878370070356E-8</v>
      </c>
      <c r="I71" s="21">
        <f>(1-$F$3)*SUM($H$12:H71)</f>
        <v>2.2820112379338019E-8</v>
      </c>
      <c r="J71" s="21">
        <f t="shared" si="3"/>
        <v>1.510632727678638E-4</v>
      </c>
      <c r="K71" s="21">
        <f t="shared" si="4"/>
        <v>2.179441134973841E-8</v>
      </c>
      <c r="L71" s="21">
        <f t="shared" si="5"/>
        <v>7.0164389865281263E-11</v>
      </c>
    </row>
    <row r="72" spans="4:12" x14ac:dyDescent="0.25">
      <c r="D72" s="21">
        <v>-2.707510142932793E-3</v>
      </c>
      <c r="E72" s="21">
        <f t="shared" si="0"/>
        <v>7.3306111740839535E-6</v>
      </c>
      <c r="F72" s="21">
        <f t="shared" si="6"/>
        <v>138</v>
      </c>
      <c r="G72" s="21">
        <f t="shared" si="1"/>
        <v>1.8354771010477677E-3</v>
      </c>
      <c r="H72" s="21">
        <f t="shared" si="2"/>
        <v>1.3455168946715988E-8</v>
      </c>
      <c r="I72" s="21">
        <f>(1-$F$3)*SUM($H$12:H72)</f>
        <v>2.3424885064619756E-8</v>
      </c>
      <c r="J72" s="21">
        <f t="shared" si="3"/>
        <v>1.5305190317215842E-4</v>
      </c>
      <c r="K72" s="21">
        <f t="shared" si="4"/>
        <v>2.2372001173005461E-8</v>
      </c>
      <c r="L72" s="21">
        <f t="shared" si="5"/>
        <v>5.3410359808470104E-11</v>
      </c>
    </row>
    <row r="73" spans="4:12" x14ac:dyDescent="0.25">
      <c r="D73" s="21">
        <v>2.1290327872699362E-3</v>
      </c>
      <c r="E73" s="21">
        <f t="shared" si="0"/>
        <v>4.5327806092703936E-6</v>
      </c>
      <c r="F73" s="21">
        <f t="shared" si="6"/>
        <v>137</v>
      </c>
      <c r="G73" s="21">
        <f t="shared" si="1"/>
        <v>1.9218593722704221E-3</v>
      </c>
      <c r="H73" s="21">
        <f t="shared" si="2"/>
        <v>8.7113668963719401E-9</v>
      </c>
      <c r="I73" s="21">
        <f>(1-$F$3)*SUM($H$12:H73)</f>
        <v>2.381643694860254E-8</v>
      </c>
      <c r="J73" s="21">
        <f t="shared" si="3"/>
        <v>1.5432574946716617E-4</v>
      </c>
      <c r="K73" s="21">
        <f t="shared" si="4"/>
        <v>2.274595388114429E-8</v>
      </c>
      <c r="L73" s="21">
        <f t="shared" si="5"/>
        <v>2.034041259281202E-11</v>
      </c>
    </row>
    <row r="74" spans="4:12" x14ac:dyDescent="0.25">
      <c r="D74" s="21">
        <v>-2.629512592454131E-3</v>
      </c>
      <c r="E74" s="21">
        <f t="shared" si="0"/>
        <v>6.9143364738748449E-6</v>
      </c>
      <c r="F74" s="21">
        <f t="shared" si="6"/>
        <v>136</v>
      </c>
      <c r="G74" s="21">
        <f t="shared" si="1"/>
        <v>2.0123070152579027E-3</v>
      </c>
      <c r="H74" s="21">
        <f t="shared" si="2"/>
        <v>1.391376779223194E-8</v>
      </c>
      <c r="I74" s="21">
        <f>(1-$F$3)*SUM($H$12:H74)</f>
        <v>2.4441822385486886E-8</v>
      </c>
      <c r="J74" s="21">
        <f t="shared" si="3"/>
        <v>1.5633880639651465E-4</v>
      </c>
      <c r="K74" s="21">
        <f t="shared" si="4"/>
        <v>2.3343229969755239E-8</v>
      </c>
      <c r="L74" s="21">
        <f t="shared" si="5"/>
        <v>4.7485787887545585E-11</v>
      </c>
    </row>
    <row r="75" spans="4:12" x14ac:dyDescent="0.25">
      <c r="D75" s="21">
        <v>-2.4524729812532872E-3</v>
      </c>
      <c r="E75" s="21">
        <f t="shared" si="0"/>
        <v>6.0146237237773863E-6</v>
      </c>
      <c r="F75" s="21">
        <f t="shared" si="6"/>
        <v>135</v>
      </c>
      <c r="G75" s="21">
        <f t="shared" si="1"/>
        <v>2.1070113568571686E-3</v>
      </c>
      <c r="H75" s="21">
        <f t="shared" si="2"/>
        <v>1.2672880493221507E-8</v>
      </c>
      <c r="I75" s="21">
        <f>(1-$F$3)*SUM($H$12:H75)</f>
        <v>2.5011433365214551E-8</v>
      </c>
      <c r="J75" s="21">
        <f t="shared" si="3"/>
        <v>1.5815003435097494E-4</v>
      </c>
      <c r="K75" s="21">
        <f t="shared" si="4"/>
        <v>2.3887238509027488E-8</v>
      </c>
      <c r="L75" s="21">
        <f t="shared" si="5"/>
        <v>3.5888923635925492E-11</v>
      </c>
    </row>
    <row r="76" spans="4:12" x14ac:dyDescent="0.25">
      <c r="D76" s="21">
        <v>-1.3365911192326781E-2</v>
      </c>
      <c r="E76" s="21">
        <f t="shared" si="0"/>
        <v>1.7864758200116629E-4</v>
      </c>
      <c r="F76" s="21">
        <f t="shared" si="6"/>
        <v>134</v>
      </c>
      <c r="G76" s="21">
        <f t="shared" si="1"/>
        <v>2.2061727282484817E-3</v>
      </c>
      <c r="H76" s="21">
        <f t="shared" si="2"/>
        <v>3.9412742337850738E-7</v>
      </c>
      <c r="I76" s="21">
        <f>(1-$F$3)*SUM($H$12:H76)</f>
        <v>4.2726372592192293E-8</v>
      </c>
      <c r="J76" s="21">
        <f t="shared" si="3"/>
        <v>2.0670358630704087E-4</v>
      </c>
      <c r="K76" s="21">
        <f t="shared" si="4"/>
        <v>4.08059401407488E-8</v>
      </c>
      <c r="L76" s="21">
        <f t="shared" si="5"/>
        <v>3.1900380454913328E-8</v>
      </c>
    </row>
    <row r="77" spans="4:12" x14ac:dyDescent="0.25">
      <c r="D77" s="21">
        <v>5.0308838118082438E-3</v>
      </c>
      <c r="E77" s="21">
        <f t="shared" ref="E77:E140" si="7">D77^2</f>
        <v>2.5309791927914245E-5</v>
      </c>
      <c r="F77" s="21">
        <f t="shared" si="6"/>
        <v>133</v>
      </c>
      <c r="G77" s="21">
        <f t="shared" ref="G77:G140" si="8">$F$3^(F77-1)</f>
        <v>2.3100008887124808E-3</v>
      </c>
      <c r="H77" s="21">
        <f t="shared" ref="H77:H140" si="9">E77*G77</f>
        <v>5.8465641846609878E-8</v>
      </c>
      <c r="I77" s="21">
        <f>(1-$F$3)*SUM($H$12:H77)</f>
        <v>4.5354241729794202E-8</v>
      </c>
      <c r="J77" s="21">
        <f t="shared" ref="J77:J140" si="10">SQRT(I77)</f>
        <v>2.1296535335540897E-4</v>
      </c>
      <c r="K77" s="21">
        <f t="shared" ref="K77:K140" si="11">I77*$F$3</f>
        <v>4.3315693817949568E-8</v>
      </c>
      <c r="L77" s="21">
        <f t="shared" ref="L77:L140" si="12">(E77-K77)^2</f>
        <v>6.3839482128815293E-10</v>
      </c>
    </row>
    <row r="78" spans="4:12" x14ac:dyDescent="0.25">
      <c r="D78" s="21">
        <v>-6.3888409204367544E-3</v>
      </c>
      <c r="E78" s="21">
        <f t="shared" si="7"/>
        <v>4.0817288306647157E-5</v>
      </c>
      <c r="F78" s="21">
        <f t="shared" ref="F78:F141" si="13">F77-1</f>
        <v>132</v>
      </c>
      <c r="G78" s="21">
        <f t="shared" si="8"/>
        <v>2.4187154693408237E-3</v>
      </c>
      <c r="H78" s="21">
        <f t="shared" si="9"/>
        <v>9.8725406643831791E-8</v>
      </c>
      <c r="I78" s="21">
        <f>(1-$F$3)*SUM($H$12:H78)</f>
        <v>4.9791676110437488E-8</v>
      </c>
      <c r="J78" s="21">
        <f t="shared" si="10"/>
        <v>2.2314048514430879E-4</v>
      </c>
      <c r="K78" s="21">
        <f t="shared" si="11"/>
        <v>4.7553677777957433E-8</v>
      </c>
      <c r="L78" s="21">
        <f t="shared" si="12"/>
        <v>1.6621712617084163E-9</v>
      </c>
    </row>
    <row r="79" spans="4:12" x14ac:dyDescent="0.25">
      <c r="D79" s="21">
        <v>-6.1413774213283341E-3</v>
      </c>
      <c r="E79" s="21">
        <f t="shared" si="7"/>
        <v>3.7716516631201459E-5</v>
      </c>
      <c r="F79" s="21">
        <f t="shared" si="13"/>
        <v>131</v>
      </c>
      <c r="G79" s="21">
        <f t="shared" si="8"/>
        <v>2.5325464376289922E-3</v>
      </c>
      <c r="H79" s="21">
        <f t="shared" si="9"/>
        <v>9.5518829834123886E-8</v>
      </c>
      <c r="I79" s="21">
        <f>(1-$F$3)*SUM($H$12:H79)</f>
        <v>5.4084983719023977E-8</v>
      </c>
      <c r="J79" s="21">
        <f t="shared" si="10"/>
        <v>2.3256178473477531E-4</v>
      </c>
      <c r="K79" s="21">
        <f t="shared" si="11"/>
        <v>5.1654013066280409E-8</v>
      </c>
      <c r="L79" s="21">
        <f t="shared" si="12"/>
        <v>1.4186418760429967E-9</v>
      </c>
    </row>
    <row r="80" spans="4:12" x14ac:dyDescent="0.25">
      <c r="D80" s="21">
        <v>-2.8383410435325412E-3</v>
      </c>
      <c r="E80" s="21">
        <f t="shared" si="7"/>
        <v>8.0561798794013949E-6</v>
      </c>
      <c r="F80" s="21">
        <f t="shared" si="13"/>
        <v>130</v>
      </c>
      <c r="G80" s="21">
        <f t="shared" si="8"/>
        <v>2.6517345839340337E-3</v>
      </c>
      <c r="H80" s="21">
        <f t="shared" si="9"/>
        <v>2.136285080060219E-8</v>
      </c>
      <c r="I80" s="21">
        <f>(1-$F$3)*SUM($H$12:H80)</f>
        <v>5.5045184865149804E-8</v>
      </c>
      <c r="J80" s="21">
        <f t="shared" si="10"/>
        <v>2.3461710266975381E-4</v>
      </c>
      <c r="K80" s="21">
        <f t="shared" si="11"/>
        <v>5.2571055822656334E-8</v>
      </c>
      <c r="L80" s="21">
        <f t="shared" si="12"/>
        <v>6.4057754200867427E-11</v>
      </c>
    </row>
    <row r="81" spans="4:12" x14ac:dyDescent="0.25">
      <c r="D81" s="21">
        <v>4.9862188821718058E-3</v>
      </c>
      <c r="E81" s="21">
        <f t="shared" si="7"/>
        <v>2.4862378740926652E-5</v>
      </c>
      <c r="F81" s="21">
        <f t="shared" si="13"/>
        <v>129</v>
      </c>
      <c r="G81" s="21">
        <f t="shared" si="8"/>
        <v>2.7765320308262469E-3</v>
      </c>
      <c r="H81" s="21">
        <f t="shared" si="9"/>
        <v>6.9031190936716391E-8</v>
      </c>
      <c r="I81" s="21">
        <f>(1-$F$3)*SUM($H$12:H81)</f>
        <v>5.8147946255684685E-8</v>
      </c>
      <c r="J81" s="21">
        <f t="shared" si="10"/>
        <v>2.4113885264652953E-4</v>
      </c>
      <c r="K81" s="21">
        <f t="shared" si="11"/>
        <v>5.553435665752125E-8</v>
      </c>
      <c r="L81" s="21">
        <f t="shared" si="12"/>
        <v>6.1537952830534502E-10</v>
      </c>
    </row>
    <row r="82" spans="4:12" x14ac:dyDescent="0.25">
      <c r="D82" s="21">
        <v>1.0937186667704589E-2</v>
      </c>
      <c r="E82" s="21">
        <f t="shared" si="7"/>
        <v>1.1962205220421502E-4</v>
      </c>
      <c r="F82" s="21">
        <f t="shared" si="13"/>
        <v>128</v>
      </c>
      <c r="G82" s="21">
        <f t="shared" si="8"/>
        <v>2.9072027664122741E-3</v>
      </c>
      <c r="H82" s="21">
        <f t="shared" si="9"/>
        <v>3.4776556109200735E-7</v>
      </c>
      <c r="I82" s="21">
        <f>(1-$F$3)*SUM($H$12:H82)</f>
        <v>7.3779047809519566E-8</v>
      </c>
      <c r="J82" s="21">
        <f t="shared" si="10"/>
        <v>2.7162298836718433E-4</v>
      </c>
      <c r="K82" s="21">
        <f t="shared" si="11"/>
        <v>7.0462883364614318E-8</v>
      </c>
      <c r="L82" s="21">
        <f t="shared" si="12"/>
        <v>1.4292582509141271E-8</v>
      </c>
    </row>
    <row r="83" spans="4:12" x14ac:dyDescent="0.25">
      <c r="D83" s="21">
        <v>-1.0550601976787029E-2</v>
      </c>
      <c r="E83" s="21">
        <f t="shared" si="7"/>
        <v>1.1131520207258237E-4</v>
      </c>
      <c r="F83" s="21">
        <f t="shared" si="13"/>
        <v>127</v>
      </c>
      <c r="G83" s="21">
        <f t="shared" si="8"/>
        <v>3.0440232027577454E-3</v>
      </c>
      <c r="H83" s="21">
        <f t="shared" si="9"/>
        <v>3.3884605792860782E-7</v>
      </c>
      <c r="I83" s="21">
        <f>(1-$F$3)*SUM($H$12:H83)</f>
        <v>8.9009242328974578E-8</v>
      </c>
      <c r="J83" s="21">
        <f t="shared" si="10"/>
        <v>2.9834416757995217E-4</v>
      </c>
      <c r="K83" s="21">
        <f t="shared" si="11"/>
        <v>8.5008522701345878E-8</v>
      </c>
      <c r="L83" s="21">
        <f t="shared" si="12"/>
        <v>1.2372155957143996E-8</v>
      </c>
    </row>
    <row r="84" spans="4:12" x14ac:dyDescent="0.25">
      <c r="D84" s="21">
        <v>4.8627497672266962E-4</v>
      </c>
      <c r="E84" s="21">
        <f t="shared" si="7"/>
        <v>2.3646335298663289E-7</v>
      </c>
      <c r="F84" s="21">
        <f t="shared" si="13"/>
        <v>126</v>
      </c>
      <c r="G84" s="21">
        <f t="shared" si="8"/>
        <v>3.1872827605907306E-3</v>
      </c>
      <c r="H84" s="21">
        <f t="shared" si="9"/>
        <v>7.5367556848577572E-10</v>
      </c>
      <c r="I84" s="21">
        <f>(1-$F$3)*SUM($H$12:H84)</f>
        <v>8.904311796436714E-8</v>
      </c>
      <c r="J84" s="21">
        <f t="shared" si="10"/>
        <v>2.9840093492542401E-4</v>
      </c>
      <c r="K84" s="21">
        <f t="shared" si="11"/>
        <v>8.5040875720481219E-8</v>
      </c>
      <c r="L84" s="21">
        <f t="shared" si="12"/>
        <v>2.2928766621418221E-14</v>
      </c>
    </row>
    <row r="85" spans="4:12" x14ac:dyDescent="0.25">
      <c r="D85" s="21">
        <v>-1.09601063440611E-2</v>
      </c>
      <c r="E85" s="21">
        <f t="shared" si="7"/>
        <v>1.2012393107312836E-4</v>
      </c>
      <c r="F85" s="21">
        <f t="shared" si="13"/>
        <v>125</v>
      </c>
      <c r="G85" s="21">
        <f t="shared" si="8"/>
        <v>3.3372844815228366E-3</v>
      </c>
      <c r="H85" s="21">
        <f t="shared" si="9"/>
        <v>4.0088773102987015E-7</v>
      </c>
      <c r="I85" s="21">
        <f>(1-$F$3)*SUM($H$12:H85)</f>
        <v>1.070619143504661E-7</v>
      </c>
      <c r="J85" s="21">
        <f t="shared" si="10"/>
        <v>3.2720316983560248E-4</v>
      </c>
      <c r="K85" s="21">
        <f t="shared" si="11"/>
        <v>1.0224977697117754E-7</v>
      </c>
      <c r="L85" s="21">
        <f t="shared" si="12"/>
        <v>1.4405203981156325E-8</v>
      </c>
    </row>
    <row r="86" spans="4:12" x14ac:dyDescent="0.25">
      <c r="D86" s="21">
        <v>3.9584084067671964E-3</v>
      </c>
      <c r="E86" s="21">
        <f t="shared" si="7"/>
        <v>1.5668997114765213E-5</v>
      </c>
      <c r="F86" s="21">
        <f t="shared" si="13"/>
        <v>124</v>
      </c>
      <c r="G86" s="21">
        <f t="shared" si="8"/>
        <v>3.4943456690830071E-3</v>
      </c>
      <c r="H86" s="21">
        <f t="shared" si="9"/>
        <v>5.4752892206853955E-8</v>
      </c>
      <c r="I86" s="21">
        <f>(1-$F$3)*SUM($H$12:H86)</f>
        <v>1.0952290564518801E-7</v>
      </c>
      <c r="J86" s="21">
        <f t="shared" si="10"/>
        <v>3.3094245065447254E-4</v>
      </c>
      <c r="K86" s="21">
        <f t="shared" si="11"/>
        <v>1.0460015350367253E-7</v>
      </c>
      <c r="L86" s="21">
        <f t="shared" si="12"/>
        <v>2.4225045276772741E-10</v>
      </c>
    </row>
    <row r="87" spans="4:12" x14ac:dyDescent="0.25">
      <c r="D87" s="21">
        <v>7.9283137498003999E-3</v>
      </c>
      <c r="E87" s="21">
        <f t="shared" si="7"/>
        <v>6.2858158915274074E-5</v>
      </c>
      <c r="F87" s="21">
        <f t="shared" si="13"/>
        <v>123</v>
      </c>
      <c r="G87" s="21">
        <f t="shared" si="8"/>
        <v>3.6587985599200144E-3</v>
      </c>
      <c r="H87" s="21">
        <f t="shared" si="9"/>
        <v>2.2998534131842819E-7</v>
      </c>
      <c r="I87" s="21">
        <f>(1-$F$3)*SUM($H$12:H87)</f>
        <v>1.1986011159149684E-7</v>
      </c>
      <c r="J87" s="21">
        <f t="shared" si="10"/>
        <v>3.4620819110976682E-4</v>
      </c>
      <c r="K87" s="21">
        <f t="shared" si="11"/>
        <v>1.1447273059075137E-7</v>
      </c>
      <c r="L87" s="21">
        <f t="shared" si="12"/>
        <v>3.9367701560420211E-9</v>
      </c>
    </row>
    <row r="88" spans="4:12" x14ac:dyDescent="0.25">
      <c r="D88" s="21">
        <v>-4.6268930799649461E-3</v>
      </c>
      <c r="E88" s="21">
        <f t="shared" si="7"/>
        <v>2.1408139573427505E-5</v>
      </c>
      <c r="F88" s="21">
        <f t="shared" si="13"/>
        <v>122</v>
      </c>
      <c r="G88" s="21">
        <f t="shared" si="8"/>
        <v>3.830991026593475E-3</v>
      </c>
      <c r="H88" s="21">
        <f t="shared" si="9"/>
        <v>8.2014390601861439E-8</v>
      </c>
      <c r="I88" s="21">
        <f>(1-$F$3)*SUM($H$12:H88)</f>
        <v>1.2354643195153507E-7</v>
      </c>
      <c r="J88" s="21">
        <f t="shared" si="10"/>
        <v>3.5149172387345776E-4</v>
      </c>
      <c r="K88" s="21">
        <f t="shared" si="11"/>
        <v>1.1799336103104368E-7</v>
      </c>
      <c r="L88" s="21">
        <f t="shared" si="12"/>
        <v>4.5327032574521929E-10</v>
      </c>
    </row>
    <row r="89" spans="4:12" x14ac:dyDescent="0.25">
      <c r="D89" s="21">
        <v>-7.7863733951533051E-3</v>
      </c>
      <c r="E89" s="21">
        <f t="shared" si="7"/>
        <v>6.0627610648751211E-5</v>
      </c>
      <c r="F89" s="21">
        <f t="shared" si="13"/>
        <v>121</v>
      </c>
      <c r="G89" s="21">
        <f t="shared" si="8"/>
        <v>4.0112873134400089E-3</v>
      </c>
      <c r="H89" s="21">
        <f t="shared" si="9"/>
        <v>2.431947654395161E-7</v>
      </c>
      <c r="I89" s="21">
        <f>(1-$F$3)*SUM($H$12:H89)</f>
        <v>1.3447736503188226E-7</v>
      </c>
      <c r="J89" s="21">
        <f t="shared" si="10"/>
        <v>3.6671155562905604E-4</v>
      </c>
      <c r="K89" s="21">
        <f t="shared" si="11"/>
        <v>1.2843297885717031E-7</v>
      </c>
      <c r="L89" s="21">
        <f t="shared" si="12"/>
        <v>3.6601504987334055E-9</v>
      </c>
    </row>
    <row r="90" spans="4:12" x14ac:dyDescent="0.25">
      <c r="D90" s="21">
        <v>1.616170295500152E-3</v>
      </c>
      <c r="E90" s="21">
        <f t="shared" si="7"/>
        <v>2.6120064240570487E-6</v>
      </c>
      <c r="F90" s="21">
        <f t="shared" si="13"/>
        <v>120</v>
      </c>
      <c r="G90" s="21">
        <f t="shared" si="8"/>
        <v>4.2000688070711577E-3</v>
      </c>
      <c r="H90" s="21">
        <f t="shared" si="9"/>
        <v>1.0970606705551488E-8</v>
      </c>
      <c r="I90" s="21">
        <f>(1-$F$3)*SUM($H$12:H90)</f>
        <v>1.3497046350598991E-7</v>
      </c>
      <c r="J90" s="21">
        <f t="shared" si="10"/>
        <v>3.6738326514144584E-4</v>
      </c>
      <c r="K90" s="21">
        <f t="shared" si="11"/>
        <v>1.2890391391664709E-7</v>
      </c>
      <c r="L90" s="21">
        <f t="shared" si="12"/>
        <v>6.1657980758655637E-12</v>
      </c>
    </row>
    <row r="91" spans="4:12" x14ac:dyDescent="0.25">
      <c r="D91" s="21">
        <v>-1.3392366754288039E-2</v>
      </c>
      <c r="E91" s="21">
        <f t="shared" si="7"/>
        <v>1.7935548728135954E-4</v>
      </c>
      <c r="F91" s="21">
        <f t="shared" si="13"/>
        <v>119</v>
      </c>
      <c r="G91" s="21">
        <f t="shared" si="8"/>
        <v>4.3977348431329102E-3</v>
      </c>
      <c r="H91" s="21">
        <f t="shared" si="9"/>
        <v>7.8875787572431635E-7</v>
      </c>
      <c r="I91" s="21">
        <f>(1-$F$3)*SUM($H$12:H91)</f>
        <v>1.7042295172282049E-7</v>
      </c>
      <c r="J91" s="21">
        <f t="shared" si="10"/>
        <v>4.1282314824004295E-4</v>
      </c>
      <c r="K91" s="21">
        <f t="shared" si="11"/>
        <v>1.6276291069656451E-7</v>
      </c>
      <c r="L91" s="21">
        <f t="shared" si="12"/>
        <v>3.2110032467380397E-8</v>
      </c>
    </row>
    <row r="92" spans="4:12" x14ac:dyDescent="0.25">
      <c r="D92" s="21">
        <v>-1.7405463064404131E-2</v>
      </c>
      <c r="E92" s="21">
        <f t="shared" si="7"/>
        <v>3.0295014448633643E-4</v>
      </c>
      <c r="F92" s="21">
        <f t="shared" si="13"/>
        <v>118</v>
      </c>
      <c r="G92" s="21">
        <f t="shared" si="8"/>
        <v>4.6047035510334176E-3</v>
      </c>
      <c r="H92" s="21">
        <f t="shared" si="9"/>
        <v>1.3949956061023202E-6</v>
      </c>
      <c r="I92" s="21">
        <f>(1-$F$3)*SUM($H$12:H92)</f>
        <v>2.3312415168542931E-7</v>
      </c>
      <c r="J92" s="21">
        <f t="shared" si="10"/>
        <v>4.828293194136302E-4</v>
      </c>
      <c r="K92" s="21">
        <f t="shared" si="11"/>
        <v>2.226458648815141E-7</v>
      </c>
      <c r="L92" s="21">
        <f t="shared" si="12"/>
        <v>9.1643938421602996E-8</v>
      </c>
    </row>
    <row r="93" spans="4:12" x14ac:dyDescent="0.25">
      <c r="D93" s="21">
        <v>9.8142779295569416E-3</v>
      </c>
      <c r="E93" s="21">
        <f t="shared" si="7"/>
        <v>9.6320051278588485E-5</v>
      </c>
      <c r="F93" s="21">
        <f t="shared" si="13"/>
        <v>117</v>
      </c>
      <c r="G93" s="21">
        <f t="shared" si="8"/>
        <v>4.8214127384257465E-3</v>
      </c>
      <c r="H93" s="21">
        <f t="shared" si="9"/>
        <v>4.6439872220040765E-7</v>
      </c>
      <c r="I93" s="21">
        <f>(1-$F$3)*SUM($H$12:H93)</f>
        <v>2.5399759172759958E-7</v>
      </c>
      <c r="J93" s="21">
        <f t="shared" si="10"/>
        <v>5.0398173749412742E-4</v>
      </c>
      <c r="K93" s="21">
        <f t="shared" si="11"/>
        <v>2.4258110143955405E-7</v>
      </c>
      <c r="L93" s="21">
        <f t="shared" si="12"/>
        <v>9.2308802756409421E-9</v>
      </c>
    </row>
    <row r="94" spans="4:12" x14ac:dyDescent="0.25">
      <c r="D94" s="21">
        <v>2.8273216488502451E-3</v>
      </c>
      <c r="E94" s="21">
        <f t="shared" si="7"/>
        <v>7.993747706057269E-6</v>
      </c>
      <c r="F94" s="21">
        <f t="shared" si="13"/>
        <v>116</v>
      </c>
      <c r="G94" s="21">
        <f t="shared" si="8"/>
        <v>5.0483208173166816E-3</v>
      </c>
      <c r="H94" s="21">
        <f t="shared" si="9"/>
        <v>4.0355002952866379E-8</v>
      </c>
      <c r="I94" s="21">
        <f>(1-$F$3)*SUM($H$12:H94)</f>
        <v>2.5581143766271989E-7</v>
      </c>
      <c r="J94" s="21">
        <f t="shared" si="10"/>
        <v>5.057780517803436E-4</v>
      </c>
      <c r="K94" s="21">
        <f t="shared" si="11"/>
        <v>2.4431342000915305E-7</v>
      </c>
      <c r="L94" s="21">
        <f t="shared" si="12"/>
        <v>6.0053731753778069E-11</v>
      </c>
    </row>
    <row r="95" spans="4:12" x14ac:dyDescent="0.25">
      <c r="D95" s="21">
        <v>5.2256810652011824E-3</v>
      </c>
      <c r="E95" s="21">
        <f t="shared" si="7"/>
        <v>2.7307742595202165E-5</v>
      </c>
      <c r="F95" s="21">
        <f t="shared" si="13"/>
        <v>115</v>
      </c>
      <c r="G95" s="21">
        <f t="shared" si="8"/>
        <v>5.2859077737605863E-3</v>
      </c>
      <c r="H95" s="21">
        <f t="shared" si="9"/>
        <v>1.4434620886783221E-7</v>
      </c>
      <c r="I95" s="21">
        <f>(1-$F$3)*SUM($H$12:H95)</f>
        <v>2.6229940111326753E-7</v>
      </c>
      <c r="J95" s="21">
        <f t="shared" si="10"/>
        <v>5.1215173641535922E-4</v>
      </c>
      <c r="K95" s="21">
        <f t="shared" si="11"/>
        <v>2.5050976742027852E-7</v>
      </c>
      <c r="L95" s="21">
        <f t="shared" si="12"/>
        <v>7.3209384829679778E-10</v>
      </c>
    </row>
    <row r="96" spans="4:12" x14ac:dyDescent="0.25">
      <c r="D96" s="21">
        <v>6.0821667885281637E-3</v>
      </c>
      <c r="E96" s="21">
        <f t="shared" si="7"/>
        <v>3.6992752843474993E-5</v>
      </c>
      <c r="F96" s="21">
        <f t="shared" si="13"/>
        <v>114</v>
      </c>
      <c r="G96" s="21">
        <f t="shared" si="8"/>
        <v>5.5346761831895431E-3</v>
      </c>
      <c r="H96" s="21">
        <f t="shared" si="9"/>
        <v>2.0474290811339829E-7</v>
      </c>
      <c r="I96" s="21">
        <f>(1-$F$3)*SUM($H$12:H96)</f>
        <v>2.7150202939853728E-7</v>
      </c>
      <c r="J96" s="21">
        <f t="shared" si="10"/>
        <v>5.2105856618861696E-4</v>
      </c>
      <c r="K96" s="21">
        <f t="shared" si="11"/>
        <v>2.5929876297884134E-7</v>
      </c>
      <c r="L96" s="21">
        <f t="shared" si="12"/>
        <v>1.3493466486839195E-9</v>
      </c>
    </row>
    <row r="97" spans="4:12" x14ac:dyDescent="0.25">
      <c r="D97" s="21">
        <v>1.748971883801414E-3</v>
      </c>
      <c r="E97" s="21">
        <f t="shared" si="7"/>
        <v>3.0589026503278667E-6</v>
      </c>
      <c r="F97" s="21">
        <f t="shared" si="13"/>
        <v>113</v>
      </c>
      <c r="G97" s="21">
        <f t="shared" si="8"/>
        <v>5.7951522735275405E-3</v>
      </c>
      <c r="H97" s="21">
        <f t="shared" si="9"/>
        <v>1.7726806648546957E-8</v>
      </c>
      <c r="I97" s="21">
        <f>(1-$F$3)*SUM($H$12:H97)</f>
        <v>2.722988004016192E-7</v>
      </c>
      <c r="J97" s="21">
        <f t="shared" si="10"/>
        <v>5.2182257559597704E-4</v>
      </c>
      <c r="K97" s="21">
        <f t="shared" si="11"/>
        <v>2.6005972132576141E-7</v>
      </c>
      <c r="L97" s="21">
        <f t="shared" si="12"/>
        <v>7.8335217412250832E-12</v>
      </c>
    </row>
    <row r="98" spans="4:12" x14ac:dyDescent="0.25">
      <c r="D98" s="21">
        <v>7.6263880109123192E-3</v>
      </c>
      <c r="E98" s="21">
        <f t="shared" si="7"/>
        <v>5.8161794092987161E-5</v>
      </c>
      <c r="F98" s="21">
        <f t="shared" si="13"/>
        <v>112</v>
      </c>
      <c r="G98" s="21">
        <f t="shared" si="8"/>
        <v>6.0678870383375598E-3</v>
      </c>
      <c r="H98" s="21">
        <f t="shared" si="9"/>
        <v>3.5291919650329486E-7</v>
      </c>
      <c r="I98" s="21">
        <f>(1-$F$3)*SUM($H$12:H98)</f>
        <v>2.8816154363449877E-7</v>
      </c>
      <c r="J98" s="21">
        <f t="shared" si="10"/>
        <v>5.3680680289513733E-4</v>
      </c>
      <c r="K98" s="21">
        <f t="shared" si="11"/>
        <v>2.7520947805814638E-7</v>
      </c>
      <c r="L98" s="21">
        <f t="shared" si="12"/>
        <v>3.3508566783813368E-9</v>
      </c>
    </row>
    <row r="99" spans="4:12" x14ac:dyDescent="0.25">
      <c r="D99" s="21">
        <v>-3.561068956084267E-3</v>
      </c>
      <c r="E99" s="21">
        <f t="shared" si="7"/>
        <v>1.2681212109987092E-5</v>
      </c>
      <c r="F99" s="21">
        <f t="shared" si="13"/>
        <v>111</v>
      </c>
      <c r="G99" s="21">
        <f t="shared" si="8"/>
        <v>6.3534574023562081E-3</v>
      </c>
      <c r="H99" s="21">
        <f t="shared" si="9"/>
        <v>8.0569540951046673E-8</v>
      </c>
      <c r="I99" s="21">
        <f>(1-$F$3)*SUM($H$12:H99)</f>
        <v>2.9178292199294548E-7</v>
      </c>
      <c r="J99" s="21">
        <f t="shared" si="10"/>
        <v>5.4016934566202988E-4</v>
      </c>
      <c r="K99" s="21">
        <f t="shared" si="11"/>
        <v>2.7866808546046964E-7</v>
      </c>
      <c r="L99" s="21">
        <f t="shared" si="12"/>
        <v>1.5382309828032102E-10</v>
      </c>
    </row>
    <row r="100" spans="4:12" x14ac:dyDescent="0.25">
      <c r="D100" s="21">
        <v>-2.9407201199967728E-4</v>
      </c>
      <c r="E100" s="21">
        <f t="shared" si="7"/>
        <v>8.6478348241538334E-8</v>
      </c>
      <c r="F100" s="21">
        <f t="shared" si="13"/>
        <v>110</v>
      </c>
      <c r="G100" s="21">
        <f t="shared" si="8"/>
        <v>6.6524674418814199E-3</v>
      </c>
      <c r="H100" s="21">
        <f t="shared" si="9"/>
        <v>5.7529439610451713E-10</v>
      </c>
      <c r="I100" s="21">
        <f>(1-$F$3)*SUM($H$12:H100)</f>
        <v>2.9180877988727128E-7</v>
      </c>
      <c r="J100" s="21">
        <f t="shared" si="10"/>
        <v>5.4019328012043174E-4</v>
      </c>
      <c r="K100" s="21">
        <f t="shared" si="11"/>
        <v>2.7869278111385673E-7</v>
      </c>
      <c r="L100" s="21">
        <f t="shared" si="12"/>
        <v>3.6946388204426996E-14</v>
      </c>
    </row>
    <row r="101" spans="4:12" x14ac:dyDescent="0.25">
      <c r="D101" s="21">
        <v>8.2961550588154936E-3</v>
      </c>
      <c r="E101" s="21">
        <f t="shared" si="7"/>
        <v>6.8826188759909905E-5</v>
      </c>
      <c r="F101" s="21">
        <f t="shared" si="13"/>
        <v>109</v>
      </c>
      <c r="G101" s="21">
        <f t="shared" si="8"/>
        <v>6.9655496625947366E-3</v>
      </c>
      <c r="H101" s="21">
        <f t="shared" si="9"/>
        <v>4.7941223589427212E-7</v>
      </c>
      <c r="I101" s="21">
        <f>(1-$F$3)*SUM($H$12:H101)</f>
        <v>3.1335703590745788E-7</v>
      </c>
      <c r="J101" s="21">
        <f t="shared" si="10"/>
        <v>5.5978302574073995E-4</v>
      </c>
      <c r="K101" s="21">
        <f t="shared" si="11"/>
        <v>2.9927250253532713E-7</v>
      </c>
      <c r="L101" s="21">
        <f t="shared" si="12"/>
        <v>4.6959382517452283E-9</v>
      </c>
    </row>
    <row r="102" spans="4:12" x14ac:dyDescent="0.25">
      <c r="D102" s="21">
        <v>3.0746119308559181E-3</v>
      </c>
      <c r="E102" s="21">
        <f t="shared" si="7"/>
        <v>9.4532385253615571E-6</v>
      </c>
      <c r="F102" s="21">
        <f t="shared" si="13"/>
        <v>108</v>
      </c>
      <c r="G102" s="21">
        <f t="shared" si="8"/>
        <v>7.2933663375211932E-3</v>
      </c>
      <c r="H102" s="21">
        <f t="shared" si="9"/>
        <v>6.8945931641430471E-8</v>
      </c>
      <c r="I102" s="21">
        <f>(1-$F$3)*SUM($H$12:H102)</f>
        <v>3.1645596512812855E-7</v>
      </c>
      <c r="J102" s="21">
        <f t="shared" si="10"/>
        <v>5.6254418948926011E-4</v>
      </c>
      <c r="K102" s="21">
        <f t="shared" si="11"/>
        <v>3.0223214344577996E-7</v>
      </c>
      <c r="L102" s="21">
        <f t="shared" si="12"/>
        <v>8.3740917801863295E-11</v>
      </c>
    </row>
    <row r="103" spans="4:12" x14ac:dyDescent="0.25">
      <c r="D103" s="21">
        <v>-2.6721228715100259E-3</v>
      </c>
      <c r="E103" s="21">
        <f t="shared" si="7"/>
        <v>7.1402406404469868E-6</v>
      </c>
      <c r="F103" s="21">
        <f t="shared" si="13"/>
        <v>107</v>
      </c>
      <c r="G103" s="21">
        <f t="shared" si="8"/>
        <v>7.6366109079570154E-3</v>
      </c>
      <c r="H103" s="21">
        <f t="shared" si="9"/>
        <v>5.4527239560275445E-8</v>
      </c>
      <c r="I103" s="21">
        <f>(1-$F$3)*SUM($H$12:H103)</f>
        <v>3.1890681395956717E-7</v>
      </c>
      <c r="J103" s="21">
        <f t="shared" si="10"/>
        <v>5.6471834923222319E-4</v>
      </c>
      <c r="K103" s="21">
        <f t="shared" si="11"/>
        <v>3.0457283339070606E-7</v>
      </c>
      <c r="L103" s="21">
        <f t="shared" si="12"/>
        <v>4.6726354368425617E-11</v>
      </c>
    </row>
    <row r="104" spans="4:12" x14ac:dyDescent="0.25">
      <c r="D104" s="21">
        <v>4.3907069595680616E-3</v>
      </c>
      <c r="E104" s="21">
        <f t="shared" si="7"/>
        <v>1.9278307604799411E-5</v>
      </c>
      <c r="F104" s="21">
        <f t="shared" si="13"/>
        <v>106</v>
      </c>
      <c r="G104" s="21">
        <f t="shared" si="8"/>
        <v>7.9960094503286182E-3</v>
      </c>
      <c r="H104" s="21">
        <f t="shared" si="9"/>
        <v>1.5414952979431817E-7</v>
      </c>
      <c r="I104" s="21">
        <f>(1-$F$3)*SUM($H$12:H104)</f>
        <v>3.2583540961212348E-7</v>
      </c>
      <c r="J104" s="21">
        <f t="shared" si="10"/>
        <v>5.7081994500203254E-4</v>
      </c>
      <c r="K104" s="21">
        <f t="shared" si="11"/>
        <v>3.111900078032451E-7</v>
      </c>
      <c r="L104" s="21">
        <f t="shared" si="12"/>
        <v>3.5975154993828163E-10</v>
      </c>
    </row>
    <row r="105" spans="4:12" x14ac:dyDescent="0.25">
      <c r="D105" s="21">
        <v>4.6977198870962649E-3</v>
      </c>
      <c r="E105" s="21">
        <f t="shared" si="7"/>
        <v>2.2068572137619744E-5</v>
      </c>
      <c r="F105" s="21">
        <f t="shared" si="13"/>
        <v>105</v>
      </c>
      <c r="G105" s="21">
        <f t="shared" si="8"/>
        <v>8.3723222120857151E-3</v>
      </c>
      <c r="H105" s="21">
        <f t="shared" si="9"/>
        <v>1.8476519669680972E-7</v>
      </c>
      <c r="I105" s="21">
        <f>(1-$F$3)*SUM($H$12:H105)</f>
        <v>3.3414009494126687E-7</v>
      </c>
      <c r="J105" s="21">
        <f t="shared" si="10"/>
        <v>5.7804852299894933E-4</v>
      </c>
      <c r="K105" s="21">
        <f t="shared" si="11"/>
        <v>3.1912142046172823E-7</v>
      </c>
      <c r="L105" s="21">
        <f t="shared" si="12"/>
        <v>4.7303860649808524E-10</v>
      </c>
    </row>
    <row r="106" spans="4:12" x14ac:dyDescent="0.25">
      <c r="D106" s="21">
        <v>1.3630245764875591E-3</v>
      </c>
      <c r="E106" s="21">
        <f t="shared" si="7"/>
        <v>1.8578359961090897E-6</v>
      </c>
      <c r="F106" s="21">
        <f t="shared" si="13"/>
        <v>104</v>
      </c>
      <c r="G106" s="21">
        <f t="shared" si="8"/>
        <v>8.7663452198775294E-3</v>
      </c>
      <c r="H106" s="21">
        <f t="shared" si="9"/>
        <v>1.6286431703807328E-8</v>
      </c>
      <c r="I106" s="21">
        <f>(1-$F$3)*SUM($H$12:H106)</f>
        <v>3.3487212506843768E-7</v>
      </c>
      <c r="J106" s="21">
        <f t="shared" si="10"/>
        <v>5.7868136747992642E-4</v>
      </c>
      <c r="K106" s="21">
        <f t="shared" si="11"/>
        <v>3.1982054785631578E-7</v>
      </c>
      <c r="L106" s="21">
        <f t="shared" si="12"/>
        <v>2.3654915190641813E-12</v>
      </c>
    </row>
    <row r="107" spans="4:12" x14ac:dyDescent="0.25">
      <c r="D107" s="21">
        <v>-1.3881582137937559E-3</v>
      </c>
      <c r="E107" s="21">
        <f t="shared" si="7"/>
        <v>1.9269832265230711E-6</v>
      </c>
      <c r="F107" s="21">
        <f t="shared" si="13"/>
        <v>103</v>
      </c>
      <c r="G107" s="21">
        <f t="shared" si="8"/>
        <v>9.1789119634139143E-3</v>
      </c>
      <c r="H107" s="21">
        <f t="shared" si="9"/>
        <v>1.7687609391230563E-8</v>
      </c>
      <c r="I107" s="21">
        <f>(1-$F$3)*SUM($H$12:H107)</f>
        <v>3.3566713426305351E-7</v>
      </c>
      <c r="J107" s="21">
        <f t="shared" si="10"/>
        <v>5.7936787472473265E-4</v>
      </c>
      <c r="K107" s="21">
        <f t="shared" si="11"/>
        <v>3.2057982358319475E-7</v>
      </c>
      <c r="L107" s="21">
        <f t="shared" si="12"/>
        <v>2.5805318929768145E-12</v>
      </c>
    </row>
    <row r="108" spans="4:12" x14ac:dyDescent="0.25">
      <c r="D108" s="21">
        <v>6.1712522156649188E-4</v>
      </c>
      <c r="E108" s="21">
        <f t="shared" si="7"/>
        <v>3.8084353909349167E-7</v>
      </c>
      <c r="F108" s="21">
        <f t="shared" si="13"/>
        <v>102</v>
      </c>
      <c r="G108" s="21">
        <f t="shared" si="8"/>
        <v>9.6108951585732912E-3</v>
      </c>
      <c r="H108" s="21">
        <f t="shared" si="9"/>
        <v>3.6602473260475569E-9</v>
      </c>
      <c r="I108" s="21">
        <f>(1-$F$3)*SUM($H$12:H108)</f>
        <v>3.3583165227192693E-7</v>
      </c>
      <c r="J108" s="21">
        <f t="shared" si="10"/>
        <v>5.7950983794231392E-4</v>
      </c>
      <c r="K108" s="21">
        <f t="shared" si="11"/>
        <v>3.2073694696191543E-7</v>
      </c>
      <c r="L108" s="21">
        <f t="shared" si="12"/>
        <v>3.612802417671663E-15</v>
      </c>
    </row>
    <row r="109" spans="4:12" x14ac:dyDescent="0.25">
      <c r="D109" s="21">
        <v>-5.6127829605661884E-3</v>
      </c>
      <c r="E109" s="21">
        <f t="shared" si="7"/>
        <v>3.1503332562422147E-5</v>
      </c>
      <c r="F109" s="21">
        <f t="shared" si="13"/>
        <v>101</v>
      </c>
      <c r="G109" s="21">
        <f t="shared" si="8"/>
        <v>1.0063208593487001E-2</v>
      </c>
      <c r="H109" s="21">
        <f t="shared" si="9"/>
        <v>3.170246069656454E-7</v>
      </c>
      <c r="I109" s="21">
        <f>(1-$F$3)*SUM($H$12:H109)</f>
        <v>3.5008103283446494E-7</v>
      </c>
      <c r="J109" s="21">
        <f t="shared" si="10"/>
        <v>5.916764595912744E-4</v>
      </c>
      <c r="K109" s="21">
        <f t="shared" si="11"/>
        <v>3.3434585722039896E-7</v>
      </c>
      <c r="L109" s="21">
        <f t="shared" si="12"/>
        <v>9.7150573222904319E-10</v>
      </c>
    </row>
    <row r="110" spans="4:12" x14ac:dyDescent="0.25">
      <c r="D110" s="21">
        <v>8.1446827412651433E-3</v>
      </c>
      <c r="E110" s="21">
        <f t="shared" si="7"/>
        <v>6.6335856955862291E-5</v>
      </c>
      <c r="F110" s="21">
        <f t="shared" si="13"/>
        <v>100</v>
      </c>
      <c r="G110" s="21">
        <f t="shared" si="8"/>
        <v>1.0536809061505109E-2</v>
      </c>
      <c r="H110" s="21">
        <f t="shared" si="9"/>
        <v>6.9896825867523651E-7</v>
      </c>
      <c r="I110" s="21">
        <f>(1-$F$3)*SUM($H$12:H110)</f>
        <v>3.8149772573514347E-7</v>
      </c>
      <c r="J110" s="21">
        <f t="shared" si="10"/>
        <v>6.1765502162221871E-4</v>
      </c>
      <c r="K110" s="21">
        <f t="shared" si="11"/>
        <v>3.6435045653804953E-7</v>
      </c>
      <c r="L110" s="21">
        <f t="shared" si="12"/>
        <v>4.3522396697903799E-9</v>
      </c>
    </row>
    <row r="111" spans="4:12" x14ac:dyDescent="0.25">
      <c r="D111" s="21">
        <v>2.6010722292902958E-3</v>
      </c>
      <c r="E111" s="21">
        <f t="shared" si="7"/>
        <v>6.7655767419851894E-6</v>
      </c>
      <c r="F111" s="21">
        <f t="shared" si="13"/>
        <v>99</v>
      </c>
      <c r="G111" s="21">
        <f t="shared" si="8"/>
        <v>1.103269838513256E-2</v>
      </c>
      <c r="H111" s="21">
        <f t="shared" si="9"/>
        <v>7.4642567595790408E-8</v>
      </c>
      <c r="I111" s="21">
        <f>(1-$F$3)*SUM($H$12:H111)</f>
        <v>3.8485270300967615E-7</v>
      </c>
      <c r="J111" s="21">
        <f t="shared" si="10"/>
        <v>6.2036497564713967E-4</v>
      </c>
      <c r="K111" s="21">
        <f t="shared" si="11"/>
        <v>3.6755463684946612E-7</v>
      </c>
      <c r="L111" s="21">
        <f t="shared" si="12"/>
        <v>4.0934686857805351E-11</v>
      </c>
    </row>
    <row r="112" spans="4:12" x14ac:dyDescent="0.25">
      <c r="D112" s="21">
        <v>2.5715829610240548E-3</v>
      </c>
      <c r="E112" s="21">
        <f t="shared" si="7"/>
        <v>6.6130389254292455E-6</v>
      </c>
      <c r="F112" s="21">
        <f t="shared" si="13"/>
        <v>98</v>
      </c>
      <c r="G112" s="21">
        <f t="shared" si="8"/>
        <v>1.155192553521699E-2</v>
      </c>
      <c r="H112" s="21">
        <f t="shared" si="9"/>
        <v>7.639333322805002E-8</v>
      </c>
      <c r="I112" s="21">
        <f>(1-$F$3)*SUM($H$12:H112)</f>
        <v>3.8828637236432413E-7</v>
      </c>
      <c r="J112" s="21">
        <f t="shared" si="10"/>
        <v>6.2312628925790322E-4</v>
      </c>
      <c r="K112" s="21">
        <f t="shared" si="11"/>
        <v>3.7083397224931923E-7</v>
      </c>
      <c r="L112" s="21">
        <f t="shared" si="12"/>
        <v>3.896512267750401E-11</v>
      </c>
    </row>
    <row r="113" spans="4:12" x14ac:dyDescent="0.25">
      <c r="D113" s="21">
        <v>-4.279715687717036E-3</v>
      </c>
      <c r="E113" s="21">
        <f t="shared" si="7"/>
        <v>1.8315966367691303E-5</v>
      </c>
      <c r="F113" s="21">
        <f t="shared" si="13"/>
        <v>97</v>
      </c>
      <c r="G113" s="21">
        <f t="shared" si="8"/>
        <v>1.2095588849870923E-2</v>
      </c>
      <c r="H113" s="21">
        <f t="shared" si="9"/>
        <v>2.2154239857165775E-7</v>
      </c>
      <c r="I113" s="21">
        <f>(1-$F$3)*SUM($H$12:H113)</f>
        <v>3.9824409135087314E-7</v>
      </c>
      <c r="J113" s="21">
        <f t="shared" si="10"/>
        <v>6.3106583757233537E-4</v>
      </c>
      <c r="K113" s="21">
        <f t="shared" si="11"/>
        <v>3.8034411926745784E-7</v>
      </c>
      <c r="L113" s="21">
        <f t="shared" si="12"/>
        <v>3.2168654543815645E-10</v>
      </c>
    </row>
    <row r="114" spans="4:12" x14ac:dyDescent="0.25">
      <c r="D114" s="21">
        <v>1.879872446178116E-3</v>
      </c>
      <c r="E114" s="21">
        <f t="shared" si="7"/>
        <v>3.5339204138996938E-6</v>
      </c>
      <c r="F114" s="21">
        <f t="shared" si="13"/>
        <v>96</v>
      </c>
      <c r="G114" s="21">
        <f t="shared" si="8"/>
        <v>1.2664838357822191E-2</v>
      </c>
      <c r="H114" s="21">
        <f t="shared" si="9"/>
        <v>4.4756530811447721E-8</v>
      </c>
      <c r="I114" s="21">
        <f>(1-$F$3)*SUM($H$12:H114)</f>
        <v>4.0025577380762451E-7</v>
      </c>
      <c r="J114" s="21">
        <f t="shared" si="10"/>
        <v>6.3265770666895741E-4</v>
      </c>
      <c r="K114" s="21">
        <f t="shared" si="11"/>
        <v>3.8226538215340177E-7</v>
      </c>
      <c r="L114" s="21">
        <f t="shared" si="12"/>
        <v>9.9329294391317218E-12</v>
      </c>
    </row>
    <row r="115" spans="4:12" x14ac:dyDescent="0.25">
      <c r="D115" s="21">
        <v>4.5552411648793817E-3</v>
      </c>
      <c r="E115" s="21">
        <f t="shared" si="7"/>
        <v>2.0750222070211666E-5</v>
      </c>
      <c r="F115" s="21">
        <f t="shared" si="13"/>
        <v>95</v>
      </c>
      <c r="G115" s="21">
        <f t="shared" si="8"/>
        <v>1.3260878211107184E-2</v>
      </c>
      <c r="H115" s="21">
        <f t="shared" si="9"/>
        <v>2.7516616772650531E-7</v>
      </c>
      <c r="I115" s="21">
        <f>(1-$F$3)*SUM($H$12:H115)</f>
        <v>4.1262373312598444E-7</v>
      </c>
      <c r="J115" s="21">
        <f t="shared" si="10"/>
        <v>6.4235794781880334E-4</v>
      </c>
      <c r="K115" s="21">
        <f t="shared" si="11"/>
        <v>3.9407743585674927E-7</v>
      </c>
      <c r="L115" s="21">
        <f t="shared" si="12"/>
        <v>4.1437262437477651E-10</v>
      </c>
    </row>
    <row r="116" spans="4:12" x14ac:dyDescent="0.25">
      <c r="D116" s="21">
        <v>2.585031632707561E-3</v>
      </c>
      <c r="E116" s="21">
        <f t="shared" si="7"/>
        <v>6.6823885420987191E-6</v>
      </c>
      <c r="F116" s="21">
        <f t="shared" si="13"/>
        <v>94</v>
      </c>
      <c r="G116" s="21">
        <f t="shared" si="8"/>
        <v>1.3884969232252882E-2</v>
      </c>
      <c r="H116" s="21">
        <f t="shared" si="9"/>
        <v>9.2784759304999907E-8</v>
      </c>
      <c r="I116" s="21">
        <f>(1-$F$3)*SUM($H$12:H116)</f>
        <v>4.1679415181491514E-7</v>
      </c>
      <c r="J116" s="21">
        <f t="shared" si="10"/>
        <v>6.4559596638680695E-4</v>
      </c>
      <c r="K116" s="21">
        <f t="shared" si="11"/>
        <v>3.980604057429751E-7</v>
      </c>
      <c r="L116" s="21">
        <f t="shared" si="12"/>
        <v>3.9492780125392464E-11</v>
      </c>
    </row>
    <row r="117" spans="4:12" x14ac:dyDescent="0.25">
      <c r="D117" s="21">
        <v>-8.586722090415073E-4</v>
      </c>
      <c r="E117" s="21">
        <f t="shared" si="7"/>
        <v>7.3731796258022197E-7</v>
      </c>
      <c r="F117" s="21">
        <f t="shared" si="13"/>
        <v>93</v>
      </c>
      <c r="G117" s="21">
        <f t="shared" si="8"/>
        <v>1.4538431581335854E-2</v>
      </c>
      <c r="H117" s="21">
        <f t="shared" si="9"/>
        <v>1.0719446752662507E-8</v>
      </c>
      <c r="I117" s="21">
        <f>(1-$F$3)*SUM($H$12:H117)</f>
        <v>4.1727596134276385E-7</v>
      </c>
      <c r="J117" s="21">
        <f t="shared" si="10"/>
        <v>6.4596900958386835E-4</v>
      </c>
      <c r="K117" s="21">
        <f t="shared" si="11"/>
        <v>3.9852055926315081E-7</v>
      </c>
      <c r="L117" s="21">
        <f t="shared" si="12"/>
        <v>1.1478368049439017E-13</v>
      </c>
    </row>
    <row r="118" spans="4:12" x14ac:dyDescent="0.25">
      <c r="D118" s="21">
        <v>2.155746578166026E-3</v>
      </c>
      <c r="E118" s="21">
        <f t="shared" si="7"/>
        <v>4.6472433092745298E-6</v>
      </c>
      <c r="F118" s="21">
        <f t="shared" si="13"/>
        <v>92</v>
      </c>
      <c r="G118" s="21">
        <f t="shared" si="8"/>
        <v>1.5222647548559886E-2</v>
      </c>
      <c r="H118" s="21">
        <f t="shared" si="9"/>
        <v>7.0743346969489253E-8</v>
      </c>
      <c r="I118" s="21">
        <f>(1-$F$3)*SUM($H$12:H118)</f>
        <v>4.2045567941854454E-7</v>
      </c>
      <c r="J118" s="21">
        <f t="shared" si="10"/>
        <v>6.4842553883892064E-4</v>
      </c>
      <c r="K118" s="21">
        <f t="shared" si="11"/>
        <v>4.0155735779278954E-7</v>
      </c>
      <c r="L118" s="21">
        <f t="shared" si="12"/>
        <v>1.8025849198609409E-11</v>
      </c>
    </row>
    <row r="119" spans="4:12" x14ac:dyDescent="0.25">
      <c r="D119" s="21">
        <v>1.043172609292746E-4</v>
      </c>
      <c r="E119" s="21">
        <f t="shared" si="7"/>
        <v>1.0882090927786362E-8</v>
      </c>
      <c r="F119" s="21">
        <f t="shared" si="13"/>
        <v>91</v>
      </c>
      <c r="G119" s="21">
        <f t="shared" si="8"/>
        <v>1.593906447825949E-2</v>
      </c>
      <c r="H119" s="21">
        <f t="shared" si="9"/>
        <v>1.7345034895626946E-10</v>
      </c>
      <c r="I119" s="21">
        <f>(1-$F$3)*SUM($H$12:H119)</f>
        <v>4.2046347553271575E-7</v>
      </c>
      <c r="J119" s="21">
        <f t="shared" si="10"/>
        <v>6.4843155038347402E-4</v>
      </c>
      <c r="K119" s="21">
        <f t="shared" si="11"/>
        <v>4.0156480349315911E-7</v>
      </c>
      <c r="L119" s="21">
        <f t="shared" si="12"/>
        <v>1.5263298189743764E-13</v>
      </c>
    </row>
    <row r="120" spans="4:12" x14ac:dyDescent="0.25">
      <c r="D120" s="21">
        <v>2.0797135907713871E-3</v>
      </c>
      <c r="E120" s="21">
        <f t="shared" si="7"/>
        <v>4.3252086196392165E-6</v>
      </c>
      <c r="F120" s="21">
        <f t="shared" si="13"/>
        <v>90</v>
      </c>
      <c r="G120" s="21">
        <f t="shared" si="8"/>
        <v>1.6689197830514563E-2</v>
      </c>
      <c r="H120" s="21">
        <f t="shared" si="9"/>
        <v>7.2184262311405698E-8</v>
      </c>
      <c r="I120" s="21">
        <f>(1-$F$3)*SUM($H$12:H120)</f>
        <v>4.2370795877376828E-7</v>
      </c>
      <c r="J120" s="21">
        <f t="shared" si="10"/>
        <v>6.5092853584227534E-4</v>
      </c>
      <c r="K120" s="21">
        <f t="shared" si="11"/>
        <v>4.0466345617275133E-7</v>
      </c>
      <c r="L120" s="21">
        <f t="shared" si="12"/>
        <v>1.537067437878029E-11</v>
      </c>
    </row>
    <row r="121" spans="4:12" x14ac:dyDescent="0.25">
      <c r="D121" s="21">
        <v>2.2320878137265169E-3</v>
      </c>
      <c r="E121" s="21">
        <f t="shared" si="7"/>
        <v>4.9822160081864226E-6</v>
      </c>
      <c r="F121" s="21">
        <f t="shared" si="13"/>
        <v>89</v>
      </c>
      <c r="G121" s="21">
        <f t="shared" si="8"/>
        <v>1.747463438685247E-2</v>
      </c>
      <c r="H121" s="21">
        <f t="shared" si="9"/>
        <v>8.7062403179381311E-8</v>
      </c>
      <c r="I121" s="21">
        <f>(1-$F$3)*SUM($H$12:H121)</f>
        <v>4.2762117335816977E-7</v>
      </c>
      <c r="J121" s="21">
        <f t="shared" si="10"/>
        <v>6.5392749854870742E-4</v>
      </c>
      <c r="K121" s="21">
        <f t="shared" si="11"/>
        <v>4.0840078256863107E-7</v>
      </c>
      <c r="L121" s="21">
        <f t="shared" si="12"/>
        <v>2.0919785718093131E-11</v>
      </c>
    </row>
    <row r="122" spans="4:12" x14ac:dyDescent="0.25">
      <c r="D122" s="21">
        <v>-2.152094480119647E-5</v>
      </c>
      <c r="E122" s="21">
        <f t="shared" si="7"/>
        <v>4.6315106513614538E-10</v>
      </c>
      <c r="F122" s="21">
        <f t="shared" si="13"/>
        <v>88</v>
      </c>
      <c r="G122" s="21">
        <f t="shared" si="8"/>
        <v>1.829703560681873E-2</v>
      </c>
      <c r="H122" s="21">
        <f t="shared" si="9"/>
        <v>8.4742915301320732E-12</v>
      </c>
      <c r="I122" s="21">
        <f>(1-$F$3)*SUM($H$12:H122)</f>
        <v>4.276215542541708E-7</v>
      </c>
      <c r="J122" s="21">
        <f t="shared" si="10"/>
        <v>6.5392778978582246E-4</v>
      </c>
      <c r="K122" s="21">
        <f t="shared" si="11"/>
        <v>4.0840114634440874E-7</v>
      </c>
      <c r="L122" s="21">
        <f t="shared" si="12"/>
        <v>1.6641340799247183E-13</v>
      </c>
    </row>
    <row r="123" spans="4:12" x14ac:dyDescent="0.25">
      <c r="D123" s="21">
        <v>-7.5790722557355734E-3</v>
      </c>
      <c r="E123" s="21">
        <f t="shared" si="7"/>
        <v>5.744233625766071E-5</v>
      </c>
      <c r="F123" s="21">
        <f t="shared" si="13"/>
        <v>87</v>
      </c>
      <c r="G123" s="21">
        <f t="shared" si="8"/>
        <v>1.9158141142516526E-2</v>
      </c>
      <c r="H123" s="21">
        <f t="shared" si="9"/>
        <v>1.1004883855801585E-6</v>
      </c>
      <c r="I123" s="21">
        <f>(1-$F$3)*SUM($H$12:H123)</f>
        <v>4.7708546798905672E-7</v>
      </c>
      <c r="J123" s="21">
        <f t="shared" si="10"/>
        <v>6.9071373809202372E-4</v>
      </c>
      <c r="K123" s="21">
        <f t="shared" si="11"/>
        <v>4.5564179376042083E-7</v>
      </c>
      <c r="L123" s="21">
        <f t="shared" si="12"/>
        <v>3.2474833459219242E-9</v>
      </c>
    </row>
    <row r="124" spans="4:12" x14ac:dyDescent="0.25">
      <c r="D124" s="21">
        <v>-7.9130246135333815E-3</v>
      </c>
      <c r="E124" s="21">
        <f t="shared" si="7"/>
        <v>6.2615958534385121E-5</v>
      </c>
      <c r="F124" s="21">
        <f t="shared" si="13"/>
        <v>86</v>
      </c>
      <c r="G124" s="21">
        <f t="shared" si="8"/>
        <v>2.0059772518549523E-2</v>
      </c>
      <c r="H124" s="21">
        <f t="shared" si="9"/>
        <v>1.2560618842306951E-6</v>
      </c>
      <c r="I124" s="21">
        <f>(1-$F$3)*SUM($H$12:H124)</f>
        <v>5.3354198084403941E-7</v>
      </c>
      <c r="J124" s="21">
        <f t="shared" si="10"/>
        <v>7.3043958055683117E-4</v>
      </c>
      <c r="K124" s="21">
        <f t="shared" si="11"/>
        <v>5.0956074227740356E-7</v>
      </c>
      <c r="L124" s="21">
        <f t="shared" si="12"/>
        <v>3.8572046467115221E-9</v>
      </c>
    </row>
    <row r="125" spans="4:12" x14ac:dyDescent="0.25">
      <c r="D125" s="21">
        <v>7.5539796363923639E-3</v>
      </c>
      <c r="E125" s="21">
        <f t="shared" si="7"/>
        <v>5.706260834703051E-5</v>
      </c>
      <c r="F125" s="21">
        <f t="shared" si="13"/>
        <v>85</v>
      </c>
      <c r="G125" s="21">
        <f t="shared" si="8"/>
        <v>2.1003836985152201E-2</v>
      </c>
      <c r="H125" s="21">
        <f t="shared" si="9"/>
        <v>1.198533723668614E-6</v>
      </c>
      <c r="I125" s="21">
        <f>(1-$F$3)*SUM($H$12:H125)</f>
        <v>5.8741276175613625E-7</v>
      </c>
      <c r="J125" s="21">
        <f t="shared" si="10"/>
        <v>7.6642857576954704E-4</v>
      </c>
      <c r="K125" s="21">
        <f t="shared" si="11"/>
        <v>5.6101018036136859E-7</v>
      </c>
      <c r="L125" s="21">
        <f t="shared" si="12"/>
        <v>3.1924305953877502E-9</v>
      </c>
    </row>
    <row r="126" spans="4:12" x14ac:dyDescent="0.25">
      <c r="D126" s="21">
        <v>-1.388915359533337E-3</v>
      </c>
      <c r="E126" s="21">
        <f t="shared" si="7"/>
        <v>1.9290858759476189E-6</v>
      </c>
      <c r="F126" s="21">
        <f t="shared" si="13"/>
        <v>84</v>
      </c>
      <c r="G126" s="21">
        <f t="shared" si="8"/>
        <v>2.1992331552658451E-2</v>
      </c>
      <c r="H126" s="21">
        <f t="shared" si="9"/>
        <v>4.2425096177390585E-8</v>
      </c>
      <c r="I126" s="21">
        <f>(1-$F$3)*SUM($H$12:H126)</f>
        <v>5.8931965266476357E-7</v>
      </c>
      <c r="J126" s="21">
        <f t="shared" si="10"/>
        <v>7.6767157864855435E-4</v>
      </c>
      <c r="K126" s="21">
        <f t="shared" si="11"/>
        <v>5.6283136178987588E-7</v>
      </c>
      <c r="L126" s="21">
        <f t="shared" si="12"/>
        <v>1.8666513974564107E-12</v>
      </c>
    </row>
    <row r="127" spans="4:12" x14ac:dyDescent="0.25">
      <c r="D127" s="21">
        <v>-4.4871468473695721E-3</v>
      </c>
      <c r="E127" s="21">
        <f t="shared" si="7"/>
        <v>2.013448682985869E-5</v>
      </c>
      <c r="F127" s="21">
        <f t="shared" si="13"/>
        <v>83</v>
      </c>
      <c r="G127" s="21">
        <f t="shared" si="8"/>
        <v>2.3027347215842601E-2</v>
      </c>
      <c r="H127" s="21">
        <f t="shared" si="9"/>
        <v>4.63643819243966E-7</v>
      </c>
      <c r="I127" s="21">
        <f>(1-$F$3)*SUM($H$12:H127)</f>
        <v>6.1015916190384226E-7</v>
      </c>
      <c r="J127" s="21">
        <f t="shared" si="10"/>
        <v>7.8112685391288543E-4</v>
      </c>
      <c r="K127" s="21">
        <f t="shared" si="11"/>
        <v>5.8273419264071721E-7</v>
      </c>
      <c r="L127" s="21">
        <f t="shared" si="12"/>
        <v>3.8227103118695998E-10</v>
      </c>
    </row>
    <row r="128" spans="4:12" x14ac:dyDescent="0.25">
      <c r="D128" s="21">
        <v>-4.416862595839198E-3</v>
      </c>
      <c r="E128" s="21">
        <f t="shared" si="7"/>
        <v>1.9508675190523378E-5</v>
      </c>
      <c r="F128" s="21">
        <f t="shared" si="13"/>
        <v>82</v>
      </c>
      <c r="G128" s="21">
        <f t="shared" si="8"/>
        <v>2.4111073377068835E-2</v>
      </c>
      <c r="H128" s="21">
        <f t="shared" si="9"/>
        <v>4.7037509900811152E-7</v>
      </c>
      <c r="I128" s="21">
        <f>(1-$F$3)*SUM($H$12:H128)</f>
        <v>6.3130122357867765E-7</v>
      </c>
      <c r="J128" s="21">
        <f t="shared" si="10"/>
        <v>7.945446643069713E-4</v>
      </c>
      <c r="K128" s="21">
        <f t="shared" si="11"/>
        <v>6.02925977030881E-7</v>
      </c>
      <c r="L128" s="21">
        <f t="shared" si="12"/>
        <v>3.5742735332347217E-10</v>
      </c>
    </row>
    <row r="129" spans="4:12" x14ac:dyDescent="0.25">
      <c r="D129" s="21">
        <v>1.717883831601237E-3</v>
      </c>
      <c r="E129" s="21">
        <f t="shared" si="7"/>
        <v>2.9511248588769474E-6</v>
      </c>
      <c r="F129" s="21">
        <f t="shared" si="13"/>
        <v>81</v>
      </c>
      <c r="G129" s="21">
        <f t="shared" si="8"/>
        <v>2.5245802477605335E-2</v>
      </c>
      <c r="H129" s="21">
        <f t="shared" si="9"/>
        <v>7.4503515273958332E-8</v>
      </c>
      <c r="I129" s="21">
        <f>(1-$F$3)*SUM($H$12:H129)</f>
        <v>6.3464995083536196E-7</v>
      </c>
      <c r="J129" s="21">
        <f t="shared" si="10"/>
        <v>7.9664920186702122E-4</v>
      </c>
      <c r="K129" s="21">
        <f t="shared" si="11"/>
        <v>6.0612418824549098E-7</v>
      </c>
      <c r="L129" s="21">
        <f t="shared" si="12"/>
        <v>5.4990281452619805E-12</v>
      </c>
    </row>
    <row r="130" spans="4:12" x14ac:dyDescent="0.25">
      <c r="D130" s="21">
        <v>8.2295155909760751E-3</v>
      </c>
      <c r="E130" s="21">
        <f t="shared" si="7"/>
        <v>6.7724926862118296E-5</v>
      </c>
      <c r="F130" s="21">
        <f t="shared" si="13"/>
        <v>80</v>
      </c>
      <c r="G130" s="21">
        <f t="shared" si="8"/>
        <v>2.6433934846900042E-2</v>
      </c>
      <c r="H130" s="21">
        <f t="shared" si="9"/>
        <v>1.7902363041843055E-6</v>
      </c>
      <c r="I130" s="21">
        <f>(1-$F$3)*SUM($H$12:H130)</f>
        <v>7.1511612864836115E-7</v>
      </c>
      <c r="J130" s="21">
        <f t="shared" si="10"/>
        <v>8.456453917856829E-4</v>
      </c>
      <c r="K130" s="21">
        <f t="shared" si="11"/>
        <v>6.829736335876428E-7</v>
      </c>
      <c r="L130" s="21">
        <f t="shared" si="12"/>
        <v>4.4946234926964913E-9</v>
      </c>
    </row>
    <row r="131" spans="4:12" x14ac:dyDescent="0.25">
      <c r="D131" s="21">
        <v>7.532069298302644E-4</v>
      </c>
      <c r="E131" s="21">
        <f t="shared" si="7"/>
        <v>5.6732067914433283E-7</v>
      </c>
      <c r="F131" s="21">
        <f t="shared" si="13"/>
        <v>79</v>
      </c>
      <c r="G131" s="21">
        <f t="shared" si="8"/>
        <v>2.767798378007574E-2</v>
      </c>
      <c r="H131" s="21">
        <f t="shared" si="9"/>
        <v>1.5702292555458396E-8</v>
      </c>
      <c r="I131" s="21">
        <f>(1-$F$3)*SUM($H$12:H131)</f>
        <v>7.1582190333401922E-7</v>
      </c>
      <c r="J131" s="21">
        <f t="shared" si="10"/>
        <v>8.4606258830775588E-4</v>
      </c>
      <c r="K131" s="21">
        <f t="shared" si="11"/>
        <v>6.8364768565030455E-7</v>
      </c>
      <c r="L131" s="21">
        <f t="shared" si="12"/>
        <v>1.3531972442640387E-14</v>
      </c>
    </row>
    <row r="132" spans="4:12" x14ac:dyDescent="0.25">
      <c r="D132" s="21">
        <v>1.135838051442769E-3</v>
      </c>
      <c r="E132" s="21">
        <f t="shared" si="7"/>
        <v>1.2901280791053064E-6</v>
      </c>
      <c r="F132" s="21">
        <f t="shared" si="13"/>
        <v>78</v>
      </c>
      <c r="G132" s="21">
        <f t="shared" si="8"/>
        <v>2.8980580854385145E-2</v>
      </c>
      <c r="H132" s="21">
        <f t="shared" si="9"/>
        <v>3.7388661109023926E-8</v>
      </c>
      <c r="I132" s="21">
        <f>(1-$F$3)*SUM($H$12:H132)</f>
        <v>7.1750242039534617E-7</v>
      </c>
      <c r="J132" s="21">
        <f t="shared" si="10"/>
        <v>8.4705514601786478E-4</v>
      </c>
      <c r="K132" s="21">
        <f t="shared" si="11"/>
        <v>6.8525266811077546E-7</v>
      </c>
      <c r="L132" s="21">
        <f t="shared" si="12"/>
        <v>3.6587426282580266E-13</v>
      </c>
    </row>
    <row r="133" spans="4:12" x14ac:dyDescent="0.25">
      <c r="D133" s="21">
        <v>7.3596039334199214E-3</v>
      </c>
      <c r="E133" s="21">
        <f t="shared" si="7"/>
        <v>5.4163770056809981E-5</v>
      </c>
      <c r="F133" s="21">
        <f t="shared" si="13"/>
        <v>77</v>
      </c>
      <c r="G133" s="21">
        <f t="shared" si="8"/>
        <v>3.0344481495872041E-2</v>
      </c>
      <c r="H133" s="21">
        <f t="shared" si="9"/>
        <v>1.6435715182355385E-6</v>
      </c>
      <c r="I133" s="21">
        <f>(1-$F$3)*SUM($H$12:H133)</f>
        <v>7.9137642112117809E-7</v>
      </c>
      <c r="J133" s="21">
        <f t="shared" si="10"/>
        <v>8.8959340213446846E-4</v>
      </c>
      <c r="K133" s="21">
        <f t="shared" si="11"/>
        <v>7.5580623652034345E-7</v>
      </c>
      <c r="L133" s="21">
        <f t="shared" si="12"/>
        <v>2.8524105994293668E-9</v>
      </c>
    </row>
    <row r="134" spans="4:12" x14ac:dyDescent="0.25">
      <c r="D134" s="21">
        <v>-4.1783934793607376E-3</v>
      </c>
      <c r="E134" s="21">
        <f t="shared" si="7"/>
        <v>1.7458972068364331E-5</v>
      </c>
      <c r="F134" s="21">
        <f t="shared" si="13"/>
        <v>76</v>
      </c>
      <c r="G134" s="21">
        <f t="shared" si="8"/>
        <v>3.1772570808013788E-2</v>
      </c>
      <c r="H134" s="21">
        <f t="shared" si="9"/>
        <v>5.5471642627724059E-7</v>
      </c>
      <c r="I134" s="21">
        <f>(1-$F$3)*SUM($H$12:H134)</f>
        <v>8.163093925329904E-7</v>
      </c>
      <c r="J134" s="21">
        <f t="shared" si="10"/>
        <v>9.0349841866656873E-4</v>
      </c>
      <c r="K134" s="21">
        <f t="shared" si="11"/>
        <v>7.7961853972408732E-7</v>
      </c>
      <c r="L134" s="21">
        <f t="shared" si="12"/>
        <v>2.7820083413336378E-10</v>
      </c>
    </row>
    <row r="135" spans="4:12" x14ac:dyDescent="0.25">
      <c r="D135" s="21">
        <v>2.7740439899293342E-3</v>
      </c>
      <c r="E135" s="21">
        <f t="shared" si="7"/>
        <v>7.6953200580630603E-6</v>
      </c>
      <c r="F135" s="21">
        <f t="shared" si="13"/>
        <v>75</v>
      </c>
      <c r="G135" s="21">
        <f t="shared" si="8"/>
        <v>3.3267869674674724E-2</v>
      </c>
      <c r="H135" s="21">
        <f t="shared" si="9"/>
        <v>2.5600690479655224E-7</v>
      </c>
      <c r="I135" s="21">
        <f>(1-$F$3)*SUM($H$12:H135)</f>
        <v>8.278161958944052E-7</v>
      </c>
      <c r="J135" s="21">
        <f t="shared" si="10"/>
        <v>9.0984405031544011E-4</v>
      </c>
      <c r="K135" s="21">
        <f t="shared" si="11"/>
        <v>7.906081440525171E-7</v>
      </c>
      <c r="L135" s="21">
        <f t="shared" si="12"/>
        <v>4.7675046615479135E-11</v>
      </c>
    </row>
    <row r="136" spans="4:12" x14ac:dyDescent="0.25">
      <c r="D136" s="21">
        <v>6.0699871163320974E-3</v>
      </c>
      <c r="E136" s="21">
        <f t="shared" si="7"/>
        <v>3.6844743592437653E-5</v>
      </c>
      <c r="F136" s="21">
        <f t="shared" si="13"/>
        <v>74</v>
      </c>
      <c r="G136" s="21">
        <f t="shared" si="8"/>
        <v>3.4833541150280284E-2</v>
      </c>
      <c r="H136" s="21">
        <f t="shared" si="9"/>
        <v>1.2834328920987028E-6</v>
      </c>
      <c r="I136" s="21">
        <f>(1-$F$3)*SUM($H$12:H136)</f>
        <v>8.8550295996308554E-7</v>
      </c>
      <c r="J136" s="21">
        <f t="shared" si="10"/>
        <v>9.4101166834587415E-4</v>
      </c>
      <c r="K136" s="21">
        <f t="shared" si="11"/>
        <v>8.4570204738870217E-7</v>
      </c>
      <c r="L136" s="21">
        <f t="shared" si="12"/>
        <v>1.2959309921621601E-9</v>
      </c>
    </row>
    <row r="137" spans="4:12" x14ac:dyDescent="0.25">
      <c r="D137" s="21">
        <v>-1.806304657777519E-3</v>
      </c>
      <c r="E137" s="21">
        <f t="shared" si="7"/>
        <v>3.2627365167087599E-6</v>
      </c>
      <c r="F137" s="21">
        <f t="shared" si="13"/>
        <v>73</v>
      </c>
      <c r="G137" s="21">
        <f t="shared" si="8"/>
        <v>3.6472897150729072E-2</v>
      </c>
      <c r="H137" s="21">
        <f t="shared" si="9"/>
        <v>1.1900145340384663E-7</v>
      </c>
      <c r="I137" s="21">
        <f>(1-$F$3)*SUM($H$12:H137)</f>
        <v>8.9085174664963541E-7</v>
      </c>
      <c r="J137" s="21">
        <f t="shared" si="10"/>
        <v>9.4384943007326939E-4</v>
      </c>
      <c r="K137" s="21">
        <f t="shared" si="11"/>
        <v>8.5081042088532971E-7</v>
      </c>
      <c r="L137" s="21">
        <f t="shared" si="12"/>
        <v>5.8173874917140558E-12</v>
      </c>
    </row>
    <row r="138" spans="4:12" x14ac:dyDescent="0.25">
      <c r="D138" s="21">
        <v>3.7975669699021721E-3</v>
      </c>
      <c r="E138" s="21">
        <f t="shared" si="7"/>
        <v>1.4421514890891965E-5</v>
      </c>
      <c r="F138" s="21">
        <f t="shared" si="13"/>
        <v>72</v>
      </c>
      <c r="G138" s="21">
        <f t="shared" si="8"/>
        <v>3.8189405459196531E-2</v>
      </c>
      <c r="H138" s="21">
        <f t="shared" si="9"/>
        <v>5.507490795041137E-7</v>
      </c>
      <c r="I138" s="21">
        <f>(1-$F$3)*SUM($H$12:H138)</f>
        <v>9.1560639678053862E-7</v>
      </c>
      <c r="J138" s="21">
        <f t="shared" si="10"/>
        <v>9.5687323966162758E-4</v>
      </c>
      <c r="K138" s="21">
        <f t="shared" si="11"/>
        <v>8.7445241785727498E-7</v>
      </c>
      <c r="L138" s="21">
        <f t="shared" si="12"/>
        <v>1.8352290164830476E-10</v>
      </c>
    </row>
    <row r="139" spans="4:12" x14ac:dyDescent="0.25">
      <c r="D139" s="21">
        <v>-3.2621321354571191E-3</v>
      </c>
      <c r="E139" s="21">
        <f t="shared" si="7"/>
        <v>1.0641506069182024E-5</v>
      </c>
      <c r="F139" s="21">
        <f t="shared" si="13"/>
        <v>71</v>
      </c>
      <c r="G139" s="21">
        <f t="shared" si="8"/>
        <v>3.9986697061649694E-2</v>
      </c>
      <c r="H139" s="21">
        <f t="shared" si="9"/>
        <v>4.2551867946808818E-7</v>
      </c>
      <c r="I139" s="21">
        <f>(1-$F$3)*SUM($H$12:H139)</f>
        <v>9.3473228627613395E-7</v>
      </c>
      <c r="J139" s="21">
        <f t="shared" si="10"/>
        <v>9.6681553890912099E-4</v>
      </c>
      <c r="K139" s="21">
        <f t="shared" si="11"/>
        <v>8.927186514396328E-7</v>
      </c>
      <c r="L139" s="21">
        <f t="shared" si="12"/>
        <v>9.5038856116332343E-11</v>
      </c>
    </row>
    <row r="140" spans="4:12" x14ac:dyDescent="0.25">
      <c r="D140" s="21">
        <v>6.8136596295333314E-5</v>
      </c>
      <c r="E140" s="21">
        <f t="shared" si="7"/>
        <v>4.6425957547132296E-9</v>
      </c>
      <c r="F140" s="21">
        <f t="shared" si="13"/>
        <v>70</v>
      </c>
      <c r="G140" s="21">
        <f t="shared" si="8"/>
        <v>4.1868573827590155E-2</v>
      </c>
      <c r="H140" s="21">
        <f t="shared" si="9"/>
        <v>1.9437886310786748E-10</v>
      </c>
      <c r="I140" s="21">
        <f>(1-$F$3)*SUM($H$12:H140)</f>
        <v>9.3474102306921834E-7</v>
      </c>
      <c r="J140" s="21">
        <f t="shared" si="10"/>
        <v>9.6682005723361896E-4</v>
      </c>
      <c r="K140" s="21">
        <f t="shared" si="11"/>
        <v>8.9272699553799629E-7</v>
      </c>
      <c r="L140" s="21">
        <f t="shared" si="12"/>
        <v>7.8869390113843415E-13</v>
      </c>
    </row>
    <row r="141" spans="4:12" x14ac:dyDescent="0.25">
      <c r="D141" s="21">
        <v>2.0750138700743629E-3</v>
      </c>
      <c r="E141" s="21">
        <f t="shared" ref="E141:E204" si="14">D141^2</f>
        <v>4.305682561000985E-6</v>
      </c>
      <c r="F141" s="21">
        <f t="shared" si="13"/>
        <v>69</v>
      </c>
      <c r="G141" s="21">
        <f t="shared" ref="G141:G204" si="15">$F$3^(F141-1)</f>
        <v>4.38390165522725E-2</v>
      </c>
      <c r="H141" s="21">
        <f t="shared" ref="H141:H204" si="16">E141*G141</f>
        <v>1.8875688906055322E-7</v>
      </c>
      <c r="I141" s="21">
        <f>(1-$F$3)*SUM($H$12:H141)</f>
        <v>9.4322512394633433E-7</v>
      </c>
      <c r="J141" s="21">
        <f t="shared" ref="J141:J204" si="17">SQRT(I141)</f>
        <v>9.7119777797641932E-4</v>
      </c>
      <c r="K141" s="21">
        <f t="shared" ref="K141:K204" si="18">I141*$F$3</f>
        <v>9.00829759511059E-7</v>
      </c>
      <c r="L141" s="21">
        <f t="shared" ref="L141:L204" si="19">(E141-K141)^2</f>
        <v>1.1593022599813798E-11</v>
      </c>
    </row>
    <row r="142" spans="4:12" x14ac:dyDescent="0.25">
      <c r="D142" s="21">
        <v>1.0537095157777611E-3</v>
      </c>
      <c r="E142" s="21">
        <f t="shared" si="14"/>
        <v>1.1103037436406037E-6</v>
      </c>
      <c r="F142" s="21">
        <f t="shared" ref="F142:F205" si="20">F141-1</f>
        <v>68</v>
      </c>
      <c r="G142" s="21">
        <f t="shared" si="15"/>
        <v>4.5902193377410284E-2</v>
      </c>
      <c r="H142" s="21">
        <f t="shared" si="16"/>
        <v>5.0965377148253567E-8</v>
      </c>
      <c r="I142" s="21">
        <f>(1-$F$3)*SUM($H$12:H142)</f>
        <v>9.4551587689907739E-7</v>
      </c>
      <c r="J142" s="21">
        <f t="shared" si="17"/>
        <v>9.7237640700454959E-4</v>
      </c>
      <c r="K142" s="21">
        <f t="shared" si="18"/>
        <v>9.0301754944490331E-7</v>
      </c>
      <c r="L142" s="21">
        <f t="shared" si="19"/>
        <v>4.2967566304137624E-14</v>
      </c>
    </row>
    <row r="143" spans="4:12" x14ac:dyDescent="0.25">
      <c r="D143" s="21">
        <v>-9.0980410403864696E-3</v>
      </c>
      <c r="E143" s="21">
        <f t="shared" si="14"/>
        <v>8.2774350772556513E-5</v>
      </c>
      <c r="F143" s="21">
        <f t="shared" si="20"/>
        <v>67</v>
      </c>
      <c r="G143" s="21">
        <f t="shared" si="15"/>
        <v>4.8062468608182009E-2</v>
      </c>
      <c r="H143" s="21">
        <f t="shared" si="16"/>
        <v>3.9783396355686433E-6</v>
      </c>
      <c r="I143" s="21">
        <f>(1-$F$3)*SUM($H$12:H143)</f>
        <v>1.1243312566162415E-6</v>
      </c>
      <c r="J143" s="21">
        <f t="shared" si="17"/>
        <v>1.0603448762625495E-3</v>
      </c>
      <c r="K143" s="21">
        <f t="shared" si="18"/>
        <v>1.0737956716746675E-6</v>
      </c>
      <c r="L143" s="21">
        <f t="shared" si="19"/>
        <v>6.6749807037922292E-9</v>
      </c>
    </row>
    <row r="144" spans="4:12" x14ac:dyDescent="0.25">
      <c r="D144" s="21">
        <v>-5.5101920486081458E-3</v>
      </c>
      <c r="E144" s="21">
        <f t="shared" si="14"/>
        <v>3.0362216412544435E-5</v>
      </c>
      <c r="F144" s="21">
        <f t="shared" si="20"/>
        <v>66</v>
      </c>
      <c r="G144" s="21">
        <f t="shared" si="15"/>
        <v>5.0324411945188115E-2</v>
      </c>
      <c r="H144" s="21">
        <f t="shared" si="16"/>
        <v>1.5279606863138377E-6</v>
      </c>
      <c r="I144" s="21">
        <f>(1-$F$3)*SUM($H$12:H144)</f>
        <v>1.1930088697273338E-6</v>
      </c>
      <c r="J144" s="21">
        <f t="shared" si="17"/>
        <v>1.0922494539835365E-3</v>
      </c>
      <c r="K144" s="21">
        <f t="shared" si="18"/>
        <v>1.1393864157420178E-6</v>
      </c>
      <c r="L144" s="21">
        <f t="shared" si="19"/>
        <v>8.5397379302201506E-10</v>
      </c>
    </row>
    <row r="145" spans="4:12" x14ac:dyDescent="0.25">
      <c r="D145" s="21">
        <v>-1.479798932648221E-4</v>
      </c>
      <c r="E145" s="21">
        <f t="shared" si="14"/>
        <v>2.1898048810668139E-8</v>
      </c>
      <c r="F145" s="21">
        <f t="shared" si="20"/>
        <v>65</v>
      </c>
      <c r="G145" s="21">
        <f t="shared" si="15"/>
        <v>5.2692808150887602E-2</v>
      </c>
      <c r="H145" s="21">
        <f t="shared" si="16"/>
        <v>1.1538696848593088E-9</v>
      </c>
      <c r="I145" s="21">
        <f>(1-$F$3)*SUM($H$12:H145)</f>
        <v>1.1930607329830492E-6</v>
      </c>
      <c r="J145" s="21">
        <f t="shared" si="17"/>
        <v>1.0922731952140222E-3</v>
      </c>
      <c r="K145" s="21">
        <f t="shared" si="18"/>
        <v>1.1394359478876186E-6</v>
      </c>
      <c r="L145" s="21">
        <f t="shared" si="19"/>
        <v>1.2488909558733243E-12</v>
      </c>
    </row>
    <row r="146" spans="4:12" x14ac:dyDescent="0.25">
      <c r="D146" s="21">
        <v>-4.0835897695716654E-3</v>
      </c>
      <c r="E146" s="21">
        <f t="shared" si="14"/>
        <v>1.6675705406150368E-5</v>
      </c>
      <c r="F146" s="21">
        <f t="shared" si="20"/>
        <v>64</v>
      </c>
      <c r="G146" s="21">
        <f t="shared" si="15"/>
        <v>5.5172667170961975E-2</v>
      </c>
      <c r="H146" s="21">
        <f t="shared" si="16"/>
        <v>9.200431442145455E-7</v>
      </c>
      <c r="I146" s="21">
        <f>(1-$F$3)*SUM($H$12:H146)</f>
        <v>1.2344141314505941E-6</v>
      </c>
      <c r="J146" s="21">
        <f t="shared" si="17"/>
        <v>1.1110419125535248E-3</v>
      </c>
      <c r="K146" s="21">
        <f t="shared" si="18"/>
        <v>1.1789306252989076E-6</v>
      </c>
      <c r="L146" s="21">
        <f t="shared" si="19"/>
        <v>2.4015002860843382E-10</v>
      </c>
    </row>
    <row r="147" spans="4:12" x14ac:dyDescent="0.25">
      <c r="D147" s="21">
        <v>6.1366727948720086E-3</v>
      </c>
      <c r="E147" s="21">
        <f t="shared" si="14"/>
        <v>3.7658752991322233E-5</v>
      </c>
      <c r="F147" s="21">
        <f t="shared" si="20"/>
        <v>63</v>
      </c>
      <c r="G147" s="21">
        <f t="shared" si="15"/>
        <v>5.7769234732016637E-2</v>
      </c>
      <c r="H147" s="21">
        <f t="shared" si="16"/>
        <v>2.1755173412707277E-6</v>
      </c>
      <c r="I147" s="21">
        <f>(1-$F$3)*SUM($H$12:H147)</f>
        <v>1.3321976278576316E-6</v>
      </c>
      <c r="J147" s="21">
        <f t="shared" si="17"/>
        <v>1.1542086587171454E-3</v>
      </c>
      <c r="K147" s="21">
        <f t="shared" si="18"/>
        <v>1.2723190235891908E-6</v>
      </c>
      <c r="L147" s="21">
        <f t="shared" si="19"/>
        <v>1.3239725768881968E-9</v>
      </c>
    </row>
    <row r="148" spans="4:12" x14ac:dyDescent="0.25">
      <c r="D148" s="21">
        <v>-6.1940349179148493E-3</v>
      </c>
      <c r="E148" s="21">
        <f t="shared" si="14"/>
        <v>3.8366068564348418E-5</v>
      </c>
      <c r="F148" s="21">
        <f t="shared" si="20"/>
        <v>62</v>
      </c>
      <c r="G148" s="21">
        <f t="shared" si="15"/>
        <v>6.0488003438037327E-2</v>
      </c>
      <c r="H148" s="21">
        <f t="shared" si="16"/>
        <v>2.3206868872242829E-6</v>
      </c>
      <c r="I148" s="21">
        <f>(1-$F$3)*SUM($H$12:H148)</f>
        <v>1.436506094443426E-6</v>
      </c>
      <c r="J148" s="21">
        <f t="shared" si="17"/>
        <v>1.1985433218884606E-3</v>
      </c>
      <c r="K148" s="21">
        <f t="shared" si="18"/>
        <v>1.3719391126685766E-6</v>
      </c>
      <c r="L148" s="21">
        <f t="shared" si="19"/>
        <v>1.3685656138876459E-9</v>
      </c>
    </row>
    <row r="149" spans="4:12" x14ac:dyDescent="0.25">
      <c r="D149" s="21">
        <v>4.7463141561032048E-3</v>
      </c>
      <c r="E149" s="21">
        <f t="shared" si="14"/>
        <v>2.2527498068425678E-5</v>
      </c>
      <c r="F149" s="21">
        <f t="shared" si="20"/>
        <v>61</v>
      </c>
      <c r="G149" s="21">
        <f t="shared" si="15"/>
        <v>6.3334724389074351E-2</v>
      </c>
      <c r="H149" s="21">
        <f t="shared" si="16"/>
        <v>1.426772881339145E-6</v>
      </c>
      <c r="I149" s="21">
        <f>(1-$F$3)*SUM($H$12:H149)</f>
        <v>1.5006355951692596E-6</v>
      </c>
      <c r="J149" s="21">
        <f t="shared" si="17"/>
        <v>1.2250043245512481E-3</v>
      </c>
      <c r="K149" s="21">
        <f t="shared" si="18"/>
        <v>1.4331861694419539E-6</v>
      </c>
      <c r="L149" s="21">
        <f t="shared" si="19"/>
        <v>4.4496999449160631E-10</v>
      </c>
    </row>
    <row r="150" spans="4:12" x14ac:dyDescent="0.25">
      <c r="D150" s="21">
        <v>2.1090180567487509E-3</v>
      </c>
      <c r="E150" s="21">
        <f t="shared" si="14"/>
        <v>4.4479571636922777E-6</v>
      </c>
      <c r="F150" s="21">
        <f t="shared" si="20"/>
        <v>60</v>
      </c>
      <c r="G150" s="21">
        <f t="shared" si="15"/>
        <v>6.6315419346731963E-2</v>
      </c>
      <c r="H150" s="21">
        <f t="shared" si="16"/>
        <v>2.9496814454655388E-7</v>
      </c>
      <c r="I150" s="21">
        <f>(1-$F$3)*SUM($H$12:H150)</f>
        <v>1.513893598658954E-6</v>
      </c>
      <c r="J150" s="21">
        <f t="shared" si="17"/>
        <v>1.2304038355999034E-3</v>
      </c>
      <c r="K150" s="21">
        <f t="shared" si="18"/>
        <v>1.4458482622891518E-6</v>
      </c>
      <c r="L150" s="21">
        <f t="shared" si="19"/>
        <v>9.0126578558838836E-12</v>
      </c>
    </row>
    <row r="151" spans="4:12" x14ac:dyDescent="0.25">
      <c r="D151" s="21">
        <v>8.206609621416951E-3</v>
      </c>
      <c r="E151" s="21">
        <f t="shared" si="14"/>
        <v>6.7348441478333267E-5</v>
      </c>
      <c r="F151" s="21">
        <f t="shared" si="20"/>
        <v>59</v>
      </c>
      <c r="G151" s="21">
        <f t="shared" si="15"/>
        <v>6.9436393472196878E-2</v>
      </c>
      <c r="H151" s="21">
        <f t="shared" si="16"/>
        <v>4.6764328822287737E-6</v>
      </c>
      <c r="I151" s="21">
        <f>(1-$F$3)*SUM($H$12:H151)</f>
        <v>1.7240863419032209E-6</v>
      </c>
      <c r="J151" s="21">
        <f t="shared" si="17"/>
        <v>1.3130446838943528E-3</v>
      </c>
      <c r="K151" s="21">
        <f t="shared" si="18"/>
        <v>1.6465934222097178E-6</v>
      </c>
      <c r="L151" s="21">
        <f t="shared" si="19"/>
        <v>4.3167328379899454E-9</v>
      </c>
    </row>
    <row r="152" spans="4:12" x14ac:dyDescent="0.25">
      <c r="D152" s="21">
        <v>2.477303390730279E-3</v>
      </c>
      <c r="E152" s="21">
        <f t="shared" si="14"/>
        <v>6.1370320897237377E-6</v>
      </c>
      <c r="F152" s="21">
        <f t="shared" si="20"/>
        <v>58</v>
      </c>
      <c r="G152" s="21">
        <f t="shared" si="15"/>
        <v>7.2704248663751331E-2</v>
      </c>
      <c r="H152" s="21">
        <f t="shared" si="16"/>
        <v>4.4618830710869609E-7</v>
      </c>
      <c r="I152" s="21">
        <f>(1-$F$3)*SUM($H$12:H152)</f>
        <v>1.7441412740783611E-6</v>
      </c>
      <c r="J152" s="21">
        <f t="shared" si="17"/>
        <v>1.3206594088099933E-3</v>
      </c>
      <c r="K152" s="21">
        <f t="shared" si="18"/>
        <v>1.6657469405688938E-6</v>
      </c>
      <c r="L152" s="21">
        <f t="shared" si="19"/>
        <v>1.9992390885052653E-11</v>
      </c>
    </row>
    <row r="153" spans="4:12" x14ac:dyDescent="0.25">
      <c r="D153" s="21">
        <v>-3.3005787133199232E-4</v>
      </c>
      <c r="E153" s="21">
        <f t="shared" si="14"/>
        <v>1.08938198428206E-7</v>
      </c>
      <c r="F153" s="21">
        <f t="shared" si="20"/>
        <v>57</v>
      </c>
      <c r="G153" s="21">
        <f t="shared" si="15"/>
        <v>7.6125897521983538E-2</v>
      </c>
      <c r="H153" s="21">
        <f t="shared" si="16"/>
        <v>8.2930181297751182E-9</v>
      </c>
      <c r="I153" s="21">
        <f>(1-$F$3)*SUM($H$12:H153)</f>
        <v>1.7445140223406309E-6</v>
      </c>
      <c r="J153" s="21">
        <f t="shared" si="17"/>
        <v>1.3208005232966222E-3</v>
      </c>
      <c r="K153" s="21">
        <f t="shared" si="18"/>
        <v>1.6661029348261861E-6</v>
      </c>
      <c r="L153" s="21">
        <f t="shared" si="19"/>
        <v>2.4247620162813905E-12</v>
      </c>
    </row>
    <row r="154" spans="4:12" x14ac:dyDescent="0.25">
      <c r="D154" s="21">
        <v>9.8034437900831667E-4</v>
      </c>
      <c r="E154" s="21">
        <f t="shared" si="14"/>
        <v>9.61075101453202E-7</v>
      </c>
      <c r="F154" s="21">
        <f t="shared" si="20"/>
        <v>56</v>
      </c>
      <c r="G154" s="21">
        <f t="shared" si="15"/>
        <v>7.9708577972237155E-2</v>
      </c>
      <c r="H154" s="21">
        <f t="shared" si="16"/>
        <v>7.6605929661358281E-8</v>
      </c>
      <c r="I154" s="21">
        <f>(1-$F$3)*SUM($H$12:H154)</f>
        <v>1.7479572473178327E-6</v>
      </c>
      <c r="J154" s="21">
        <f t="shared" si="17"/>
        <v>1.322103342147592E-3</v>
      </c>
      <c r="K154" s="21">
        <f t="shared" si="18"/>
        <v>1.6693913963497488E-6</v>
      </c>
      <c r="L154" s="21">
        <f t="shared" si="19"/>
        <v>5.0171197361597176E-13</v>
      </c>
    </row>
    <row r="155" spans="4:12" x14ac:dyDescent="0.25">
      <c r="D155" s="21">
        <v>-4.485509516533228E-3</v>
      </c>
      <c r="E155" s="21">
        <f t="shared" si="14"/>
        <v>2.0119795622910153E-5</v>
      </c>
      <c r="F155" s="21">
        <f t="shared" si="20"/>
        <v>55</v>
      </c>
      <c r="G155" s="21">
        <f t="shared" si="15"/>
        <v>8.3459868575230439E-2</v>
      </c>
      <c r="H155" s="21">
        <f t="shared" si="16"/>
        <v>1.679195498448578E-6</v>
      </c>
      <c r="I155" s="21">
        <f>(1-$F$3)*SUM($H$12:H155)</f>
        <v>1.8234324475722011E-6</v>
      </c>
      <c r="J155" s="21">
        <f t="shared" si="17"/>
        <v>1.3503453067908967E-3</v>
      </c>
      <c r="K155" s="21">
        <f t="shared" si="18"/>
        <v>1.7414741947910466E-6</v>
      </c>
      <c r="L155" s="21">
        <f t="shared" si="19"/>
        <v>3.3776269851526189E-10</v>
      </c>
    </row>
    <row r="156" spans="4:12" x14ac:dyDescent="0.25">
      <c r="D156" s="21">
        <v>-5.4090682791784947E-4</v>
      </c>
      <c r="E156" s="21">
        <f t="shared" si="14"/>
        <v>2.9258019648815002E-7</v>
      </c>
      <c r="F156" s="21">
        <f t="shared" si="20"/>
        <v>54</v>
      </c>
      <c r="G156" s="21">
        <f t="shared" si="15"/>
        <v>8.7387704558232998E-2</v>
      </c>
      <c r="H156" s="21">
        <f t="shared" si="16"/>
        <v>2.5567911770296215E-8</v>
      </c>
      <c r="I156" s="21">
        <f>(1-$F$3)*SUM($H$12:H156)</f>
        <v>1.8245816545958813E-6</v>
      </c>
      <c r="J156" s="21">
        <f t="shared" si="17"/>
        <v>1.35077076315557E-3</v>
      </c>
      <c r="K156" s="21">
        <f t="shared" si="18"/>
        <v>1.7425717481327547E-6</v>
      </c>
      <c r="L156" s="21">
        <f t="shared" si="19"/>
        <v>2.1024754998407281E-12</v>
      </c>
    </row>
    <row r="157" spans="4:12" x14ac:dyDescent="0.25">
      <c r="D157" s="21">
        <v>-8.4548736809347547E-3</v>
      </c>
      <c r="E157" s="21">
        <f t="shared" si="14"/>
        <v>7.148488896056321E-5</v>
      </c>
      <c r="F157" s="21">
        <f t="shared" si="20"/>
        <v>53</v>
      </c>
      <c r="G157" s="21">
        <f t="shared" si="15"/>
        <v>9.1500394600710425E-2</v>
      </c>
      <c r="H157" s="21">
        <f t="shared" si="16"/>
        <v>6.5408955478795018E-6</v>
      </c>
      <c r="I157" s="21">
        <f>(1-$F$3)*SUM($H$12:H157)</f>
        <v>2.118576845611593E-6</v>
      </c>
      <c r="J157" s="21">
        <f t="shared" si="17"/>
        <v>1.4555331825869147E-3</v>
      </c>
      <c r="K157" s="21">
        <f t="shared" si="18"/>
        <v>2.0233526672329966E-6</v>
      </c>
      <c r="L157" s="21">
        <f t="shared" si="19"/>
        <v>4.8249050242296303E-9</v>
      </c>
    </row>
    <row r="158" spans="4:12" x14ac:dyDescent="0.25">
      <c r="D158" s="21">
        <v>5.856245954758442E-3</v>
      </c>
      <c r="E158" s="21">
        <f t="shared" si="14"/>
        <v>3.4295616682624612E-5</v>
      </c>
      <c r="F158" s="21">
        <f t="shared" si="20"/>
        <v>52</v>
      </c>
      <c r="G158" s="21">
        <f t="shared" si="15"/>
        <v>9.5806638409944828E-2</v>
      </c>
      <c r="H158" s="21">
        <f t="shared" si="16"/>
        <v>3.2857477465582878E-6</v>
      </c>
      <c r="I158" s="21">
        <f>(1-$F$3)*SUM($H$12:H158)</f>
        <v>2.2662621326350215E-6</v>
      </c>
      <c r="J158" s="21">
        <f t="shared" si="17"/>
        <v>1.505410951413275E-3</v>
      </c>
      <c r="K158" s="21">
        <f t="shared" si="18"/>
        <v>2.1643999084642491E-6</v>
      </c>
      <c r="L158" s="21">
        <f t="shared" si="19"/>
        <v>1.0324150913880844E-9</v>
      </c>
    </row>
    <row r="159" spans="4:12" x14ac:dyDescent="0.25">
      <c r="D159" s="21">
        <v>-7.4886846799425137E-5</v>
      </c>
      <c r="E159" s="21">
        <f t="shared" si="14"/>
        <v>5.6080398235605713E-9</v>
      </c>
      <c r="F159" s="21">
        <f t="shared" si="20"/>
        <v>51</v>
      </c>
      <c r="G159" s="21">
        <f t="shared" si="15"/>
        <v>0.1003155451238092</v>
      </c>
      <c r="H159" s="21">
        <f t="shared" si="16"/>
        <v>5.6257357197650954E-10</v>
      </c>
      <c r="I159" s="21">
        <f>(1-$F$3)*SUM($H$12:H159)</f>
        <v>2.2662874187634339E-6</v>
      </c>
      <c r="J159" s="21">
        <f t="shared" si="17"/>
        <v>1.5054193498037129E-3</v>
      </c>
      <c r="K159" s="21">
        <f t="shared" si="18"/>
        <v>2.1644240580510217E-6</v>
      </c>
      <c r="L159" s="21">
        <f t="shared" si="19"/>
        <v>4.6604866005554701E-12</v>
      </c>
    </row>
    <row r="160" spans="4:12" x14ac:dyDescent="0.25">
      <c r="D160" s="21">
        <v>6.4659811444024804E-3</v>
      </c>
      <c r="E160" s="21">
        <f t="shared" si="14"/>
        <v>4.180891215976841E-5</v>
      </c>
      <c r="F160" s="21">
        <f t="shared" si="20"/>
        <v>50</v>
      </c>
      <c r="G160" s="21">
        <f t="shared" si="15"/>
        <v>0.10503665257962366</v>
      </c>
      <c r="H160" s="21">
        <f t="shared" si="16"/>
        <v>4.3914681812575979E-6</v>
      </c>
      <c r="I160" s="21">
        <f>(1-$F$3)*SUM($H$12:H160)</f>
        <v>2.4636717856804074E-6</v>
      </c>
      <c r="J160" s="21">
        <f t="shared" si="17"/>
        <v>1.5696088002048177E-3</v>
      </c>
      <c r="K160" s="21">
        <f t="shared" si="18"/>
        <v>2.3529365427875676E-6</v>
      </c>
      <c r="L160" s="21">
        <f t="shared" si="19"/>
        <v>1.5567740118877865E-9</v>
      </c>
    </row>
    <row r="161" spans="4:12" x14ac:dyDescent="0.25">
      <c r="D161" s="21">
        <v>-1.056522823579641E-3</v>
      </c>
      <c r="E161" s="21">
        <f t="shared" si="14"/>
        <v>1.116240476744697E-6</v>
      </c>
      <c r="F161" s="21">
        <f t="shared" si="20"/>
        <v>49</v>
      </c>
      <c r="G161" s="21">
        <f t="shared" si="15"/>
        <v>0.10997994748985346</v>
      </c>
      <c r="H161" s="21">
        <f t="shared" si="16"/>
        <v>1.2276406901843076E-7</v>
      </c>
      <c r="I161" s="21">
        <f>(1-$F$3)*SUM($H$12:H161)</f>
        <v>2.4691896915476923E-6</v>
      </c>
      <c r="J161" s="21">
        <f t="shared" si="17"/>
        <v>1.5713655499430081E-3</v>
      </c>
      <c r="K161" s="21">
        <f t="shared" si="18"/>
        <v>2.3582064340248091E-6</v>
      </c>
      <c r="L161" s="21">
        <f t="shared" si="19"/>
        <v>1.5424794390427052E-12</v>
      </c>
    </row>
    <row r="162" spans="4:12" x14ac:dyDescent="0.25">
      <c r="D162" s="21">
        <v>2.0387228021196309E-3</v>
      </c>
      <c r="E162" s="21">
        <f t="shared" si="14"/>
        <v>4.1563906638825196E-6</v>
      </c>
      <c r="F162" s="21">
        <f t="shared" si="20"/>
        <v>48</v>
      </c>
      <c r="G162" s="21">
        <f t="shared" si="15"/>
        <v>0.11515588656732745</v>
      </c>
      <c r="H162" s="21">
        <f t="shared" si="16"/>
        <v>4.7863285181955426E-7</v>
      </c>
      <c r="I162" s="21">
        <f>(1-$F$3)*SUM($H$12:H162)</f>
        <v>2.49070291640613E-6</v>
      </c>
      <c r="J162" s="21">
        <f t="shared" si="17"/>
        <v>1.5781960956757339E-3</v>
      </c>
      <c r="K162" s="21">
        <f t="shared" si="18"/>
        <v>2.3787526988385064E-6</v>
      </c>
      <c r="L162" s="21">
        <f t="shared" si="19"/>
        <v>3.1599967347658203E-12</v>
      </c>
    </row>
    <row r="163" spans="4:12" x14ac:dyDescent="0.25">
      <c r="D163" s="21">
        <v>3.8496179903520921E-3</v>
      </c>
      <c r="E163" s="21">
        <f t="shared" si="14"/>
        <v>1.481955867164248E-5</v>
      </c>
      <c r="F163" s="21">
        <f t="shared" si="20"/>
        <v>47</v>
      </c>
      <c r="G163" s="21">
        <f t="shared" si="15"/>
        <v>0.12057541864466347</v>
      </c>
      <c r="H163" s="21">
        <f t="shared" si="16"/>
        <v>1.7868744909624448E-6</v>
      </c>
      <c r="I163" s="21">
        <f>(1-$F$3)*SUM($H$12:H163)</f>
        <v>2.5710179899990592E-6</v>
      </c>
      <c r="J163" s="21">
        <f t="shared" si="17"/>
        <v>1.6034394251106148E-3</v>
      </c>
      <c r="K163" s="21">
        <f t="shared" si="18"/>
        <v>2.4554578316779788E-6</v>
      </c>
      <c r="L163" s="21">
        <f t="shared" si="19"/>
        <v>1.5287098958081087E-10</v>
      </c>
    </row>
    <row r="164" spans="4:12" x14ac:dyDescent="0.25">
      <c r="D164" s="21">
        <v>-2.0403369918220909E-4</v>
      </c>
      <c r="E164" s="21">
        <f t="shared" si="14"/>
        <v>4.162975040197619E-8</v>
      </c>
      <c r="F164" s="21">
        <f t="shared" si="20"/>
        <v>46</v>
      </c>
      <c r="G164" s="21">
        <f t="shared" si="15"/>
        <v>0.12625000783469081</v>
      </c>
      <c r="H164" s="21">
        <f t="shared" si="16"/>
        <v>5.2557563144057169E-9</v>
      </c>
      <c r="I164" s="21">
        <f>(1-$F$3)*SUM($H$12:H164)</f>
        <v>2.571254221730674E-6</v>
      </c>
      <c r="J164" s="21">
        <f t="shared" si="17"/>
        <v>1.60351308748344E-3</v>
      </c>
      <c r="K164" s="21">
        <f t="shared" si="18"/>
        <v>2.4556834454456541E-6</v>
      </c>
      <c r="L164" s="21">
        <f t="shared" si="19"/>
        <v>5.8276552425540347E-12</v>
      </c>
    </row>
    <row r="165" spans="4:12" x14ac:dyDescent="0.25">
      <c r="D165" s="21">
        <v>4.0422578194714018E-3</v>
      </c>
      <c r="E165" s="21">
        <f t="shared" si="14"/>
        <v>1.6339848279077692E-5</v>
      </c>
      <c r="F165" s="21">
        <f t="shared" si="20"/>
        <v>45</v>
      </c>
      <c r="G165" s="21">
        <f t="shared" si="15"/>
        <v>0.13219165778086175</v>
      </c>
      <c r="H165" s="21">
        <f t="shared" si="16"/>
        <v>2.1599916318990411E-6</v>
      </c>
      <c r="I165" s="21">
        <f>(1-$F$3)*SUM($H$12:H165)</f>
        <v>2.6683398803784977E-6</v>
      </c>
      <c r="J165" s="21">
        <f t="shared" si="17"/>
        <v>1.6335053964950644E-3</v>
      </c>
      <c r="K165" s="21">
        <f t="shared" si="18"/>
        <v>2.5484053718567956E-6</v>
      </c>
      <c r="L165" s="21">
        <f t="shared" si="19"/>
        <v>1.9020389746313356E-10</v>
      </c>
    </row>
    <row r="166" spans="4:12" x14ac:dyDescent="0.25">
      <c r="D166" s="21">
        <v>1.9953430007521211E-3</v>
      </c>
      <c r="E166" s="21">
        <f t="shared" si="14"/>
        <v>3.9813936906504793E-6</v>
      </c>
      <c r="F166" s="21">
        <f t="shared" si="20"/>
        <v>44</v>
      </c>
      <c r="G166" s="21">
        <f t="shared" si="15"/>
        <v>0.13841293704894977</v>
      </c>
      <c r="H166" s="21">
        <f t="shared" si="16"/>
        <v>5.510763942710906E-7</v>
      </c>
      <c r="I166" s="21">
        <f>(1-$F$3)*SUM($H$12:H166)</f>
        <v>2.6931092424042375E-6</v>
      </c>
      <c r="J166" s="21">
        <f t="shared" si="17"/>
        <v>1.641069542220633E-3</v>
      </c>
      <c r="K166" s="21">
        <f t="shared" si="18"/>
        <v>2.5720614194645339E-6</v>
      </c>
      <c r="L166" s="21">
        <f t="shared" si="19"/>
        <v>1.9862174506061353E-12</v>
      </c>
    </row>
    <row r="167" spans="4:12" x14ac:dyDescent="0.25">
      <c r="D167" s="21">
        <v>1.0343649275158209E-4</v>
      </c>
      <c r="E167" s="21">
        <f t="shared" si="14"/>
        <v>1.0699108032748095E-8</v>
      </c>
      <c r="F167" s="21">
        <f t="shared" si="20"/>
        <v>43</v>
      </c>
      <c r="G167" s="21">
        <f t="shared" si="15"/>
        <v>0.14492700571374612</v>
      </c>
      <c r="H167" s="21">
        <f t="shared" si="16"/>
        <v>1.5505896909940703E-9</v>
      </c>
      <c r="I167" s="21">
        <f>(1-$F$3)*SUM($H$12:H167)</f>
        <v>2.6931789371286152E-6</v>
      </c>
      <c r="J167" s="21">
        <f t="shared" si="17"/>
        <v>1.6410907766265142E-3</v>
      </c>
      <c r="K167" s="21">
        <f t="shared" si="18"/>
        <v>2.5721279816035255E-6</v>
      </c>
      <c r="L167" s="21">
        <f t="shared" si="19"/>
        <v>6.5609178743620623E-12</v>
      </c>
    </row>
    <row r="168" spans="4:12" x14ac:dyDescent="0.25">
      <c r="D168" s="21">
        <v>3.0019158801164051E-3</v>
      </c>
      <c r="E168" s="21">
        <f t="shared" si="14"/>
        <v>9.0114989512950505E-6</v>
      </c>
      <c r="F168" s="21">
        <f t="shared" si="20"/>
        <v>42</v>
      </c>
      <c r="G168" s="21">
        <f t="shared" si="15"/>
        <v>0.15174764319699532</v>
      </c>
      <c r="H168" s="21">
        <f t="shared" si="16"/>
        <v>1.367473727531219E-6</v>
      </c>
      <c r="I168" s="21">
        <f>(1-$F$3)*SUM($H$12:H168)</f>
        <v>2.7546431046560795E-6</v>
      </c>
      <c r="J168" s="21">
        <f t="shared" si="17"/>
        <v>1.6597117534849475E-3</v>
      </c>
      <c r="K168" s="21">
        <f t="shared" si="18"/>
        <v>2.6308295045450023E-6</v>
      </c>
      <c r="L168" s="21">
        <f t="shared" si="19"/>
        <v>4.0712942588689572E-11</v>
      </c>
    </row>
    <row r="169" spans="4:12" x14ac:dyDescent="0.25">
      <c r="D169" s="21">
        <v>-1.9800108439570162E-3</v>
      </c>
      <c r="E169" s="21">
        <f t="shared" si="14"/>
        <v>3.9204429421873754E-6</v>
      </c>
      <c r="F169" s="21">
        <f t="shared" si="20"/>
        <v>41</v>
      </c>
      <c r="G169" s="21">
        <f t="shared" si="15"/>
        <v>0.15888927741545475</v>
      </c>
      <c r="H169" s="21">
        <f t="shared" si="16"/>
        <v>6.2291634623267148E-7</v>
      </c>
      <c r="I169" s="21">
        <f>(1-$F$3)*SUM($H$12:H169)</f>
        <v>2.7826414741235221E-6</v>
      </c>
      <c r="J169" s="21">
        <f t="shared" si="17"/>
        <v>1.6681251374293003E-3</v>
      </c>
      <c r="K169" s="21">
        <f t="shared" si="18"/>
        <v>2.6575694246274251E-6</v>
      </c>
      <c r="L169" s="21">
        <f t="shared" si="19"/>
        <v>1.5948495213542424E-12</v>
      </c>
    </row>
    <row r="170" spans="4:12" x14ac:dyDescent="0.25">
      <c r="D170" s="21">
        <v>3.9483298813934942E-3</v>
      </c>
      <c r="E170" s="21">
        <f t="shared" si="14"/>
        <v>1.5589308852304764E-5</v>
      </c>
      <c r="F170" s="21">
        <f t="shared" si="20"/>
        <v>40</v>
      </c>
      <c r="G170" s="21">
        <f t="shared" si="15"/>
        <v>0.16636701530073725</v>
      </c>
      <c r="H170" s="21">
        <f t="shared" si="16"/>
        <v>2.5935467843593051E-6</v>
      </c>
      <c r="I170" s="21">
        <f>(1-$F$3)*SUM($H$12:H170)</f>
        <v>2.8992142395337712E-6</v>
      </c>
      <c r="J170" s="21">
        <f t="shared" si="17"/>
        <v>1.7027079137461514E-3</v>
      </c>
      <c r="K170" s="21">
        <f t="shared" si="18"/>
        <v>2.7689025661691767E-6</v>
      </c>
      <c r="L170" s="21">
        <f t="shared" si="19"/>
        <v>1.6436281734158486E-10</v>
      </c>
    </row>
    <row r="171" spans="4:12" x14ac:dyDescent="0.25">
      <c r="D171" s="21">
        <v>-2.8406781693754032E-3</v>
      </c>
      <c r="E171" s="21">
        <f t="shared" si="14"/>
        <v>8.0694524619659909E-6</v>
      </c>
      <c r="F171" s="21">
        <f t="shared" si="20"/>
        <v>39</v>
      </c>
      <c r="G171" s="21">
        <f t="shared" si="15"/>
        <v>0.17419667475549597</v>
      </c>
      <c r="H171" s="21">
        <f t="shared" si="16"/>
        <v>1.405671785972026E-6</v>
      </c>
      <c r="I171" s="21">
        <f>(1-$F$3)*SUM($H$12:H171)</f>
        <v>2.9623953042973294E-6</v>
      </c>
      <c r="J171" s="21">
        <f t="shared" si="17"/>
        <v>1.7211610338075079E-3</v>
      </c>
      <c r="K171" s="21">
        <f t="shared" si="18"/>
        <v>2.8292438165575061E-6</v>
      </c>
      <c r="L171" s="21">
        <f t="shared" si="19"/>
        <v>2.7459786647413832E-11</v>
      </c>
    </row>
    <row r="172" spans="4:12" x14ac:dyDescent="0.25">
      <c r="D172" s="21">
        <v>3.8085315094954741E-4</v>
      </c>
      <c r="E172" s="21">
        <f t="shared" si="14"/>
        <v>1.4504912258819875E-7</v>
      </c>
      <c r="F172" s="21">
        <f t="shared" si="20"/>
        <v>38</v>
      </c>
      <c r="G172" s="21">
        <f t="shared" si="15"/>
        <v>0.1823948181135493</v>
      </c>
      <c r="H172" s="21">
        <f t="shared" si="16"/>
        <v>2.6456208332004426E-8</v>
      </c>
      <c r="I172" s="21">
        <f>(1-$F$3)*SUM($H$12:H172)</f>
        <v>2.9635844377982672E-6</v>
      </c>
      <c r="J172" s="21">
        <f t="shared" si="17"/>
        <v>1.7215064443092472E-3</v>
      </c>
      <c r="K172" s="21">
        <f t="shared" si="18"/>
        <v>2.8303795017915833E-6</v>
      </c>
      <c r="L172" s="21">
        <f t="shared" si="19"/>
        <v>7.2109992454725936E-12</v>
      </c>
    </row>
    <row r="173" spans="4:12" x14ac:dyDescent="0.25">
      <c r="D173" s="21">
        <v>1.6096254037759629E-3</v>
      </c>
      <c r="E173" s="21">
        <f t="shared" si="14"/>
        <v>2.5908939404809318E-6</v>
      </c>
      <c r="F173" s="21">
        <f t="shared" si="20"/>
        <v>37</v>
      </c>
      <c r="G173" s="21">
        <f t="shared" si="15"/>
        <v>0.19097878717472544</v>
      </c>
      <c r="H173" s="21">
        <f t="shared" si="16"/>
        <v>4.9480578245139362E-7</v>
      </c>
      <c r="I173" s="21">
        <f>(1-$F$3)*SUM($H$12:H173)</f>
        <v>2.9858245912241442E-6</v>
      </c>
      <c r="J173" s="21">
        <f t="shared" si="17"/>
        <v>1.7279538741598816E-3</v>
      </c>
      <c r="K173" s="21">
        <f t="shared" si="18"/>
        <v>2.8516200217411577E-6</v>
      </c>
      <c r="L173" s="21">
        <f t="shared" si="19"/>
        <v>6.7978089449313892E-14</v>
      </c>
    </row>
    <row r="174" spans="4:12" x14ac:dyDescent="0.25">
      <c r="D174" s="21">
        <v>3.8383946532401601E-3</v>
      </c>
      <c r="E174" s="21">
        <f t="shared" si="14"/>
        <v>1.4733273514022648E-5</v>
      </c>
      <c r="F174" s="21">
        <f t="shared" si="20"/>
        <v>36</v>
      </c>
      <c r="G174" s="21">
        <f t="shared" si="15"/>
        <v>0.19996673988853672</v>
      </c>
      <c r="H174" s="21">
        <f t="shared" si="16"/>
        <v>2.9461646724852343E-6</v>
      </c>
      <c r="I174" s="21">
        <f>(1-$F$3)*SUM($H$12:H174)</f>
        <v>3.1182465568878281E-6</v>
      </c>
      <c r="J174" s="21">
        <f t="shared" si="17"/>
        <v>1.7658557576676042E-3</v>
      </c>
      <c r="K174" s="21">
        <f t="shared" si="18"/>
        <v>2.9780899857553746E-6</v>
      </c>
      <c r="L174" s="21">
        <f t="shared" si="19"/>
        <v>1.3818433978324622E-10</v>
      </c>
    </row>
    <row r="175" spans="4:12" x14ac:dyDescent="0.25">
      <c r="D175" s="21">
        <v>2.341734469481176E-3</v>
      </c>
      <c r="E175" s="21">
        <f t="shared" si="14"/>
        <v>5.4837203255562851E-6</v>
      </c>
      <c r="F175" s="21">
        <f t="shared" si="20"/>
        <v>35</v>
      </c>
      <c r="G175" s="21">
        <f t="shared" si="15"/>
        <v>0.20937768876428189</v>
      </c>
      <c r="H175" s="21">
        <f t="shared" si="16"/>
        <v>1.1481686875946905E-6</v>
      </c>
      <c r="I175" s="21">
        <f>(1-$F$3)*SUM($H$12:H175)</f>
        <v>3.169853568520523E-6</v>
      </c>
      <c r="J175" s="21">
        <f t="shared" si="17"/>
        <v>1.7804082589452687E-3</v>
      </c>
      <c r="K175" s="21">
        <f t="shared" si="18"/>
        <v>3.0273774047372399E-6</v>
      </c>
      <c r="L175" s="21">
        <f t="shared" si="19"/>
        <v>6.0336205446578384E-12</v>
      </c>
    </row>
    <row r="176" spans="4:12" x14ac:dyDescent="0.25">
      <c r="D176" s="21">
        <v>3.4159144269972378E-3</v>
      </c>
      <c r="E176" s="21">
        <f t="shared" si="14"/>
        <v>1.1668471372567868E-5</v>
      </c>
      <c r="F176" s="21">
        <f t="shared" si="20"/>
        <v>34</v>
      </c>
      <c r="G176" s="21">
        <f t="shared" si="15"/>
        <v>0.21923154108882692</v>
      </c>
      <c r="H176" s="21">
        <f t="shared" si="16"/>
        <v>2.5580969611589131E-6</v>
      </c>
      <c r="I176" s="21">
        <f>(1-$F$3)*SUM($H$12:H176)</f>
        <v>3.2848329622789875E-6</v>
      </c>
      <c r="J176" s="21">
        <f t="shared" si="17"/>
        <v>1.8124108149862126E-3</v>
      </c>
      <c r="K176" s="21">
        <f t="shared" si="18"/>
        <v>3.1371887922825721E-6</v>
      </c>
      <c r="L176" s="21">
        <f t="shared" si="19"/>
        <v>7.278278246467933E-11</v>
      </c>
    </row>
    <row r="177" spans="4:12" x14ac:dyDescent="0.25">
      <c r="D177" s="21">
        <v>1.651193106407289E-3</v>
      </c>
      <c r="E177" s="21">
        <f t="shared" si="14"/>
        <v>2.7264386746469529E-6</v>
      </c>
      <c r="F177" s="21">
        <f t="shared" si="20"/>
        <v>33</v>
      </c>
      <c r="G177" s="21">
        <f t="shared" si="15"/>
        <v>0.22954914103713742</v>
      </c>
      <c r="H177" s="21">
        <f t="shared" si="16"/>
        <v>6.2585165585563941E-7</v>
      </c>
      <c r="I177" s="21">
        <f>(1-$F$3)*SUM($H$12:H177)</f>
        <v>3.3129632658075967E-6</v>
      </c>
      <c r="J177" s="21">
        <f t="shared" si="17"/>
        <v>1.8201547367758591E-3</v>
      </c>
      <c r="K177" s="21">
        <f t="shared" si="18"/>
        <v>3.1640547163544714E-6</v>
      </c>
      <c r="L177" s="21">
        <f t="shared" si="19"/>
        <v>1.9150779995975656E-13</v>
      </c>
    </row>
    <row r="178" spans="4:12" x14ac:dyDescent="0.25">
      <c r="D178" s="21">
        <v>1.8293299626655839E-3</v>
      </c>
      <c r="E178" s="21">
        <f t="shared" si="14"/>
        <v>3.3464481123060668E-6</v>
      </c>
      <c r="F178" s="21">
        <f t="shared" si="20"/>
        <v>32</v>
      </c>
      <c r="G178" s="21">
        <f t="shared" si="15"/>
        <v>0.24035231376464142</v>
      </c>
      <c r="H178" s="21">
        <f t="shared" si="16"/>
        <v>8.0432654668607977E-7</v>
      </c>
      <c r="I178" s="21">
        <f>(1-$F$3)*SUM($H$12:H178)</f>
        <v>3.3491155227884687E-6</v>
      </c>
      <c r="J178" s="21">
        <f t="shared" si="17"/>
        <v>1.8300588850603875E-3</v>
      </c>
      <c r="K178" s="21">
        <f t="shared" si="18"/>
        <v>3.1985820292250241E-6</v>
      </c>
      <c r="L178" s="21">
        <f t="shared" si="19"/>
        <v>2.1864378525729798E-14</v>
      </c>
    </row>
    <row r="179" spans="4:12" x14ac:dyDescent="0.25">
      <c r="D179" s="21">
        <v>-2.121646416592066E-3</v>
      </c>
      <c r="E179" s="21">
        <f t="shared" si="14"/>
        <v>4.5013835170379547E-6</v>
      </c>
      <c r="F179" s="21">
        <f t="shared" si="20"/>
        <v>31</v>
      </c>
      <c r="G179" s="21">
        <f t="shared" si="15"/>
        <v>0.25166391157469192</v>
      </c>
      <c r="H179" s="21">
        <f t="shared" si="16"/>
        <v>1.1328357833956155E-6</v>
      </c>
      <c r="I179" s="21">
        <f>(1-$F$3)*SUM($H$12:H179)</f>
        <v>3.4000333627219928E-6</v>
      </c>
      <c r="J179" s="21">
        <f t="shared" si="17"/>
        <v>1.8439179381745797E-3</v>
      </c>
      <c r="K179" s="21">
        <f t="shared" si="18"/>
        <v>3.2472112528723247E-6</v>
      </c>
      <c r="L179" s="21">
        <f t="shared" si="19"/>
        <v>1.572948068202343E-12</v>
      </c>
    </row>
    <row r="180" spans="4:12" x14ac:dyDescent="0.25">
      <c r="D180" s="21">
        <v>2.8881417030999792E-3</v>
      </c>
      <c r="E180" s="21">
        <f t="shared" si="14"/>
        <v>8.3413624971852487E-6</v>
      </c>
      <c r="F180" s="21">
        <f t="shared" si="20"/>
        <v>30</v>
      </c>
      <c r="G180" s="21">
        <f t="shared" si="15"/>
        <v>0.26350786225878897</v>
      </c>
      <c r="H180" s="21">
        <f t="shared" si="16"/>
        <v>2.1980145999589185E-6</v>
      </c>
      <c r="I180" s="21">
        <f>(1-$F$3)*SUM($H$12:H180)</f>
        <v>3.4988280487768312E-6</v>
      </c>
      <c r="J180" s="21">
        <f t="shared" si="17"/>
        <v>1.8705154500235574E-3</v>
      </c>
      <c r="K180" s="21">
        <f t="shared" si="18"/>
        <v>3.3415653906283226E-6</v>
      </c>
      <c r="L180" s="21">
        <f t="shared" si="19"/>
        <v>2.4997971106735011E-11</v>
      </c>
    </row>
    <row r="181" spans="4:12" x14ac:dyDescent="0.25">
      <c r="D181" s="21">
        <v>2.4349211094840768E-3</v>
      </c>
      <c r="E181" s="21">
        <f t="shared" si="14"/>
        <v>5.9288408094111676E-6</v>
      </c>
      <c r="F181" s="21">
        <f t="shared" si="20"/>
        <v>29</v>
      </c>
      <c r="G181" s="21">
        <f t="shared" si="15"/>
        <v>0.2759092197118167</v>
      </c>
      <c r="H181" s="21">
        <f t="shared" si="16"/>
        <v>1.635821841520211E-6</v>
      </c>
      <c r="I181" s="21">
        <f>(1-$F$3)*SUM($H$12:H181)</f>
        <v>3.5723537229364372E-6</v>
      </c>
      <c r="J181" s="21">
        <f t="shared" si="17"/>
        <v>1.8900671212780877E-3</v>
      </c>
      <c r="K181" s="21">
        <f t="shared" si="18"/>
        <v>3.4117862887888502E-6</v>
      </c>
      <c r="L181" s="21">
        <f t="shared" si="19"/>
        <v>6.3355634597852442E-12</v>
      </c>
    </row>
    <row r="182" spans="4:12" x14ac:dyDescent="0.25">
      <c r="D182" s="21">
        <v>3.1769901001039271E-3</v>
      </c>
      <c r="E182" s="21">
        <f t="shared" si="14"/>
        <v>1.0093266096158361E-5</v>
      </c>
      <c r="F182" s="21">
        <f t="shared" si="20"/>
        <v>28</v>
      </c>
      <c r="G182" s="21">
        <f t="shared" si="15"/>
        <v>0.28889421692936407</v>
      </c>
      <c r="H182" s="21">
        <f t="shared" si="16"/>
        <v>2.915886205109369E-6</v>
      </c>
      <c r="I182" s="21">
        <f>(1-$F$3)*SUM($H$12:H182)</f>
        <v>3.7034147551110183E-6</v>
      </c>
      <c r="J182" s="21">
        <f t="shared" si="17"/>
        <v>1.9244258247880116E-3</v>
      </c>
      <c r="K182" s="21">
        <f t="shared" si="18"/>
        <v>3.5369564895158361E-6</v>
      </c>
      <c r="L182" s="21">
        <f t="shared" si="19"/>
        <v>4.2985195658153063E-11</v>
      </c>
    </row>
    <row r="183" spans="4:12" x14ac:dyDescent="0.25">
      <c r="D183" s="21">
        <v>-2.551309609082611E-3</v>
      </c>
      <c r="E183" s="21">
        <f t="shared" si="14"/>
        <v>6.5091807213972654E-6</v>
      </c>
      <c r="F183" s="21">
        <f t="shared" si="20"/>
        <v>27</v>
      </c>
      <c r="G183" s="21">
        <f t="shared" si="15"/>
        <v>0.30249032149923477</v>
      </c>
      <c r="H183" s="21">
        <f t="shared" si="16"/>
        <v>1.9689641691120799E-6</v>
      </c>
      <c r="I183" s="21">
        <f>(1-$F$3)*SUM($H$12:H183)</f>
        <v>3.7919142568633223E-6</v>
      </c>
      <c r="J183" s="21">
        <f t="shared" si="17"/>
        <v>1.9472838151803455E-3</v>
      </c>
      <c r="K183" s="21">
        <f t="shared" si="18"/>
        <v>3.6214781830716926E-6</v>
      </c>
      <c r="L183" s="21">
        <f t="shared" si="19"/>
        <v>8.3388259498519569E-12</v>
      </c>
    </row>
    <row r="184" spans="4:12" x14ac:dyDescent="0.25">
      <c r="D184" s="21">
        <v>-2.239873065058308E-3</v>
      </c>
      <c r="E184" s="21">
        <f t="shared" si="14"/>
        <v>5.0170313475736995E-6</v>
      </c>
      <c r="F184" s="21">
        <f t="shared" si="20"/>
        <v>26</v>
      </c>
      <c r="G184" s="21">
        <f t="shared" si="15"/>
        <v>0.31672629370453159</v>
      </c>
      <c r="H184" s="21">
        <f t="shared" si="16"/>
        <v>1.5890257441164695E-6</v>
      </c>
      <c r="I184" s="21">
        <f>(1-$F$3)*SUM($H$12:H184)</f>
        <v>3.8633365756804844E-6</v>
      </c>
      <c r="J184" s="21">
        <f t="shared" si="17"/>
        <v>1.9655372231734722E-3</v>
      </c>
      <c r="K184" s="21">
        <f t="shared" si="18"/>
        <v>3.6896902659036242E-6</v>
      </c>
      <c r="L184" s="21">
        <f t="shared" si="19"/>
        <v>1.7618343470890855E-12</v>
      </c>
    </row>
    <row r="185" spans="4:12" x14ac:dyDescent="0.25">
      <c r="D185" s="21">
        <v>-2.502186912143909E-3</v>
      </c>
      <c r="E185" s="21">
        <f t="shared" si="14"/>
        <v>6.2609393433042701E-6</v>
      </c>
      <c r="F185" s="21">
        <f t="shared" si="20"/>
        <v>25</v>
      </c>
      <c r="G185" s="21">
        <f t="shared" si="15"/>
        <v>0.33163224736122004</v>
      </c>
      <c r="H185" s="21">
        <f t="shared" si="16"/>
        <v>2.0763293850122762E-6</v>
      </c>
      <c r="I185" s="21">
        <f>(1-$F$3)*SUM($H$12:H185)</f>
        <v>3.9566618473791158E-6</v>
      </c>
      <c r="J185" s="21">
        <f t="shared" si="17"/>
        <v>1.9891359549762092E-3</v>
      </c>
      <c r="K185" s="21">
        <f t="shared" si="18"/>
        <v>3.7788208243739535E-6</v>
      </c>
      <c r="L185" s="21">
        <f t="shared" si="19"/>
        <v>6.1609123420168286E-12</v>
      </c>
    </row>
    <row r="186" spans="4:12" x14ac:dyDescent="0.25">
      <c r="D186" s="21">
        <v>9.7924165020918212E-3</v>
      </c>
      <c r="E186" s="21">
        <f t="shared" si="14"/>
        <v>9.5891420950440216E-5</v>
      </c>
      <c r="F186" s="21">
        <f t="shared" si="20"/>
        <v>24</v>
      </c>
      <c r="G186" s="21">
        <f t="shared" si="15"/>
        <v>0.34723971351886507</v>
      </c>
      <c r="H186" s="21">
        <f t="shared" si="16"/>
        <v>3.3297309539747759E-5</v>
      </c>
      <c r="I186" s="21">
        <f>(1-$F$3)*SUM($H$12:H186)</f>
        <v>5.4532839546715972E-6</v>
      </c>
      <c r="J186" s="21">
        <f t="shared" si="17"/>
        <v>2.3352267458796368E-3</v>
      </c>
      <c r="K186" s="21">
        <f t="shared" si="18"/>
        <v>5.20817390113522E-6</v>
      </c>
      <c r="L186" s="21">
        <f t="shared" si="19"/>
        <v>8.2234512954052815E-9</v>
      </c>
    </row>
    <row r="187" spans="4:12" x14ac:dyDescent="0.25">
      <c r="D187" s="21">
        <v>1.190415961949427E-3</v>
      </c>
      <c r="E187" s="21">
        <f t="shared" si="14"/>
        <v>1.4170901624639797E-6</v>
      </c>
      <c r="F187" s="21">
        <f t="shared" si="20"/>
        <v>23</v>
      </c>
      <c r="G187" s="21">
        <f t="shared" si="15"/>
        <v>0.36358170715928734</v>
      </c>
      <c r="H187" s="21">
        <f t="shared" si="16"/>
        <v>5.1522806046728562E-7</v>
      </c>
      <c r="I187" s="21">
        <f>(1-$F$3)*SUM($H$12:H187)</f>
        <v>5.4764420330944883E-6</v>
      </c>
      <c r="J187" s="21">
        <f t="shared" si="17"/>
        <v>2.3401799146848708E-3</v>
      </c>
      <c r="K187" s="21">
        <f t="shared" si="18"/>
        <v>5.2302910878882082E-6</v>
      </c>
      <c r="L187" s="21">
        <f t="shared" si="19"/>
        <v>1.4540501297656193E-11</v>
      </c>
    </row>
    <row r="188" spans="4:12" x14ac:dyDescent="0.25">
      <c r="D188" s="21">
        <v>2.2173042704473111E-3</v>
      </c>
      <c r="E188" s="21">
        <f t="shared" si="14"/>
        <v>4.916438227743882E-6</v>
      </c>
      <c r="F188" s="21">
        <f t="shared" si="20"/>
        <v>22</v>
      </c>
      <c r="G188" s="21">
        <f t="shared" si="15"/>
        <v>0.38069279703423092</v>
      </c>
      <c r="H188" s="21">
        <f t="shared" si="16"/>
        <v>1.8716526203658357E-6</v>
      </c>
      <c r="I188" s="21">
        <f>(1-$F$3)*SUM($H$12:H188)</f>
        <v>5.5605676494740221E-6</v>
      </c>
      <c r="J188" s="21">
        <f t="shared" si="17"/>
        <v>2.3580855899381645E-3</v>
      </c>
      <c r="K188" s="21">
        <f t="shared" si="18"/>
        <v>5.3106354901395277E-6</v>
      </c>
      <c r="L188" s="21">
        <f t="shared" si="19"/>
        <v>1.5539148168022154E-13</v>
      </c>
    </row>
    <row r="189" spans="4:12" x14ac:dyDescent="0.25">
      <c r="D189" s="21">
        <v>-6.8409441215470847E-4</v>
      </c>
      <c r="E189" s="21">
        <f t="shared" si="14"/>
        <v>4.6798516474129616E-7</v>
      </c>
      <c r="F189" s="21">
        <f t="shared" si="20"/>
        <v>21</v>
      </c>
      <c r="G189" s="21">
        <f t="shared" si="15"/>
        <v>0.39860917878976992</v>
      </c>
      <c r="H189" s="21">
        <f t="shared" si="16"/>
        <v>1.8654318220332325E-7</v>
      </c>
      <c r="I189" s="21">
        <f>(1-$F$3)*SUM($H$12:H189)</f>
        <v>5.5689522503414557E-6</v>
      </c>
      <c r="J189" s="21">
        <f t="shared" si="17"/>
        <v>2.3598627609124766E-3</v>
      </c>
      <c r="K189" s="21">
        <f t="shared" si="18"/>
        <v>5.3186432263535559E-6</v>
      </c>
      <c r="L189" s="21">
        <f t="shared" si="19"/>
        <v>2.3528883630684E-11</v>
      </c>
    </row>
    <row r="190" spans="4:12" x14ac:dyDescent="0.25">
      <c r="D190" s="21">
        <v>-2.513659762322417E-2</v>
      </c>
      <c r="E190" s="21">
        <f t="shared" si="14"/>
        <v>6.31848540071879E-4</v>
      </c>
      <c r="F190" s="21">
        <f t="shared" si="20"/>
        <v>20</v>
      </c>
      <c r="G190" s="21">
        <f t="shared" si="15"/>
        <v>0.41736875153213854</v>
      </c>
      <c r="H190" s="21">
        <f t="shared" si="16"/>
        <v>2.6371383632720454E-4</v>
      </c>
      <c r="I190" s="21">
        <f>(1-$F$3)*SUM($H$12:H190)</f>
        <v>1.742216089997926E-5</v>
      </c>
      <c r="J190" s="21">
        <f t="shared" si="17"/>
        <v>4.1739862122411545E-3</v>
      </c>
      <c r="K190" s="21">
        <f t="shared" si="18"/>
        <v>1.6639082881961315E-5</v>
      </c>
      <c r="L190" s="21">
        <f t="shared" si="19"/>
        <v>3.7848267621591315E-7</v>
      </c>
    </row>
    <row r="191" spans="4:12" x14ac:dyDescent="0.25">
      <c r="D191" s="21">
        <v>-1.9075432234977301E-2</v>
      </c>
      <c r="E191" s="21">
        <f t="shared" si="14"/>
        <v>3.638721149512111E-4</v>
      </c>
      <c r="F191" s="21">
        <f t="shared" si="20"/>
        <v>19</v>
      </c>
      <c r="G191" s="21">
        <f t="shared" si="15"/>
        <v>0.43701119799694543</v>
      </c>
      <c r="H191" s="21">
        <f t="shared" si="16"/>
        <v>1.59016188872511E-4</v>
      </c>
      <c r="I191" s="21">
        <f>(1-$F$3)*SUM($H$12:H191)</f>
        <v>2.4569499437944497E-5</v>
      </c>
      <c r="J191" s="21">
        <f t="shared" si="17"/>
        <v>4.9567629999773535E-3</v>
      </c>
      <c r="K191" s="21">
        <f t="shared" si="18"/>
        <v>2.3465168291308064E-5</v>
      </c>
      <c r="L191" s="21">
        <f t="shared" si="19"/>
        <v>1.1587688933431807E-7</v>
      </c>
    </row>
    <row r="192" spans="4:12" x14ac:dyDescent="0.25">
      <c r="D192" s="21">
        <v>1.9278911015579381E-2</v>
      </c>
      <c r="E192" s="21">
        <f t="shared" si="14"/>
        <v>3.7167640994662801E-4</v>
      </c>
      <c r="F192" s="21">
        <f t="shared" si="20"/>
        <v>18</v>
      </c>
      <c r="G192" s="21">
        <f t="shared" si="15"/>
        <v>0.45757806849135801</v>
      </c>
      <c r="H192" s="21">
        <f t="shared" si="16"/>
        <v>1.700709737671802E-4</v>
      </c>
      <c r="I192" s="21">
        <f>(1-$F$3)*SUM($H$12:H192)</f>
        <v>3.2213720027144981E-5</v>
      </c>
      <c r="J192" s="21">
        <f t="shared" si="17"/>
        <v>5.675713173438646E-3</v>
      </c>
      <c r="K192" s="21">
        <f t="shared" si="18"/>
        <v>3.0765802275916336E-5</v>
      </c>
      <c r="L192" s="21">
        <f t="shared" si="19"/>
        <v>1.1622004242241387E-7</v>
      </c>
    </row>
    <row r="193" spans="4:12" x14ac:dyDescent="0.25">
      <c r="D193" s="21">
        <v>-4.357404627497484E-2</v>
      </c>
      <c r="E193" s="21">
        <f t="shared" si="14"/>
        <v>1.8986975087736486E-3</v>
      </c>
      <c r="F193" s="21">
        <f t="shared" si="20"/>
        <v>17</v>
      </c>
      <c r="G193" s="21">
        <f t="shared" si="15"/>
        <v>0.47911286878682086</v>
      </c>
      <c r="H193" s="21">
        <f t="shared" si="16"/>
        <v>9.0969041038693277E-4</v>
      </c>
      <c r="I193" s="21">
        <f>(1-$F$3)*SUM($H$12:H193)</f>
        <v>7.3101791700078329E-5</v>
      </c>
      <c r="J193" s="21">
        <f t="shared" si="17"/>
        <v>8.5499585788516158E-3</v>
      </c>
      <c r="K193" s="21">
        <f t="shared" si="18"/>
        <v>6.9816068046927695E-5</v>
      </c>
      <c r="L193" s="21">
        <f t="shared" si="19"/>
        <v>3.3448073242346459E-6</v>
      </c>
    </row>
    <row r="194" spans="4:12" x14ac:dyDescent="0.25">
      <c r="D194" s="21">
        <v>-3.3944230921021709E-2</v>
      </c>
      <c r="E194" s="21">
        <f t="shared" si="14"/>
        <v>1.1522108128196463E-3</v>
      </c>
      <c r="F194" s="21">
        <f t="shared" si="20"/>
        <v>16</v>
      </c>
      <c r="G194" s="21">
        <f t="shared" si="15"/>
        <v>0.50166115214823237</v>
      </c>
      <c r="H194" s="21">
        <f t="shared" si="16"/>
        <v>5.780194038767551E-4</v>
      </c>
      <c r="I194" s="21">
        <f>(1-$F$3)*SUM($H$12:H194)</f>
        <v>9.9082167599617938E-5</v>
      </c>
      <c r="J194" s="21">
        <f t="shared" si="17"/>
        <v>9.9540025919033163E-3</v>
      </c>
      <c r="K194" s="21">
        <f t="shared" si="18"/>
        <v>9.462869779927171E-5</v>
      </c>
      <c r="L194" s="21">
        <f t="shared" si="19"/>
        <v>1.1184799300109689E-6</v>
      </c>
    </row>
    <row r="195" spans="4:12" x14ac:dyDescent="0.25">
      <c r="D195" s="21">
        <v>6.4608405938063052E-3</v>
      </c>
      <c r="E195" s="21">
        <f t="shared" si="14"/>
        <v>4.1742461178575412E-5</v>
      </c>
      <c r="F195" s="21">
        <f t="shared" si="20"/>
        <v>15</v>
      </c>
      <c r="G195" s="21">
        <f t="shared" si="15"/>
        <v>0.52527061569425026</v>
      </c>
      <c r="H195" s="21">
        <f t="shared" si="16"/>
        <v>2.1926088283863645E-5</v>
      </c>
      <c r="I195" s="21">
        <f>(1-$F$3)*SUM($H$12:H195)</f>
        <v>1.0006768471513457E-4</v>
      </c>
      <c r="J195" s="21">
        <f t="shared" si="17"/>
        <v>1.0003383663297862E-2</v>
      </c>
      <c r="K195" s="21">
        <f t="shared" si="18"/>
        <v>9.5569918642128939E-5</v>
      </c>
      <c r="L195" s="21">
        <f t="shared" si="19"/>
        <v>2.8973951769906644E-9</v>
      </c>
    </row>
    <row r="196" spans="4:12" x14ac:dyDescent="0.25">
      <c r="D196" s="21">
        <v>-3.0951045066729879E-2</v>
      </c>
      <c r="E196" s="21">
        <f t="shared" si="14"/>
        <v>9.5796719072274391E-4</v>
      </c>
      <c r="F196" s="21">
        <f t="shared" si="20"/>
        <v>14</v>
      </c>
      <c r="G196" s="21">
        <f t="shared" si="15"/>
        <v>0.5499912012925614</v>
      </c>
      <c r="H196" s="21">
        <f t="shared" si="16"/>
        <v>5.2687352602446224E-4</v>
      </c>
      <c r="I196" s="21">
        <f>(1-$F$3)*SUM($H$12:H196)</f>
        <v>1.2374919465376981E-4</v>
      </c>
      <c r="J196" s="21">
        <f t="shared" si="17"/>
        <v>1.1124261532963427E-2</v>
      </c>
      <c r="K196" s="21">
        <f t="shared" si="18"/>
        <v>1.1818701010977871E-4</v>
      </c>
      <c r="L196" s="21">
        <f t="shared" si="19"/>
        <v>7.0523075175034434E-7</v>
      </c>
    </row>
    <row r="197" spans="4:12" x14ac:dyDescent="0.25">
      <c r="D197" s="21">
        <v>2.3806907346360411E-2</v>
      </c>
      <c r="E197" s="21">
        <f t="shared" si="14"/>
        <v>5.6676883739818936E-4</v>
      </c>
      <c r="F197" s="21">
        <f t="shared" si="20"/>
        <v>13</v>
      </c>
      <c r="G197" s="21">
        <f t="shared" si="15"/>
        <v>0.57587520120354208</v>
      </c>
      <c r="H197" s="21">
        <f t="shared" si="16"/>
        <v>3.2638811827257993E-4</v>
      </c>
      <c r="I197" s="21">
        <f>(1-$F$3)*SUM($H$12:H197)</f>
        <v>1.3841943919053117E-4</v>
      </c>
      <c r="J197" s="21">
        <f t="shared" si="17"/>
        <v>1.176517909725692E-2</v>
      </c>
      <c r="K197" s="21">
        <f t="shared" si="18"/>
        <v>1.3219786766913594E-4</v>
      </c>
      <c r="L197" s="21">
        <f t="shared" si="19"/>
        <v>1.8885192773124985E-7</v>
      </c>
    </row>
    <row r="198" spans="4:12" x14ac:dyDescent="0.25">
      <c r="D198" s="21">
        <v>1.9747525269206881E-2</v>
      </c>
      <c r="E198" s="21">
        <f t="shared" si="14"/>
        <v>3.8996475425796427E-4</v>
      </c>
      <c r="F198" s="21">
        <f t="shared" si="20"/>
        <v>12</v>
      </c>
      <c r="G198" s="21">
        <f t="shared" si="15"/>
        <v>0.60297736869578067</v>
      </c>
      <c r="H198" s="21">
        <f t="shared" si="16"/>
        <v>2.3513992140656402E-4</v>
      </c>
      <c r="I198" s="21">
        <f>(1-$F$3)*SUM($H$12:H198)</f>
        <v>1.4898832927650015E-4</v>
      </c>
      <c r="J198" s="21">
        <f t="shared" si="17"/>
        <v>1.220607755491092E-2</v>
      </c>
      <c r="K198" s="21">
        <f t="shared" si="18"/>
        <v>1.422917153336347E-4</v>
      </c>
      <c r="L198" s="21">
        <f t="shared" si="19"/>
        <v>6.1341934210012482E-8</v>
      </c>
    </row>
    <row r="199" spans="4:12" x14ac:dyDescent="0.25">
      <c r="D199" s="21">
        <v>-1.290533882313615E-2</v>
      </c>
      <c r="E199" s="21">
        <f t="shared" si="14"/>
        <v>1.6654777013994516E-4</v>
      </c>
      <c r="F199" s="21">
        <f t="shared" si="20"/>
        <v>11</v>
      </c>
      <c r="G199" s="21">
        <f t="shared" si="15"/>
        <v>0.63135503386745073</v>
      </c>
      <c r="H199" s="21">
        <f t="shared" si="16"/>
        <v>1.0515077305725347E-4</v>
      </c>
      <c r="I199" s="21">
        <f>(1-$F$3)*SUM($H$12:H199)</f>
        <v>1.5371456613261979E-4</v>
      </c>
      <c r="J199" s="21">
        <f t="shared" si="17"/>
        <v>1.2398167853865336E-2</v>
      </c>
      <c r="K199" s="21">
        <f t="shared" si="18"/>
        <v>1.4680552089542631E-4</v>
      </c>
      <c r="L199" s="21">
        <f t="shared" si="19"/>
        <v>3.8975640523270516E-10</v>
      </c>
    </row>
    <row r="200" spans="4:12" x14ac:dyDescent="0.25">
      <c r="D200" s="21">
        <v>1.7037014788477411E-2</v>
      </c>
      <c r="E200" s="21">
        <f t="shared" si="14"/>
        <v>2.9025987290279802E-4</v>
      </c>
      <c r="F200" s="21">
        <f t="shared" si="20"/>
        <v>10</v>
      </c>
      <c r="G200" s="21">
        <f t="shared" si="15"/>
        <v>0.66106822491853701</v>
      </c>
      <c r="H200" s="21">
        <f t="shared" si="16"/>
        <v>1.9188157894493285E-4</v>
      </c>
      <c r="I200" s="21">
        <f>(1-$F$3)*SUM($H$12:H200)</f>
        <v>1.6233911319064463E-4</v>
      </c>
      <c r="J200" s="21">
        <f t="shared" si="17"/>
        <v>1.2741236721395793E-2</v>
      </c>
      <c r="K200" s="21">
        <f t="shared" si="18"/>
        <v>1.5504241838143346E-4</v>
      </c>
      <c r="L200" s="21">
        <f t="shared" si="19"/>
        <v>1.8283760007237294E-8</v>
      </c>
    </row>
    <row r="201" spans="4:12" x14ac:dyDescent="0.25">
      <c r="D201" s="21">
        <v>1.2572260719776421E-2</v>
      </c>
      <c r="E201" s="21">
        <f t="shared" si="14"/>
        <v>1.5806173960603313E-4</v>
      </c>
      <c r="F201" s="21">
        <f t="shared" si="20"/>
        <v>9</v>
      </c>
      <c r="G201" s="21">
        <f t="shared" si="15"/>
        <v>0.69217979513044214</v>
      </c>
      <c r="H201" s="21">
        <f t="shared" si="16"/>
        <v>1.094071425384653E-4</v>
      </c>
      <c r="I201" s="21">
        <f>(1-$F$3)*SUM($H$12:H201)</f>
        <v>1.6725666210021359E-4</v>
      </c>
      <c r="J201" s="21">
        <f t="shared" si="17"/>
        <v>1.2932774725487706E-2</v>
      </c>
      <c r="K201" s="21">
        <f t="shared" si="18"/>
        <v>1.5973893704821456E-4</v>
      </c>
      <c r="L201" s="21">
        <f t="shared" si="19"/>
        <v>2.8129912600599109E-12</v>
      </c>
    </row>
    <row r="202" spans="4:12" x14ac:dyDescent="0.25">
      <c r="D202" s="21">
        <v>4.5458882443262186E-3</v>
      </c>
      <c r="E202" s="21">
        <f t="shared" si="14"/>
        <v>2.066509992990331E-5</v>
      </c>
      <c r="F202" s="21">
        <f t="shared" si="20"/>
        <v>8</v>
      </c>
      <c r="G202" s="21">
        <f t="shared" si="15"/>
        <v>0.72475555582158202</v>
      </c>
      <c r="H202" s="21">
        <f t="shared" si="16"/>
        <v>1.497714598580561E-5</v>
      </c>
      <c r="I202" s="21">
        <f>(1-$F$3)*SUM($H$12:H202)</f>
        <v>1.6792984345018864E-4</v>
      </c>
      <c r="J202" s="21">
        <f t="shared" si="17"/>
        <v>1.2958774766550604E-2</v>
      </c>
      <c r="K202" s="21">
        <f t="shared" si="18"/>
        <v>1.603818607556198E-4</v>
      </c>
      <c r="L202" s="21">
        <f t="shared" si="19"/>
        <v>1.9520773255630467E-8</v>
      </c>
    </row>
    <row r="203" spans="4:12" x14ac:dyDescent="0.25">
      <c r="D203" s="21">
        <v>-7.5856762477662827E-3</v>
      </c>
      <c r="E203" s="21">
        <f t="shared" si="14"/>
        <v>5.7542484135925548E-5</v>
      </c>
      <c r="F203" s="21">
        <f t="shared" si="20"/>
        <v>7</v>
      </c>
      <c r="G203" s="21">
        <f t="shared" si="15"/>
        <v>0.758864415560212</v>
      </c>
      <c r="H203" s="21">
        <f t="shared" si="16"/>
        <v>4.3666943593691909E-5</v>
      </c>
      <c r="I203" s="21">
        <f>(1-$F$3)*SUM($H$12:H203)</f>
        <v>1.6989255197059325E-4</v>
      </c>
      <c r="J203" s="21">
        <f t="shared" si="17"/>
        <v>1.30342837152869E-2</v>
      </c>
      <c r="K203" s="21">
        <f t="shared" si="18"/>
        <v>1.622563509484054E-4</v>
      </c>
      <c r="L203" s="21">
        <f t="shared" si="19"/>
        <v>1.096499390282177E-8</v>
      </c>
    </row>
    <row r="204" spans="4:12" x14ac:dyDescent="0.25">
      <c r="D204" s="21">
        <v>1.198460775256883E-2</v>
      </c>
      <c r="E204" s="21">
        <f t="shared" si="14"/>
        <v>1.4363082298293289E-4</v>
      </c>
      <c r="F204" s="21">
        <f t="shared" si="20"/>
        <v>6</v>
      </c>
      <c r="G204" s="21">
        <f t="shared" si="15"/>
        <v>0.79457852592896749</v>
      </c>
      <c r="H204" s="21">
        <f t="shared" si="16"/>
        <v>1.1412596760374329E-4</v>
      </c>
      <c r="I204" s="21">
        <f>(1-$F$3)*SUM($H$12:H204)</f>
        <v>1.750221990349609E-4</v>
      </c>
      <c r="J204" s="21">
        <f t="shared" si="17"/>
        <v>1.3229595573371127E-2</v>
      </c>
      <c r="K204" s="21">
        <f t="shared" si="18"/>
        <v>1.6715543454367426E-4</v>
      </c>
      <c r="L204" s="21">
        <f t="shared" si="19"/>
        <v>5.534073490837663E-10</v>
      </c>
    </row>
    <row r="205" spans="4:12" x14ac:dyDescent="0.25">
      <c r="D205" s="21">
        <v>1.1862467399559699E-2</v>
      </c>
      <c r="E205" s="21">
        <f t="shared" ref="E205:E209" si="21">D205^2</f>
        <v>1.4071813280561665E-4</v>
      </c>
      <c r="F205" s="21">
        <f t="shared" si="20"/>
        <v>5</v>
      </c>
      <c r="G205" s="21">
        <f t="shared" ref="G205:G209" si="22">$F$3^(F205-1)</f>
        <v>0.83197343414945779</v>
      </c>
      <c r="H205" s="21">
        <f t="shared" ref="H205:H209" si="23">E205*G205</f>
        <v>1.1707374819738836E-4</v>
      </c>
      <c r="I205" s="21">
        <f>(1-$F$3)*SUM($H$12:H205)</f>
        <v>1.8028434069618571E-4</v>
      </c>
      <c r="J205" s="21">
        <f t="shared" ref="J205:J209" si="24">SQRT(I205)</f>
        <v>1.3427000435547237E-2</v>
      </c>
      <c r="K205" s="21">
        <f t="shared" ref="K205:K209" si="25">I205*$F$3</f>
        <v>1.7218105746957926E-4</v>
      </c>
      <c r="L205" s="21">
        <f t="shared" ref="L205:L209" si="26">(E205-K205)^2</f>
        <v>9.899156284101872E-10</v>
      </c>
    </row>
    <row r="206" spans="4:12" x14ac:dyDescent="0.25">
      <c r="D206" s="21">
        <v>-1.115817730572027E-2</v>
      </c>
      <c r="E206" s="21">
        <f t="shared" si="21"/>
        <v>1.2450492078589087E-4</v>
      </c>
      <c r="F206" s="21">
        <f t="shared" ref="F206:F209" si="27">F205-1</f>
        <v>4</v>
      </c>
      <c r="G206" s="21">
        <f t="shared" si="22"/>
        <v>0.87112824288976654</v>
      </c>
      <c r="H206" s="21">
        <f t="shared" si="23"/>
        <v>1.0845975287534268E-4</v>
      </c>
      <c r="I206" s="21">
        <f>(1-$F$3)*SUM($H$12:H206)</f>
        <v>1.8515930705678455E-4</v>
      </c>
      <c r="J206" s="21">
        <f t="shared" si="24"/>
        <v>1.3607325492424459E-2</v>
      </c>
      <c r="K206" s="21">
        <f t="shared" si="25"/>
        <v>1.7683690755536705E-4</v>
      </c>
      <c r="L206" s="21">
        <f t="shared" si="26"/>
        <v>2.7386368392406308E-9</v>
      </c>
    </row>
    <row r="207" spans="4:12" x14ac:dyDescent="0.25">
      <c r="D207" s="21">
        <v>4.4783368316913914E-3</v>
      </c>
      <c r="E207" s="21">
        <f t="shared" si="21"/>
        <v>2.0055500778083691E-5</v>
      </c>
      <c r="F207" s="21">
        <f t="shared" si="27"/>
        <v>3</v>
      </c>
      <c r="G207" s="21">
        <f t="shared" si="22"/>
        <v>0.91212577759290292</v>
      </c>
      <c r="H207" s="21">
        <f t="shared" si="23"/>
        <v>1.8293139242224656E-5</v>
      </c>
      <c r="I207" s="21">
        <f>(1-$F$3)*SUM($H$12:H207)</f>
        <v>1.859815331459228E-4</v>
      </c>
      <c r="J207" s="21">
        <f t="shared" si="24"/>
        <v>1.3637504652462005E-2</v>
      </c>
      <c r="K207" s="21">
        <f t="shared" si="25"/>
        <v>1.7762217685252403E-4</v>
      </c>
      <c r="L207" s="21">
        <f t="shared" si="26"/>
        <v>2.4827257409147612E-8</v>
      </c>
    </row>
    <row r="208" spans="4:12" x14ac:dyDescent="0.25">
      <c r="D208" s="21">
        <v>-1.2831670881193801E-3</v>
      </c>
      <c r="E208" s="21">
        <f t="shared" si="21"/>
        <v>1.6465177760327689E-6</v>
      </c>
      <c r="F208" s="21">
        <f t="shared" si="27"/>
        <v>2</v>
      </c>
      <c r="G208" s="21">
        <f t="shared" si="22"/>
        <v>0.95505276168016129</v>
      </c>
      <c r="H208" s="21">
        <f t="shared" si="23"/>
        <v>1.5725113491555732E-6</v>
      </c>
      <c r="I208" s="21">
        <f>(1-$F$3)*SUM($H$12:H208)</f>
        <v>1.8605221318829395E-4</v>
      </c>
      <c r="J208" s="21">
        <f t="shared" si="24"/>
        <v>1.3640095791023389E-2</v>
      </c>
      <c r="K208" s="21">
        <f t="shared" si="25"/>
        <v>1.7768968002218627E-4</v>
      </c>
      <c r="L208" s="21">
        <f t="shared" si="26"/>
        <v>3.099119497362552E-8</v>
      </c>
    </row>
    <row r="209" spans="4:12" ht="15.75" thickBot="1" x14ac:dyDescent="0.3">
      <c r="D209" s="22">
        <v>-7.4646787039192065E-4</v>
      </c>
      <c r="E209" s="22">
        <f t="shared" si="21"/>
        <v>5.5721428152744929E-7</v>
      </c>
      <c r="F209" s="22">
        <f t="shared" si="27"/>
        <v>1</v>
      </c>
      <c r="G209" s="22">
        <f t="shared" si="22"/>
        <v>1</v>
      </c>
      <c r="H209" s="22">
        <f t="shared" si="23"/>
        <v>5.5721428152744929E-7</v>
      </c>
      <c r="I209" s="22">
        <f>(1-$F$3)*SUM($H$12:H209)</f>
        <v>1.8607725843140099E-4</v>
      </c>
      <c r="J209" s="22">
        <f t="shared" si="24"/>
        <v>1.3641013834440642E-2</v>
      </c>
      <c r="K209" s="22">
        <f t="shared" si="25"/>
        <v>1.7771359955078261E-4</v>
      </c>
      <c r="L209" s="22">
        <f t="shared" si="26"/>
        <v>3.1384384841668762E-8</v>
      </c>
    </row>
    <row r="210" spans="4:12" x14ac:dyDescent="0.2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2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2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2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2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2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2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2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2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2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2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2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2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2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2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2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2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2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2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2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2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2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2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2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2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2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2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2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2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2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2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2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2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2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2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2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2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2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2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2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2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2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2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2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2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2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2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2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2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2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2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2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2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2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2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2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2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2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2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2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2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2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2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2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2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2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2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2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2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2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2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2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2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2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2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2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2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2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2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2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2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2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2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2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2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2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2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2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2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2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2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2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2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2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2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2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2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2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2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25">
      <c r="D309" s="6"/>
      <c r="E309" s="6"/>
      <c r="F309" s="6"/>
      <c r="G309" s="6"/>
      <c r="H309" s="6"/>
      <c r="I309" s="6"/>
      <c r="J309" s="6"/>
      <c r="K309" s="6"/>
      <c r="L30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29-4D83-44A3-8A20-3F267B75E61E}">
  <dimension ref="D1:L209"/>
  <sheetViews>
    <sheetView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0.94580489947747559</v>
      </c>
      <c r="G3" s="26">
        <f>SUM(H12:H160)</f>
        <v>1.6027680442030734E-3</v>
      </c>
      <c r="J3" s="26">
        <f>SUM(L12:L160)</f>
        <v>1.301062088558937E-6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8.6862175269875405E-5</v>
      </c>
      <c r="J5" s="26">
        <f>SQRT((1/COUNT(L12:L160))*J3)</f>
        <v>9.3444958804094424E-5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9.3199879436550448E-3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6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47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48"/>
      <c r="K11" s="21"/>
      <c r="L11" s="21"/>
    </row>
    <row r="12" spans="4:12" x14ac:dyDescent="0.25">
      <c r="D12" s="21">
        <v>4.7672714067987587E-3</v>
      </c>
      <c r="E12" s="21">
        <f>D12^2</f>
        <v>2.2726876666081016E-5</v>
      </c>
      <c r="F12" s="21">
        <v>149</v>
      </c>
      <c r="G12" s="21">
        <f>$F$3^(F12-1)</f>
        <v>2.6219885756403449E-4</v>
      </c>
      <c r="H12" s="21">
        <f>E12*G12</f>
        <v>5.9589610978451554E-9</v>
      </c>
      <c r="I12" s="21">
        <f>(1-F3)*H12</f>
        <v>3.229464957075306E-10</v>
      </c>
      <c r="J12" s="48">
        <f>SQRT(I12)</f>
        <v>1.7970712164728769E-5</v>
      </c>
      <c r="K12" s="21">
        <f>I12*$F$3</f>
        <v>3.0544437790926399E-10</v>
      </c>
      <c r="L12" s="21">
        <f>(E12-K12)^2</f>
        <v>5.1649703949514383E-10</v>
      </c>
    </row>
    <row r="13" spans="4:12" x14ac:dyDescent="0.25">
      <c r="D13" s="21">
        <v>3.4812974417221792E-3</v>
      </c>
      <c r="E13" s="21">
        <f t="shared" ref="E13:E76" si="0">D13^2</f>
        <v>1.2119431877741389E-5</v>
      </c>
      <c r="F13" s="21">
        <f>F12-1</f>
        <v>148</v>
      </c>
      <c r="G13" s="21">
        <f t="shared" ref="G13:G76" si="1">$F$3^(F13-1)</f>
        <v>2.7722298510918084E-4</v>
      </c>
      <c r="H13" s="21">
        <f t="shared" ref="H13:H76" si="2">E13*G13</f>
        <v>3.3597850829748327E-9</v>
      </c>
      <c r="I13" s="21">
        <f>(1-$F$3)*SUM($H$12:H13)</f>
        <v>5.0503038601342965E-10</v>
      </c>
      <c r="J13" s="48">
        <f t="shared" ref="J13:J76" si="3">SQRT(I13)</f>
        <v>2.2472881123999871E-5</v>
      </c>
      <c r="K13" s="21">
        <f t="shared" ref="K13:K76" si="4">I13*$F$3</f>
        <v>4.7766021347650248E-10</v>
      </c>
      <c r="L13" s="21">
        <f t="shared" ref="L13:L76" si="5">(E13-K13)^2</f>
        <v>1.4686905132653759E-10</v>
      </c>
    </row>
    <row r="14" spans="4:12" x14ac:dyDescent="0.25">
      <c r="D14" s="21">
        <v>2.1495608949233828E-3</v>
      </c>
      <c r="E14" s="21">
        <f t="shared" si="0"/>
        <v>4.6206120409838143E-6</v>
      </c>
      <c r="F14" s="21">
        <f t="shared" ref="F14:F77" si="6">F13-1</f>
        <v>147</v>
      </c>
      <c r="G14" s="21">
        <f t="shared" si="1"/>
        <v>2.9310800278401698E-4</v>
      </c>
      <c r="H14" s="21">
        <f t="shared" si="2"/>
        <v>1.3543383669725461E-9</v>
      </c>
      <c r="I14" s="21">
        <f>(1-$F$3)*SUM($H$12:H14)</f>
        <v>5.7842888995301837E-10</v>
      </c>
      <c r="J14" s="48">
        <f t="shared" si="3"/>
        <v>2.4050548641413949E-5</v>
      </c>
      <c r="K14" s="21">
        <f t="shared" si="4"/>
        <v>5.4708087811688232E-10</v>
      </c>
      <c r="L14" s="21">
        <f t="shared" si="5"/>
        <v>2.1345000235596456E-11</v>
      </c>
    </row>
    <row r="15" spans="4:12" x14ac:dyDescent="0.25">
      <c r="D15" s="21">
        <v>2.5621690352193808E-3</v>
      </c>
      <c r="E15" s="21">
        <f t="shared" si="0"/>
        <v>6.5647101650370123E-6</v>
      </c>
      <c r="F15" s="21">
        <f t="shared" si="6"/>
        <v>146</v>
      </c>
      <c r="G15" s="21">
        <f t="shared" si="1"/>
        <v>3.0990324002968156E-4</v>
      </c>
      <c r="H15" s="21">
        <f t="shared" si="2"/>
        <v>2.0344249500007556E-9</v>
      </c>
      <c r="I15" s="21">
        <f>(1-$F$3)*SUM($H$12:H15)</f>
        <v>6.8868475462384099E-10</v>
      </c>
      <c r="J15" s="48">
        <f t="shared" si="3"/>
        <v>2.62428038636088E-5</v>
      </c>
      <c r="K15" s="21">
        <f t="shared" si="4"/>
        <v>6.5136141511867189E-10</v>
      </c>
      <c r="L15" s="21">
        <f t="shared" si="5"/>
        <v>4.3086867977406083E-11</v>
      </c>
    </row>
    <row r="16" spans="4:12" x14ac:dyDescent="0.25">
      <c r="D16" s="21">
        <v>-1.3632187453888429E-3</v>
      </c>
      <c r="E16" s="21">
        <f t="shared" si="0"/>
        <v>1.8583653477795308E-6</v>
      </c>
      <c r="F16" s="21">
        <f t="shared" si="6"/>
        <v>145</v>
      </c>
      <c r="G16" s="21">
        <f t="shared" si="1"/>
        <v>3.2766085288931399E-4</v>
      </c>
      <c r="H16" s="21">
        <f t="shared" si="2"/>
        <v>6.0891357483338765E-10</v>
      </c>
      <c r="I16" s="21">
        <f>(1-$F$3)*SUM($H$12:H16)</f>
        <v>7.2168488702146613E-10</v>
      </c>
      <c r="J16" s="48">
        <f t="shared" si="3"/>
        <v>2.6864193399792707E-5</v>
      </c>
      <c r="K16" s="21">
        <f t="shared" si="4"/>
        <v>6.8257310202375114E-10</v>
      </c>
      <c r="L16" s="21">
        <f t="shared" si="5"/>
        <v>3.4509852913335218E-12</v>
      </c>
    </row>
    <row r="17" spans="4:12" x14ac:dyDescent="0.25">
      <c r="D17" s="21">
        <v>-1.1659236611375169E-2</v>
      </c>
      <c r="E17" s="21">
        <f t="shared" si="0"/>
        <v>1.3593779836003114E-4</v>
      </c>
      <c r="F17" s="21">
        <f t="shared" si="6"/>
        <v>144</v>
      </c>
      <c r="G17" s="21">
        <f t="shared" si="1"/>
        <v>3.4643598597378306E-4</v>
      </c>
      <c r="H17" s="21">
        <f t="shared" si="2"/>
        <v>4.7093745205962698E-8</v>
      </c>
      <c r="I17" s="21">
        <f>(1-$F$3)*SUM($H$12:H17)</f>
        <v>3.2739351424407662E-9</v>
      </c>
      <c r="J17" s="48">
        <f t="shared" si="3"/>
        <v>5.7218311251213679E-5</v>
      </c>
      <c r="K17" s="21">
        <f t="shared" si="4"/>
        <v>3.0965038982919637E-9</v>
      </c>
      <c r="L17" s="21">
        <f t="shared" si="5"/>
        <v>1.8478243168715728E-8</v>
      </c>
    </row>
    <row r="18" spans="4:12" x14ac:dyDescent="0.25">
      <c r="D18" s="21">
        <v>-3.657219937093822E-3</v>
      </c>
      <c r="E18" s="21">
        <f t="shared" si="0"/>
        <v>1.337525766827654E-5</v>
      </c>
      <c r="F18" s="21">
        <f t="shared" si="6"/>
        <v>143</v>
      </c>
      <c r="G18" s="21">
        <f t="shared" si="1"/>
        <v>3.6628694370813357E-4</v>
      </c>
      <c r="H18" s="21">
        <f t="shared" si="2"/>
        <v>4.8991822526217911E-9</v>
      </c>
      <c r="I18" s="21">
        <f>(1-$F$3)*SUM($H$12:H18)</f>
        <v>3.5394468170997717E-9</v>
      </c>
      <c r="J18" s="48">
        <f t="shared" si="3"/>
        <v>5.9493250181006013E-5</v>
      </c>
      <c r="K18" s="21">
        <f t="shared" si="4"/>
        <v>3.3476261410529204E-9</v>
      </c>
      <c r="L18" s="21">
        <f t="shared" si="5"/>
        <v>1.7880797817496388E-10</v>
      </c>
    </row>
    <row r="19" spans="4:12" x14ac:dyDescent="0.25">
      <c r="D19" s="21">
        <v>7.0733058311321364E-3</v>
      </c>
      <c r="E19" s="21">
        <f t="shared" si="0"/>
        <v>5.003165538072788E-5</v>
      </c>
      <c r="F19" s="21">
        <f t="shared" si="6"/>
        <v>142</v>
      </c>
      <c r="G19" s="21">
        <f t="shared" si="1"/>
        <v>3.8727537139054193E-4</v>
      </c>
      <c r="H19" s="21">
        <f t="shared" si="2"/>
        <v>1.9376027918854995E-8</v>
      </c>
      <c r="I19" s="21">
        <f>(1-$F$3)*SUM($H$12:H19)</f>
        <v>4.5895325978893576E-9</v>
      </c>
      <c r="J19" s="48">
        <f t="shared" si="3"/>
        <v>6.7746089170441103E-5</v>
      </c>
      <c r="K19" s="21">
        <f t="shared" si="4"/>
        <v>4.3408024173953416E-9</v>
      </c>
      <c r="L19" s="21">
        <f t="shared" si="5"/>
        <v>2.5027322039172366E-9</v>
      </c>
    </row>
    <row r="20" spans="4:12" x14ac:dyDescent="0.25">
      <c r="D20" s="21">
        <v>1.376043523613784E-3</v>
      </c>
      <c r="E20" s="21">
        <f t="shared" si="0"/>
        <v>1.8934957788794386E-6</v>
      </c>
      <c r="F20" s="21">
        <f t="shared" si="6"/>
        <v>141</v>
      </c>
      <c r="G20" s="21">
        <f t="shared" si="1"/>
        <v>4.094664466260411E-4</v>
      </c>
      <c r="H20" s="21">
        <f t="shared" si="2"/>
        <v>7.7532298827917176E-10</v>
      </c>
      <c r="I20" s="21">
        <f>(1-$F$3)*SUM($H$12:H20)</f>
        <v>4.6315513051765713E-9</v>
      </c>
      <c r="J20" s="48">
        <f t="shared" si="3"/>
        <v>6.8055501652523081E-5</v>
      </c>
      <c r="K20" s="21">
        <f t="shared" si="4"/>
        <v>4.3805439166172982E-9</v>
      </c>
      <c r="L20" s="21">
        <f t="shared" si="5"/>
        <v>3.5687563709686357E-12</v>
      </c>
    </row>
    <row r="21" spans="4:12" x14ac:dyDescent="0.25">
      <c r="D21" s="21">
        <v>-6.4179111938129398E-3</v>
      </c>
      <c r="E21" s="21">
        <f t="shared" si="0"/>
        <v>4.1189584091669435E-5</v>
      </c>
      <c r="F21" s="21">
        <f t="shared" si="6"/>
        <v>140</v>
      </c>
      <c r="G21" s="21">
        <f t="shared" si="1"/>
        <v>4.3292908172949532E-4</v>
      </c>
      <c r="H21" s="21">
        <f t="shared" si="2"/>
        <v>1.7832168817626277E-8</v>
      </c>
      <c r="I21" s="21">
        <f>(1-$F$3)*SUM($H$12:H21)</f>
        <v>5.5979674867824523E-9</v>
      </c>
      <c r="J21" s="48">
        <f t="shared" si="3"/>
        <v>7.4819566202848648E-5</v>
      </c>
      <c r="K21" s="21">
        <f t="shared" si="4"/>
        <v>5.2945850761144539E-9</v>
      </c>
      <c r="L21" s="21">
        <f t="shared" si="5"/>
        <v>1.6961457021628925E-9</v>
      </c>
    </row>
    <row r="22" spans="4:12" x14ac:dyDescent="0.25">
      <c r="D22" s="21">
        <v>4.5454485545887201E-3</v>
      </c>
      <c r="E22" s="21">
        <f t="shared" si="0"/>
        <v>2.0661102562412685E-5</v>
      </c>
      <c r="F22" s="21">
        <f t="shared" si="6"/>
        <v>139</v>
      </c>
      <c r="G22" s="21">
        <f t="shared" si="1"/>
        <v>4.5773613772636789E-4</v>
      </c>
      <c r="H22" s="21">
        <f t="shared" si="2"/>
        <v>9.4573332880871453E-9</v>
      </c>
      <c r="I22" s="21">
        <f>(1-$F$3)*SUM($H$12:H22)</f>
        <v>6.1105086150053514E-9</v>
      </c>
      <c r="J22" s="48">
        <f t="shared" si="3"/>
        <v>7.8169742324030671E-5</v>
      </c>
      <c r="K22" s="21">
        <f t="shared" si="4"/>
        <v>5.779348986371385E-9</v>
      </c>
      <c r="L22" s="21">
        <f t="shared" si="5"/>
        <v>4.2664237705110793E-10</v>
      </c>
    </row>
    <row r="23" spans="4:12" x14ac:dyDescent="0.25">
      <c r="D23" s="21">
        <v>3.5059968204141688E-3</v>
      </c>
      <c r="E23" s="21">
        <f t="shared" si="0"/>
        <v>1.2292013704754261E-5</v>
      </c>
      <c r="F23" s="21">
        <f t="shared" si="6"/>
        <v>138</v>
      </c>
      <c r="G23" s="21">
        <f t="shared" si="1"/>
        <v>4.8396465061584178E-4</v>
      </c>
      <c r="H23" s="21">
        <f t="shared" si="2"/>
        <v>5.948900117986535E-9</v>
      </c>
      <c r="I23" s="21">
        <f>(1-$F$3)*SUM($H$12:H23)</f>
        <v>6.4329098548980894E-9</v>
      </c>
      <c r="J23" s="48">
        <f t="shared" si="3"/>
        <v>8.02054228521868E-5</v>
      </c>
      <c r="K23" s="21">
        <f t="shared" si="4"/>
        <v>6.0842776586595496E-9</v>
      </c>
      <c r="L23" s="21">
        <f t="shared" si="5"/>
        <v>1.5094406188757365E-10</v>
      </c>
    </row>
    <row r="24" spans="4:12" x14ac:dyDescent="0.25">
      <c r="D24" s="21">
        <v>-4.7818122298151191E-3</v>
      </c>
      <c r="E24" s="21">
        <f t="shared" si="0"/>
        <v>2.2865728201209441E-5</v>
      </c>
      <c r="F24" s="21">
        <f t="shared" si="6"/>
        <v>137</v>
      </c>
      <c r="G24" s="21">
        <f t="shared" si="1"/>
        <v>5.1169607059893161E-4</v>
      </c>
      <c r="H24" s="21">
        <f t="shared" si="2"/>
        <v>1.1700303271942048E-8</v>
      </c>
      <c r="I24" s="21">
        <f>(1-$F$3)*SUM($H$12:H24)</f>
        <v>7.06700896686501E-9</v>
      </c>
      <c r="J24" s="48">
        <f t="shared" si="3"/>
        <v>8.4065504024332174E-5</v>
      </c>
      <c r="K24" s="21">
        <f t="shared" si="4"/>
        <v>6.6840117055121795E-9</v>
      </c>
      <c r="L24" s="21">
        <f t="shared" si="5"/>
        <v>5.2253590125769335E-10</v>
      </c>
    </row>
    <row r="25" spans="4:12" x14ac:dyDescent="0.25">
      <c r="D25" s="21">
        <v>-1.175991942600956E-2</v>
      </c>
      <c r="E25" s="21">
        <f t="shared" si="0"/>
        <v>1.3829570490623701E-4</v>
      </c>
      <c r="F25" s="21">
        <f t="shared" si="6"/>
        <v>136</v>
      </c>
      <c r="G25" s="21">
        <f t="shared" si="1"/>
        <v>5.4101651501448761E-4</v>
      </c>
      <c r="H25" s="21">
        <f t="shared" si="2"/>
        <v>7.4820260309844329E-8</v>
      </c>
      <c r="I25" s="21">
        <f>(1-$F$3)*SUM($H$12:H25)</f>
        <v>1.1121900495478467E-8</v>
      </c>
      <c r="J25" s="48">
        <f t="shared" si="3"/>
        <v>1.0546042146454028E-4</v>
      </c>
      <c r="K25" s="21">
        <f t="shared" si="4"/>
        <v>1.0519147980124498E-8</v>
      </c>
      <c r="L25" s="21">
        <f t="shared" si="5"/>
        <v>1.912279260019561E-8</v>
      </c>
    </row>
    <row r="26" spans="4:12" x14ac:dyDescent="0.25">
      <c r="D26" s="21">
        <v>5.0306533733854384E-3</v>
      </c>
      <c r="E26" s="21">
        <f t="shared" si="0"/>
        <v>2.5307473363154291E-5</v>
      </c>
      <c r="F26" s="21">
        <f t="shared" si="6"/>
        <v>135</v>
      </c>
      <c r="G26" s="21">
        <f t="shared" si="1"/>
        <v>5.7201703576856126E-4</v>
      </c>
      <c r="H26" s="21">
        <f t="shared" si="2"/>
        <v>1.447630589598334E-8</v>
      </c>
      <c r="I26" s="21">
        <f>(1-$F$3)*SUM($H$12:H26)</f>
        <v>1.1906445348706097E-8</v>
      </c>
      <c r="J26" s="48">
        <f t="shared" si="3"/>
        <v>1.0911665935459213E-4</v>
      </c>
      <c r="K26" s="21">
        <f t="shared" si="4"/>
        <v>1.1261174346167028E-8</v>
      </c>
      <c r="L26" s="21">
        <f t="shared" si="5"/>
        <v>6.3989835110120458E-10</v>
      </c>
    </row>
    <row r="27" spans="4:12" x14ac:dyDescent="0.25">
      <c r="D27" s="21">
        <v>2.0712007081043131E-3</v>
      </c>
      <c r="E27" s="21">
        <f t="shared" si="0"/>
        <v>4.2898723732518075E-6</v>
      </c>
      <c r="F27" s="21">
        <f t="shared" si="6"/>
        <v>134</v>
      </c>
      <c r="G27" s="21">
        <f t="shared" si="1"/>
        <v>6.0479390208760888E-4</v>
      </c>
      <c r="H27" s="21">
        <f t="shared" si="2"/>
        <v>2.5944886520767922E-9</v>
      </c>
      <c r="I27" s="21">
        <f>(1-$F$3)*SUM($H$12:H27)</f>
        <v>1.2047053922009949E-8</v>
      </c>
      <c r="J27" s="48">
        <f t="shared" si="3"/>
        <v>1.0975907216266886E-4</v>
      </c>
      <c r="K27" s="21">
        <f t="shared" si="4"/>
        <v>1.1394162623706348E-8</v>
      </c>
      <c r="L27" s="21">
        <f t="shared" si="5"/>
        <v>1.8305375798819441E-11</v>
      </c>
    </row>
    <row r="28" spans="4:12" x14ac:dyDescent="0.25">
      <c r="D28" s="21">
        <v>-1.946289765112217E-3</v>
      </c>
      <c r="E28" s="21">
        <f t="shared" si="0"/>
        <v>3.7880438497805689E-6</v>
      </c>
      <c r="F28" s="21">
        <f t="shared" si="6"/>
        <v>133</v>
      </c>
      <c r="G28" s="21">
        <f t="shared" si="1"/>
        <v>6.3944889947359818E-4</v>
      </c>
      <c r="H28" s="21">
        <f t="shared" si="2"/>
        <v>2.4222604708999168E-9</v>
      </c>
      <c r="I28" s="21">
        <f>(1-$F$3)*SUM($H$12:H28)</f>
        <v>1.2178328571722105E-8</v>
      </c>
      <c r="J28" s="48">
        <f t="shared" si="3"/>
        <v>1.1035546462102412E-4</v>
      </c>
      <c r="K28" s="21">
        <f t="shared" si="4"/>
        <v>1.1518322830581294E-8</v>
      </c>
      <c r="L28" s="21">
        <f t="shared" si="5"/>
        <v>1.4262145055704881E-11</v>
      </c>
    </row>
    <row r="29" spans="4:12" x14ac:dyDescent="0.25">
      <c r="D29" s="21">
        <v>6.0018768990040341E-3</v>
      </c>
      <c r="E29" s="21">
        <f t="shared" si="0"/>
        <v>3.6022526310798283E-5</v>
      </c>
      <c r="F29" s="21">
        <f t="shared" si="6"/>
        <v>132</v>
      </c>
      <c r="G29" s="21">
        <f t="shared" si="1"/>
        <v>6.7608964578939228E-4</v>
      </c>
      <c r="H29" s="21">
        <f t="shared" si="2"/>
        <v>2.4354457053906677E-8</v>
      </c>
      <c r="I29" s="21">
        <f>(1-$F$3)*SUM($H$12:H29)</f>
        <v>1.3498220819930082E-8</v>
      </c>
      <c r="J29" s="48">
        <f t="shared" si="3"/>
        <v>1.1618184376196688E-4</v>
      </c>
      <c r="K29" s="21">
        <f t="shared" si="4"/>
        <v>1.2766683385718739E-8</v>
      </c>
      <c r="L29" s="21">
        <f t="shared" si="5"/>
        <v>1.296702788424032E-9</v>
      </c>
    </row>
    <row r="30" spans="4:12" x14ac:dyDescent="0.25">
      <c r="D30" s="21">
        <v>-3.357127161183603E-3</v>
      </c>
      <c r="E30" s="21">
        <f t="shared" si="0"/>
        <v>1.1270302776356677E-5</v>
      </c>
      <c r="F30" s="21">
        <f t="shared" si="6"/>
        <v>131</v>
      </c>
      <c r="G30" s="21">
        <f t="shared" si="1"/>
        <v>7.1482992545598815E-4</v>
      </c>
      <c r="H30" s="21">
        <f t="shared" si="2"/>
        <v>8.05634969348946E-9</v>
      </c>
      <c r="I30" s="21">
        <f>(1-$F$3)*SUM($H$12:H30)</f>
        <v>1.3934835501413351E-8</v>
      </c>
      <c r="J30" s="48">
        <f t="shared" si="3"/>
        <v>1.180459042127822E-4</v>
      </c>
      <c r="K30" s="21">
        <f t="shared" si="4"/>
        <v>1.3179635690649412E-8</v>
      </c>
      <c r="L30" s="21">
        <f t="shared" si="5"/>
        <v>1.2672282140411859E-10</v>
      </c>
    </row>
    <row r="31" spans="4:12" x14ac:dyDescent="0.25">
      <c r="D31" s="21">
        <v>-3.559108311768143E-5</v>
      </c>
      <c r="E31" s="21">
        <f t="shared" si="0"/>
        <v>1.2667251974897082E-9</v>
      </c>
      <c r="F31" s="21">
        <f t="shared" si="6"/>
        <v>130</v>
      </c>
      <c r="G31" s="21">
        <f t="shared" si="1"/>
        <v>7.55790042799426E-4</v>
      </c>
      <c r="H31" s="21">
        <f t="shared" si="2"/>
        <v>9.5737829122585789E-13</v>
      </c>
      <c r="I31" s="21">
        <f>(1-$F$3)*SUM($H$12:H31)</f>
        <v>1.3934887386626084E-8</v>
      </c>
      <c r="J31" s="48">
        <f t="shared" si="3"/>
        <v>1.1804612397968043E-4</v>
      </c>
      <c r="K31" s="21">
        <f t="shared" si="4"/>
        <v>1.3179684763937825E-8</v>
      </c>
      <c r="L31" s="21">
        <f t="shared" si="5"/>
        <v>1.4191860563182772E-16</v>
      </c>
    </row>
    <row r="32" spans="4:12" x14ac:dyDescent="0.25">
      <c r="D32" s="21">
        <v>-3.7908898254111851E-3</v>
      </c>
      <c r="E32" s="21">
        <f t="shared" si="0"/>
        <v>1.4370845668406046E-5</v>
      </c>
      <c r="F32" s="21">
        <f t="shared" si="6"/>
        <v>129</v>
      </c>
      <c r="G32" s="21">
        <f t="shared" si="1"/>
        <v>7.9909719564465545E-4</v>
      </c>
      <c r="H32" s="21">
        <f t="shared" si="2"/>
        <v>1.1483702472665416E-8</v>
      </c>
      <c r="I32" s="21">
        <f>(1-$F$3)*SUM($H$12:H32)</f>
        <v>1.4557247796502949E-8</v>
      </c>
      <c r="J32" s="48">
        <f t="shared" si="3"/>
        <v>1.2065342016081827E-4</v>
      </c>
      <c r="K32" s="21">
        <f t="shared" si="4"/>
        <v>1.3768316288840175E-8</v>
      </c>
      <c r="L32" s="21">
        <f t="shared" si="5"/>
        <v>2.061256700946768E-10</v>
      </c>
    </row>
    <row r="33" spans="4:12" x14ac:dyDescent="0.25">
      <c r="D33" s="21">
        <v>6.38794051538578E-3</v>
      </c>
      <c r="E33" s="21">
        <f t="shared" si="0"/>
        <v>4.0805784028107146E-5</v>
      </c>
      <c r="F33" s="21">
        <f t="shared" si="6"/>
        <v>128</v>
      </c>
      <c r="G33" s="21">
        <f t="shared" si="1"/>
        <v>8.4488587031651978E-4</v>
      </c>
      <c r="H33" s="21">
        <f t="shared" si="2"/>
        <v>3.4476230352535249E-8</v>
      </c>
      <c r="I33" s="21">
        <f>(1-$F$3)*SUM($H$12:H33)</f>
        <v>1.6425690566096304E-8</v>
      </c>
      <c r="J33" s="48">
        <f t="shared" si="3"/>
        <v>1.281627503063831E-4</v>
      </c>
      <c r="K33" s="21">
        <f t="shared" si="4"/>
        <v>1.5535498614714835E-8</v>
      </c>
      <c r="L33" s="21">
        <f t="shared" si="5"/>
        <v>1.6638443750977594E-9</v>
      </c>
    </row>
    <row r="34" spans="4:12" x14ac:dyDescent="0.25">
      <c r="D34" s="21">
        <v>1.262648825181036E-3</v>
      </c>
      <c r="E34" s="21">
        <f t="shared" si="0"/>
        <v>1.5942820557310506E-6</v>
      </c>
      <c r="F34" s="21">
        <f t="shared" si="6"/>
        <v>127</v>
      </c>
      <c r="G34" s="21">
        <f t="shared" si="1"/>
        <v>8.9329825927449721E-4</v>
      </c>
      <c r="H34" s="21">
        <f t="shared" si="2"/>
        <v>1.4241693851771144E-9</v>
      </c>
      <c r="I34" s="21">
        <f>(1-$F$3)*SUM($H$12:H34)</f>
        <v>1.6502873569087078E-8</v>
      </c>
      <c r="J34" s="48">
        <f t="shared" si="3"/>
        <v>1.2846351065219679E-4</v>
      </c>
      <c r="K34" s="21">
        <f t="shared" si="4"/>
        <v>1.5608498677099894E-8</v>
      </c>
      <c r="L34" s="21">
        <f t="shared" si="5"/>
        <v>2.4922101997413732E-12</v>
      </c>
    </row>
    <row r="35" spans="4:12" x14ac:dyDescent="0.25">
      <c r="D35" s="21">
        <v>1.9800101253582771E-3</v>
      </c>
      <c r="E35" s="21">
        <f t="shared" si="0"/>
        <v>3.9204400965213E-6</v>
      </c>
      <c r="F35" s="21">
        <f t="shared" si="6"/>
        <v>126</v>
      </c>
      <c r="G35" s="21">
        <f t="shared" si="1"/>
        <v>9.4448470267812466E-4</v>
      </c>
      <c r="H35" s="21">
        <f t="shared" si="2"/>
        <v>3.7027956989303185E-9</v>
      </c>
      <c r="I35" s="21">
        <f>(1-$F$3)*SUM($H$12:H35)</f>
        <v>1.6703546954204978E-8</v>
      </c>
      <c r="J35" s="48">
        <f t="shared" si="3"/>
        <v>1.2924220268242483E-4</v>
      </c>
      <c r="K35" s="21">
        <f t="shared" si="4"/>
        <v>1.5798296547939134E-8</v>
      </c>
      <c r="L35" s="21">
        <f t="shared" si="5"/>
        <v>1.5246227586099206E-11</v>
      </c>
    </row>
    <row r="36" spans="4:12" x14ac:dyDescent="0.25">
      <c r="D36" s="21">
        <v>-1.070702382393829E-3</v>
      </c>
      <c r="E36" s="21">
        <f t="shared" si="0"/>
        <v>1.1464035916638214E-6</v>
      </c>
      <c r="F36" s="21">
        <f t="shared" si="6"/>
        <v>125</v>
      </c>
      <c r="G36" s="21">
        <f t="shared" si="1"/>
        <v>9.9860415525434448E-4</v>
      </c>
      <c r="H36" s="21">
        <f t="shared" si="2"/>
        <v>1.1448033902339968E-9</v>
      </c>
      <c r="I36" s="21">
        <f>(1-$F$3)*SUM($H$12:H36)</f>
        <v>1.6765589689017238E-8</v>
      </c>
      <c r="J36" s="48">
        <f t="shared" si="3"/>
        <v>1.2948200527106938E-4</v>
      </c>
      <c r="K36" s="21">
        <f t="shared" si="4"/>
        <v>1.585697687050155E-8</v>
      </c>
      <c r="L36" s="21">
        <f t="shared" si="5"/>
        <v>1.2781356482206349E-12</v>
      </c>
    </row>
    <row r="37" spans="4:12" x14ac:dyDescent="0.25">
      <c r="D37" s="21">
        <v>1.2179423208263369E-3</v>
      </c>
      <c r="E37" s="21">
        <f t="shared" si="0"/>
        <v>1.4833834968598438E-6</v>
      </c>
      <c r="F37" s="21">
        <f t="shared" si="6"/>
        <v>124</v>
      </c>
      <c r="G37" s="21">
        <f t="shared" si="1"/>
        <v>1.0558246799165861E-3</v>
      </c>
      <c r="H37" s="21">
        <f t="shared" si="2"/>
        <v>1.5661929057655908E-9</v>
      </c>
      <c r="I37" s="21">
        <f>(1-$F$3)*SUM($H$12:H37)</f>
        <v>1.6850469670982869E-8</v>
      </c>
      <c r="J37" s="48">
        <f t="shared" si="3"/>
        <v>1.298093589498957E-4</v>
      </c>
      <c r="K37" s="21">
        <f t="shared" si="4"/>
        <v>1.5937256773312204E-8</v>
      </c>
      <c r="L37" s="21">
        <f t="shared" si="5"/>
        <v>2.1533984675440985E-12</v>
      </c>
    </row>
    <row r="38" spans="4:12" x14ac:dyDescent="0.25">
      <c r="D38" s="21">
        <v>3.247099546034987E-3</v>
      </c>
      <c r="E38" s="21">
        <f t="shared" si="0"/>
        <v>1.0543655461860619E-5</v>
      </c>
      <c r="F38" s="21">
        <f t="shared" si="6"/>
        <v>123</v>
      </c>
      <c r="G38" s="21">
        <f t="shared" si="1"/>
        <v>1.1163239696684725E-3</v>
      </c>
      <c r="H38" s="21">
        <f t="shared" si="2"/>
        <v>1.1770135320000918E-8</v>
      </c>
      <c r="I38" s="21">
        <f>(1-$F$3)*SUM($H$12:H38)</f>
        <v>1.7488353337814032E-8</v>
      </c>
      <c r="J38" s="48">
        <f t="shared" si="3"/>
        <v>1.3224353798130944E-4</v>
      </c>
      <c r="K38" s="21">
        <f t="shared" si="4"/>
        <v>1.6540570270697775E-8</v>
      </c>
      <c r="L38" s="21">
        <f t="shared" si="5"/>
        <v>1.1082014794073426E-10</v>
      </c>
    </row>
    <row r="39" spans="4:12" x14ac:dyDescent="0.25">
      <c r="D39" s="21">
        <v>4.7419469680423768E-4</v>
      </c>
      <c r="E39" s="21">
        <f t="shared" si="0"/>
        <v>2.2486061047726289E-7</v>
      </c>
      <c r="F39" s="21">
        <f t="shared" si="6"/>
        <v>122</v>
      </c>
      <c r="G39" s="21">
        <f t="shared" si="1"/>
        <v>1.1802898994128733E-3</v>
      </c>
      <c r="H39" s="21">
        <f t="shared" si="2"/>
        <v>2.6540070732212591E-10</v>
      </c>
      <c r="I39" s="21">
        <f>(1-$F$3)*SUM($H$12:H39)</f>
        <v>1.7502736755826107E-8</v>
      </c>
      <c r="J39" s="48">
        <f t="shared" si="3"/>
        <v>1.3229790911358392E-4</v>
      </c>
      <c r="K39" s="21">
        <f t="shared" si="4"/>
        <v>1.6554174177924829E-8</v>
      </c>
      <c r="L39" s="21">
        <f t="shared" si="5"/>
        <v>4.3391571403730188E-14</v>
      </c>
    </row>
    <row r="40" spans="4:12" x14ac:dyDescent="0.25">
      <c r="D40" s="21">
        <v>-1.177257238307307E-3</v>
      </c>
      <c r="E40" s="21">
        <f t="shared" si="0"/>
        <v>1.3859346051469473E-6</v>
      </c>
      <c r="F40" s="21">
        <f t="shared" si="6"/>
        <v>121</v>
      </c>
      <c r="G40" s="21">
        <f t="shared" si="1"/>
        <v>1.2479211093798968E-3</v>
      </c>
      <c r="H40" s="21">
        <f t="shared" si="2"/>
        <v>1.7295370499829676E-9</v>
      </c>
      <c r="I40" s="21">
        <f>(1-$F$3)*SUM($H$12:H40)</f>
        <v>1.7596469190107361E-8</v>
      </c>
      <c r="J40" s="48">
        <f t="shared" si="3"/>
        <v>1.3265168370626648E-4</v>
      </c>
      <c r="K40" s="21">
        <f t="shared" si="4"/>
        <v>1.6642826773507989E-8</v>
      </c>
      <c r="L40" s="21">
        <f t="shared" si="5"/>
        <v>1.8749599743210959E-12</v>
      </c>
    </row>
    <row r="41" spans="4:12" x14ac:dyDescent="0.25">
      <c r="D41" s="21">
        <v>-4.1536396259004007E-3</v>
      </c>
      <c r="E41" s="21">
        <f t="shared" si="0"/>
        <v>1.7252722141850021E-5</v>
      </c>
      <c r="F41" s="21">
        <f t="shared" si="6"/>
        <v>120</v>
      </c>
      <c r="G41" s="21">
        <f t="shared" si="1"/>
        <v>1.3194276219856019E-3</v>
      </c>
      <c r="H41" s="21">
        <f t="shared" si="2"/>
        <v>2.2763718148399515E-8</v>
      </c>
      <c r="I41" s="21">
        <f>(1-$F$3)*SUM($H$12:H41)</f>
        <v>1.8830151183426287E-8</v>
      </c>
      <c r="J41" s="48">
        <f t="shared" si="3"/>
        <v>1.3722299801209085E-4</v>
      </c>
      <c r="K41" s="21">
        <f t="shared" si="4"/>
        <v>1.7809649247186167E-8</v>
      </c>
      <c r="L41" s="21">
        <f t="shared" si="5"/>
        <v>2.9704220862767729E-10</v>
      </c>
    </row>
    <row r="42" spans="4:12" x14ac:dyDescent="0.25">
      <c r="D42" s="21">
        <v>1.1959004059860441E-4</v>
      </c>
      <c r="E42" s="21">
        <f t="shared" si="0"/>
        <v>1.4301777810375851E-8</v>
      </c>
      <c r="F42" s="21">
        <f t="shared" si="6"/>
        <v>119</v>
      </c>
      <c r="G42" s="21">
        <f t="shared" si="1"/>
        <v>1.3950314940370258E-3</v>
      </c>
      <c r="H42" s="21">
        <f t="shared" si="2"/>
        <v>1.9951430466194206E-11</v>
      </c>
      <c r="I42" s="21">
        <f>(1-$F$3)*SUM($H$12:H42)</f>
        <v>1.8831232453205967E-8</v>
      </c>
      <c r="J42" s="48">
        <f t="shared" si="3"/>
        <v>1.3722693778265974E-4</v>
      </c>
      <c r="K42" s="21">
        <f t="shared" si="4"/>
        <v>1.7810671917441447E-8</v>
      </c>
      <c r="L42" s="21">
        <f t="shared" si="5"/>
        <v>1.2312337854599667E-17</v>
      </c>
    </row>
    <row r="43" spans="4:12" x14ac:dyDescent="0.25">
      <c r="D43" s="21">
        <v>3.783251459659011E-3</v>
      </c>
      <c r="E43" s="21">
        <f t="shared" si="0"/>
        <v>1.4312991607012037E-5</v>
      </c>
      <c r="F43" s="21">
        <f t="shared" si="6"/>
        <v>118</v>
      </c>
      <c r="G43" s="21">
        <f t="shared" si="1"/>
        <v>1.4749675063088935E-3</v>
      </c>
      <c r="H43" s="21">
        <f t="shared" si="2"/>
        <v>2.1111197538414666E-8</v>
      </c>
      <c r="I43" s="21">
        <f>(1-$F$3)*SUM($H$12:H43)</f>
        <v>1.9975355925951221E-8</v>
      </c>
      <c r="J43" s="48">
        <f t="shared" si="3"/>
        <v>1.4133419942091588E-4</v>
      </c>
      <c r="K43" s="21">
        <f t="shared" si="4"/>
        <v>1.8892789503571091E-8</v>
      </c>
      <c r="L43" s="21">
        <f t="shared" si="5"/>
        <v>2.0432126100469691E-10</v>
      </c>
    </row>
    <row r="44" spans="4:12" x14ac:dyDescent="0.25">
      <c r="D44" s="21">
        <v>3.46076135507514E-3</v>
      </c>
      <c r="E44" s="21">
        <f t="shared" si="0"/>
        <v>1.197686915678152E-5</v>
      </c>
      <c r="F44" s="21">
        <f t="shared" si="6"/>
        <v>117</v>
      </c>
      <c r="G44" s="21">
        <f t="shared" si="1"/>
        <v>1.5594838926334194E-3</v>
      </c>
      <c r="H44" s="21">
        <f t="shared" si="2"/>
        <v>1.8677734534178785E-8</v>
      </c>
      <c r="I44" s="21">
        <f>(1-$F$3)*SUM($H$12:H44)</f>
        <v>2.0987597626564065E-8</v>
      </c>
      <c r="J44" s="48">
        <f t="shared" si="3"/>
        <v>1.4487096888805593E-4</v>
      </c>
      <c r="K44" s="21">
        <f t="shared" si="4"/>
        <v>1.9850172663466132E-8</v>
      </c>
      <c r="L44" s="21">
        <f t="shared" si="5"/>
        <v>1.4297030298655953E-10</v>
      </c>
    </row>
    <row r="45" spans="4:12" x14ac:dyDescent="0.25">
      <c r="D45" s="21">
        <v>1.543499322908285E-3</v>
      </c>
      <c r="E45" s="21">
        <f t="shared" si="0"/>
        <v>2.3823901598183344E-6</v>
      </c>
      <c r="F45" s="21">
        <f t="shared" si="6"/>
        <v>116</v>
      </c>
      <c r="G45" s="21">
        <f t="shared" si="1"/>
        <v>1.6488431107673266E-3</v>
      </c>
      <c r="H45" s="21">
        <f t="shared" si="2"/>
        <v>3.9281876021763311E-9</v>
      </c>
      <c r="I45" s="21">
        <f>(1-$F$3)*SUM($H$12:H45)</f>
        <v>2.1200486148535344E-8</v>
      </c>
      <c r="J45" s="48">
        <f t="shared" si="3"/>
        <v>1.4560386721696421E-4</v>
      </c>
      <c r="K45" s="21">
        <f t="shared" si="4"/>
        <v>2.0051523670589086E-8</v>
      </c>
      <c r="L45" s="21">
        <f t="shared" si="5"/>
        <v>5.5806438318363886E-12</v>
      </c>
    </row>
    <row r="46" spans="4:12" x14ac:dyDescent="0.25">
      <c r="D46" s="21">
        <v>4.2403913841848649E-4</v>
      </c>
      <c r="E46" s="21">
        <f t="shared" si="0"/>
        <v>1.7980919091069234E-7</v>
      </c>
      <c r="F46" s="21">
        <f t="shared" si="6"/>
        <v>115</v>
      </c>
      <c r="G46" s="21">
        <f t="shared" si="1"/>
        <v>1.7433226574299361E-3</v>
      </c>
      <c r="H46" s="21">
        <f t="shared" si="2"/>
        <v>3.1346543652875487E-10</v>
      </c>
      <c r="I46" s="21">
        <f>(1-$F$3)*SUM($H$12:H46)</f>
        <v>2.1217474439378356E-8</v>
      </c>
      <c r="J46" s="48">
        <f t="shared" si="3"/>
        <v>1.4566219289636676E-4</v>
      </c>
      <c r="K46" s="21">
        <f t="shared" si="4"/>
        <v>2.0067591279302153E-8</v>
      </c>
      <c r="L46" s="21">
        <f t="shared" si="5"/>
        <v>2.5517378652795359E-14</v>
      </c>
    </row>
    <row r="47" spans="4:12" x14ac:dyDescent="0.25">
      <c r="D47" s="21">
        <v>-1.582772848598434E-3</v>
      </c>
      <c r="E47" s="21">
        <f t="shared" si="0"/>
        <v>2.5051698902604012E-6</v>
      </c>
      <c r="F47" s="21">
        <f t="shared" si="6"/>
        <v>114</v>
      </c>
      <c r="G47" s="21">
        <f t="shared" si="1"/>
        <v>1.8432159300433538E-3</v>
      </c>
      <c r="H47" s="21">
        <f t="shared" si="2"/>
        <v>4.6175690491929318E-9</v>
      </c>
      <c r="I47" s="21">
        <f>(1-$F$3)*SUM($H$12:H47)</f>
        <v>2.1467724058169067E-8</v>
      </c>
      <c r="J47" s="48">
        <f t="shared" si="3"/>
        <v>1.4651868160125202E-4</v>
      </c>
      <c r="K47" s="21">
        <f t="shared" si="4"/>
        <v>2.0304278594846778E-8</v>
      </c>
      <c r="L47" s="21">
        <f t="shared" si="5"/>
        <v>6.1745571080380301E-12</v>
      </c>
    </row>
    <row r="48" spans="4:12" x14ac:dyDescent="0.25">
      <c r="D48" s="21">
        <v>3.344931449414632E-3</v>
      </c>
      <c r="E48" s="21">
        <f t="shared" si="0"/>
        <v>1.118856640128307E-5</v>
      </c>
      <c r="F48" s="21">
        <f t="shared" si="6"/>
        <v>113</v>
      </c>
      <c r="G48" s="21">
        <f t="shared" si="1"/>
        <v>1.9488331378508048E-3</v>
      </c>
      <c r="H48" s="21">
        <f t="shared" si="2"/>
        <v>2.1804648967864572E-8</v>
      </c>
      <c r="I48" s="21">
        <f>(1-$F$3)*SUM($H$12:H48)</f>
        <v>2.2649429200840843E-8</v>
      </c>
      <c r="J48" s="48">
        <f t="shared" si="3"/>
        <v>1.5049727306778966E-4</v>
      </c>
      <c r="K48" s="21">
        <f t="shared" si="4"/>
        <v>2.1421941108523475E-8</v>
      </c>
      <c r="L48" s="21">
        <f t="shared" si="5"/>
        <v>1.2470511539440709E-10</v>
      </c>
    </row>
    <row r="49" spans="4:12" x14ac:dyDescent="0.25">
      <c r="D49" s="21">
        <v>1.1617637905309711E-3</v>
      </c>
      <c r="E49" s="21">
        <f t="shared" si="0"/>
        <v>1.34969510498889E-6</v>
      </c>
      <c r="F49" s="21">
        <f t="shared" si="6"/>
        <v>112</v>
      </c>
      <c r="G49" s="21">
        <f t="shared" si="1"/>
        <v>2.0605022652425121E-3</v>
      </c>
      <c r="H49" s="21">
        <f t="shared" si="2"/>
        <v>2.7810498212163381E-9</v>
      </c>
      <c r="I49" s="21">
        <f>(1-$F$3)*SUM($H$12:H49)</f>
        <v>2.2800148475459813E-8</v>
      </c>
      <c r="J49" s="48">
        <f t="shared" si="3"/>
        <v>1.5099718035599147E-4</v>
      </c>
      <c r="K49" s="21">
        <f t="shared" si="4"/>
        <v>2.1564492136903786E-8</v>
      </c>
      <c r="L49" s="21">
        <f t="shared" si="5"/>
        <v>1.7639309247945927E-12</v>
      </c>
    </row>
    <row r="50" spans="4:12" x14ac:dyDescent="0.25">
      <c r="D50" s="21">
        <v>-3.103907129227325E-3</v>
      </c>
      <c r="E50" s="21">
        <f t="shared" si="0"/>
        <v>9.6342394668682145E-6</v>
      </c>
      <c r="F50" s="21">
        <f t="shared" si="6"/>
        <v>111</v>
      </c>
      <c r="G50" s="21">
        <f t="shared" si="1"/>
        <v>2.1785700902806362E-3</v>
      </c>
      <c r="H50" s="21">
        <f t="shared" si="2"/>
        <v>2.0988865945120355E-8</v>
      </c>
      <c r="I50" s="21">
        <f>(1-$F$3)*SUM($H$12:H50)</f>
        <v>2.3937642175209401E-8</v>
      </c>
      <c r="J50" s="48">
        <f t="shared" si="3"/>
        <v>1.5471794393414554E-4</v>
      </c>
      <c r="K50" s="21">
        <f t="shared" si="4"/>
        <v>2.2640339251251709E-8</v>
      </c>
      <c r="L50" s="21">
        <f t="shared" si="5"/>
        <v>9.2382837790007153E-11</v>
      </c>
    </row>
    <row r="51" spans="4:12" x14ac:dyDescent="0.25">
      <c r="D51" s="21">
        <v>3.9243239682537744E-3</v>
      </c>
      <c r="E51" s="21">
        <f t="shared" si="0"/>
        <v>1.5400318607811051E-5</v>
      </c>
      <c r="F51" s="21">
        <f t="shared" si="6"/>
        <v>110</v>
      </c>
      <c r="G51" s="21">
        <f t="shared" si="1"/>
        <v>2.3034032615862113E-3</v>
      </c>
      <c r="H51" s="21">
        <f t="shared" si="2"/>
        <v>3.5473144110698798E-8</v>
      </c>
      <c r="I51" s="21">
        <f>(1-$F$3)*SUM($H$12:H51)</f>
        <v>2.5860112786138717E-8</v>
      </c>
      <c r="J51" s="48">
        <f t="shared" si="3"/>
        <v>1.6081079810180258E-4</v>
      </c>
      <c r="K51" s="21">
        <f t="shared" si="4"/>
        <v>2.445862137417011E-8</v>
      </c>
      <c r="L51" s="21">
        <f t="shared" si="5"/>
        <v>2.3641707032251077E-10</v>
      </c>
    </row>
    <row r="52" spans="4:12" x14ac:dyDescent="0.25">
      <c r="D52" s="21">
        <v>2.9324805637191971E-3</v>
      </c>
      <c r="E52" s="21">
        <f t="shared" si="0"/>
        <v>8.5994422565908599E-6</v>
      </c>
      <c r="F52" s="21">
        <f t="shared" si="6"/>
        <v>109</v>
      </c>
      <c r="G52" s="21">
        <f t="shared" si="1"/>
        <v>2.4353894369322487E-3</v>
      </c>
      <c r="H52" s="21">
        <f t="shared" si="2"/>
        <v>2.0942990835210201E-8</v>
      </c>
      <c r="I52" s="21">
        <f>(1-$F$3)*SUM($H$12:H52)</f>
        <v>2.6995120279695242E-8</v>
      </c>
      <c r="J52" s="48">
        <f t="shared" si="3"/>
        <v>1.6430191806456564E-4</v>
      </c>
      <c r="K52" s="21">
        <f t="shared" si="4"/>
        <v>2.553211702251952E-8</v>
      </c>
      <c r="L52" s="21">
        <f t="shared" si="5"/>
        <v>7.3511935081392814E-11</v>
      </c>
    </row>
    <row r="53" spans="4:12" x14ac:dyDescent="0.25">
      <c r="D53" s="21">
        <v>4.1219530295501271E-4</v>
      </c>
      <c r="E53" s="21">
        <f t="shared" si="0"/>
        <v>1.6990496777817473E-7</v>
      </c>
      <c r="F53" s="21">
        <f t="shared" si="6"/>
        <v>108</v>
      </c>
      <c r="G53" s="21">
        <f t="shared" si="1"/>
        <v>2.574938487078801E-3</v>
      </c>
      <c r="H53" s="21">
        <f t="shared" si="2"/>
        <v>4.3749484067790564E-10</v>
      </c>
      <c r="I53" s="21">
        <f>(1-$F$3)*SUM($H$12:H53)</f>
        <v>2.7018830356563863E-8</v>
      </c>
      <c r="J53" s="48">
        <f t="shared" si="3"/>
        <v>1.6437405621497531E-4</v>
      </c>
      <c r="K53" s="21">
        <f t="shared" si="4"/>
        <v>2.5554542129388851E-8</v>
      </c>
      <c r="L53" s="21">
        <f t="shared" si="5"/>
        <v>2.0837045384985656E-14</v>
      </c>
    </row>
    <row r="54" spans="4:12" x14ac:dyDescent="0.25">
      <c r="D54" s="21">
        <v>-2.584385954546701E-3</v>
      </c>
      <c r="E54" s="21">
        <f t="shared" si="0"/>
        <v>6.6790507620582632E-6</v>
      </c>
      <c r="F54" s="21">
        <f t="shared" si="6"/>
        <v>107</v>
      </c>
      <c r="G54" s="21">
        <f t="shared" si="1"/>
        <v>2.7224837685883903E-3</v>
      </c>
      <c r="H54" s="21">
        <f t="shared" si="2"/>
        <v>1.8183607289281541E-8</v>
      </c>
      <c r="I54" s="21">
        <f>(1-$F$3)*SUM($H$12:H54)</f>
        <v>2.8004292781468588E-8</v>
      </c>
      <c r="J54" s="48">
        <f t="shared" si="3"/>
        <v>1.6734483195327124E-4</v>
      </c>
      <c r="K54" s="21">
        <f t="shared" si="4"/>
        <v>2.6486597319114695E-8</v>
      </c>
      <c r="L54" s="21">
        <f t="shared" si="5"/>
        <v>4.4256609965971488E-11</v>
      </c>
    </row>
    <row r="55" spans="4:12" x14ac:dyDescent="0.25">
      <c r="D55" s="21">
        <v>2.8134636030733421E-3</v>
      </c>
      <c r="E55" s="21">
        <f t="shared" si="0"/>
        <v>7.9155774458184323E-6</v>
      </c>
      <c r="F55" s="21">
        <f t="shared" si="6"/>
        <v>106</v>
      </c>
      <c r="G55" s="21">
        <f t="shared" si="1"/>
        <v>2.8784834695743996E-3</v>
      </c>
      <c r="H55" s="21">
        <f t="shared" si="2"/>
        <v>2.2784858829924304E-8</v>
      </c>
      <c r="I55" s="21">
        <f>(1-$F$3)*SUM($H$12:H55)</f>
        <v>2.9239120496147861E-8</v>
      </c>
      <c r="J55" s="48">
        <f t="shared" si="3"/>
        <v>1.7099450428638887E-4</v>
      </c>
      <c r="K55" s="21">
        <f t="shared" si="4"/>
        <v>2.7654503421668925E-8</v>
      </c>
      <c r="L55" s="21">
        <f t="shared" si="5"/>
        <v>6.2219328345189209E-11</v>
      </c>
    </row>
    <row r="56" spans="4:12" x14ac:dyDescent="0.25">
      <c r="D56" s="21">
        <v>3.2432340679128019E-4</v>
      </c>
      <c r="E56" s="21">
        <f t="shared" si="0"/>
        <v>1.0518567219270221E-7</v>
      </c>
      <c r="F56" s="21">
        <f t="shared" si="6"/>
        <v>105</v>
      </c>
      <c r="G56" s="21">
        <f t="shared" si="1"/>
        <v>3.0434220325615373E-3</v>
      </c>
      <c r="H56" s="21">
        <f t="shared" si="2"/>
        <v>3.2012439226106531E-10</v>
      </c>
      <c r="I56" s="21">
        <f>(1-$F$3)*SUM($H$12:H56)</f>
        <v>2.9256469669766161E-8</v>
      </c>
      <c r="J56" s="48">
        <f t="shared" si="3"/>
        <v>1.710452269716E-4</v>
      </c>
      <c r="K56" s="21">
        <f t="shared" si="4"/>
        <v>2.7670912355078999E-8</v>
      </c>
      <c r="L56" s="21">
        <f t="shared" si="5"/>
        <v>6.0085379926844037E-15</v>
      </c>
    </row>
    <row r="57" spans="4:12" x14ac:dyDescent="0.25">
      <c r="D57" s="21">
        <v>6.5339565990846769E-4</v>
      </c>
      <c r="E57" s="21">
        <f t="shared" si="0"/>
        <v>4.2692588838722194E-7</v>
      </c>
      <c r="F57" s="21">
        <f t="shared" si="6"/>
        <v>104</v>
      </c>
      <c r="G57" s="21">
        <f t="shared" si="1"/>
        <v>3.2178116588769236E-3</v>
      </c>
      <c r="H57" s="21">
        <f t="shared" si="2"/>
        <v>1.3737671011287909E-9</v>
      </c>
      <c r="I57" s="21">
        <f>(1-$F$3)*SUM($H$12:H57)</f>
        <v>2.9330921115906372E-8</v>
      </c>
      <c r="J57" s="48">
        <f t="shared" si="3"/>
        <v>1.7126272541305177E-4</v>
      </c>
      <c r="K57" s="21">
        <f t="shared" si="4"/>
        <v>2.7741328897611593E-8</v>
      </c>
      <c r="L57" s="21">
        <f t="shared" si="5"/>
        <v>1.5934831253491428E-13</v>
      </c>
    </row>
    <row r="58" spans="4:12" x14ac:dyDescent="0.25">
      <c r="D58" s="21">
        <v>7.7309966086791591E-4</v>
      </c>
      <c r="E58" s="21">
        <f t="shared" si="0"/>
        <v>5.976830856340866E-7</v>
      </c>
      <c r="F58" s="21">
        <f t="shared" si="6"/>
        <v>103</v>
      </c>
      <c r="G58" s="21">
        <f t="shared" si="1"/>
        <v>3.4021938992435464E-3</v>
      </c>
      <c r="H58" s="21">
        <f t="shared" si="2"/>
        <v>2.0334337476253473E-9</v>
      </c>
      <c r="I58" s="21">
        <f>(1-$F$3)*SUM($H$12:H58)</f>
        <v>2.9441123262264821E-8</v>
      </c>
      <c r="J58" s="48">
        <f t="shared" si="3"/>
        <v>1.7158415795831742E-4</v>
      </c>
      <c r="K58" s="21">
        <f t="shared" si="4"/>
        <v>2.7845558627570348E-8</v>
      </c>
      <c r="L58" s="21">
        <f t="shared" si="5"/>
        <v>3.2471480718490209E-13</v>
      </c>
    </row>
    <row r="59" spans="4:12" x14ac:dyDescent="0.25">
      <c r="D59" s="21">
        <v>-3.3579630852833258E-3</v>
      </c>
      <c r="E59" s="21">
        <f t="shared" si="0"/>
        <v>1.1275916082125513E-5</v>
      </c>
      <c r="F59" s="21">
        <f t="shared" si="6"/>
        <v>102</v>
      </c>
      <c r="G59" s="21">
        <f t="shared" si="1"/>
        <v>3.5971413355155388E-3</v>
      </c>
      <c r="H59" s="21">
        <f t="shared" si="2"/>
        <v>4.0561063834818109E-8</v>
      </c>
      <c r="I59" s="21">
        <f>(1-$F$3)*SUM($H$12:H59)</f>
        <v>3.1639334194093315E-8</v>
      </c>
      <c r="J59" s="48">
        <f t="shared" si="3"/>
        <v>1.7787449000374763E-4</v>
      </c>
      <c r="K59" s="21">
        <f t="shared" si="4"/>
        <v>2.9924637296978683E-8</v>
      </c>
      <c r="L59" s="21">
        <f t="shared" si="5"/>
        <v>1.2647232357715659E-10</v>
      </c>
    </row>
    <row r="60" spans="4:12" x14ac:dyDescent="0.25">
      <c r="D60" s="21">
        <v>-1.400451837545693E-2</v>
      </c>
      <c r="E60" s="21">
        <f t="shared" si="0"/>
        <v>1.961265349285108E-4</v>
      </c>
      <c r="F60" s="21">
        <f t="shared" si="6"/>
        <v>101</v>
      </c>
      <c r="G60" s="21">
        <f t="shared" si="1"/>
        <v>3.8032593587777291E-3</v>
      </c>
      <c r="H60" s="21">
        <f t="shared" si="2"/>
        <v>7.4592007947150589E-7</v>
      </c>
      <c r="I60" s="21">
        <f>(1-$F$3)*SUM($H$12:H60)</f>
        <v>7.2064547882820978E-8</v>
      </c>
      <c r="J60" s="48">
        <f t="shared" si="3"/>
        <v>2.6844840823298053E-4</v>
      </c>
      <c r="K60" s="21">
        <f t="shared" si="4"/>
        <v>6.8159002466201219E-8</v>
      </c>
      <c r="L60" s="21">
        <f t="shared" si="5"/>
        <v>3.843888677075822E-8</v>
      </c>
    </row>
    <row r="61" spans="4:12" x14ac:dyDescent="0.25">
      <c r="D61" s="21">
        <v>7.2997217450707936E-3</v>
      </c>
      <c r="E61" s="21">
        <f t="shared" si="0"/>
        <v>5.3285937555459391E-5</v>
      </c>
      <c r="F61" s="21">
        <f t="shared" si="6"/>
        <v>100</v>
      </c>
      <c r="G61" s="21">
        <f t="shared" si="1"/>
        <v>4.0211880493312086E-3</v>
      </c>
      <c r="H61" s="21">
        <f t="shared" si="2"/>
        <v>2.1427277529542233E-7</v>
      </c>
      <c r="I61" s="21">
        <f>(1-$F$3)*SUM($H$12:H61)</f>
        <v>8.3677082479196669E-8</v>
      </c>
      <c r="J61" s="48">
        <f t="shared" si="3"/>
        <v>2.8926991284818521E-4</v>
      </c>
      <c r="K61" s="21">
        <f t="shared" si="4"/>
        <v>7.914219458280504E-8</v>
      </c>
      <c r="L61" s="21">
        <f t="shared" si="5"/>
        <v>2.8309630725741982E-9</v>
      </c>
    </row>
    <row r="62" spans="4:12" x14ac:dyDescent="0.25">
      <c r="D62" s="21">
        <v>-6.1733997895674613E-3</v>
      </c>
      <c r="E62" s="21">
        <f t="shared" si="0"/>
        <v>3.8110864961831576E-5</v>
      </c>
      <c r="F62" s="21">
        <f t="shared" si="6"/>
        <v>99</v>
      </c>
      <c r="G62" s="21">
        <f t="shared" si="1"/>
        <v>4.2516041644030129E-3</v>
      </c>
      <c r="H62" s="21">
        <f t="shared" si="2"/>
        <v>1.6203231218072401E-7</v>
      </c>
      <c r="I62" s="21">
        <f>(1-$F$3)*SUM($H$12:H62)</f>
        <v>9.2458439925728063E-8</v>
      </c>
      <c r="J62" s="48">
        <f t="shared" si="3"/>
        <v>3.0406979449746084E-4</v>
      </c>
      <c r="K62" s="21">
        <f t="shared" si="4"/>
        <v>8.7447645479797445E-8</v>
      </c>
      <c r="L62" s="21">
        <f t="shared" si="5"/>
        <v>1.4457802644134406E-9</v>
      </c>
    </row>
    <row r="63" spans="4:12" x14ac:dyDescent="0.25">
      <c r="D63" s="21">
        <v>-9.2393505098486792E-3</v>
      </c>
      <c r="E63" s="21">
        <f t="shared" si="0"/>
        <v>8.5365597843841049E-5</v>
      </c>
      <c r="F63" s="21">
        <f t="shared" si="6"/>
        <v>98</v>
      </c>
      <c r="G63" s="21">
        <f t="shared" si="1"/>
        <v>4.4952232397525924E-3</v>
      </c>
      <c r="H63" s="21">
        <f t="shared" si="2"/>
        <v>3.8373741930300807E-7</v>
      </c>
      <c r="I63" s="21">
        <f>(1-$F$3)*SUM($H$12:H63)</f>
        <v>1.1325512793910867E-7</v>
      </c>
      <c r="J63" s="48">
        <f t="shared" si="3"/>
        <v>3.3653399224908717E-4</v>
      </c>
      <c r="K63" s="21">
        <f t="shared" si="4"/>
        <v>1.0711725489575731E-7</v>
      </c>
      <c r="L63" s="21">
        <f t="shared" si="5"/>
        <v>7.2690085123355623E-9</v>
      </c>
    </row>
    <row r="64" spans="4:12" x14ac:dyDescent="0.25">
      <c r="D64" s="21">
        <v>7.6259949220717736E-3</v>
      </c>
      <c r="E64" s="21">
        <f t="shared" si="0"/>
        <v>5.8155798551464477E-5</v>
      </c>
      <c r="F64" s="21">
        <f t="shared" si="6"/>
        <v>97</v>
      </c>
      <c r="G64" s="21">
        <f t="shared" si="1"/>
        <v>4.752801811701385E-3</v>
      </c>
      <c r="H64" s="21">
        <f t="shared" si="2"/>
        <v>2.7640298471634115E-7</v>
      </c>
      <c r="I64" s="21">
        <f>(1-$F$3)*SUM($H$12:H64)</f>
        <v>1.2823481548053656E-7</v>
      </c>
      <c r="J64" s="48">
        <f t="shared" si="3"/>
        <v>3.5809889064410203E-4</v>
      </c>
      <c r="K64" s="21">
        <f t="shared" si="4"/>
        <v>1.2128511676508152E-7</v>
      </c>
      <c r="L64" s="21">
        <f t="shared" si="5"/>
        <v>3.3680047496023042E-9</v>
      </c>
    </row>
    <row r="65" spans="4:12" x14ac:dyDescent="0.25">
      <c r="D65" s="21">
        <v>7.5748727050405362E-3</v>
      </c>
      <c r="E65" s="21">
        <f t="shared" si="0"/>
        <v>5.7378696497568128E-5</v>
      </c>
      <c r="F65" s="21">
        <f t="shared" si="6"/>
        <v>96</v>
      </c>
      <c r="G65" s="21">
        <f t="shared" si="1"/>
        <v>5.0251397664858189E-3</v>
      </c>
      <c r="H65" s="21">
        <f t="shared" si="2"/>
        <v>2.8833596951905019E-7</v>
      </c>
      <c r="I65" s="21">
        <f>(1-$F$3)*SUM($H$12:H65)</f>
        <v>1.4386121233288101E-7</v>
      </c>
      <c r="J65" s="48">
        <f t="shared" si="3"/>
        <v>3.7929040632855588E-4</v>
      </c>
      <c r="K65" s="21">
        <f t="shared" si="4"/>
        <v>1.360646394692083E-7</v>
      </c>
      <c r="L65" s="21">
        <f t="shared" si="5"/>
        <v>3.2767189020418419E-9</v>
      </c>
    </row>
    <row r="66" spans="4:12" x14ac:dyDescent="0.25">
      <c r="D66" s="21">
        <v>-9.55473613579985E-3</v>
      </c>
      <c r="E66" s="21">
        <f t="shared" si="0"/>
        <v>9.1292982624759453E-5</v>
      </c>
      <c r="F66" s="21">
        <f t="shared" si="6"/>
        <v>95</v>
      </c>
      <c r="G66" s="21">
        <f t="shared" si="1"/>
        <v>5.3130828242294297E-3</v>
      </c>
      <c r="H66" s="21">
        <f t="shared" si="2"/>
        <v>4.8504717795628521E-7</v>
      </c>
      <c r="I66" s="21">
        <f>(1-$F$3)*SUM($H$12:H66)</f>
        <v>1.7014839290038868E-7</v>
      </c>
      <c r="J66" s="48">
        <f t="shared" si="3"/>
        <v>4.1249047613295105E-4</v>
      </c>
      <c r="K66" s="21">
        <f t="shared" si="4"/>
        <v>1.6092718364340615E-7</v>
      </c>
      <c r="L66" s="21">
        <f t="shared" si="5"/>
        <v>8.3050515289226485E-9</v>
      </c>
    </row>
    <row r="67" spans="4:12" x14ac:dyDescent="0.25">
      <c r="D67" s="21">
        <v>-5.5855715765563366E-3</v>
      </c>
      <c r="E67" s="21">
        <f t="shared" si="0"/>
        <v>3.1198609836834041E-5</v>
      </c>
      <c r="F67" s="21">
        <f t="shared" si="6"/>
        <v>94</v>
      </c>
      <c r="G67" s="21">
        <f t="shared" si="1"/>
        <v>5.6175251652478475E-3</v>
      </c>
      <c r="H67" s="21">
        <f t="shared" si="2"/>
        <v>1.7525897587916428E-7</v>
      </c>
      <c r="I67" s="21">
        <f>(1-$F$3)*SUM($H$12:H67)</f>
        <v>1.7964657071563468E-7</v>
      </c>
      <c r="J67" s="48">
        <f t="shared" si="3"/>
        <v>4.238473436458399E-4</v>
      </c>
      <c r="K67" s="21">
        <f t="shared" si="4"/>
        <v>1.6991060675717407E-7</v>
      </c>
      <c r="L67" s="21">
        <f t="shared" si="5"/>
        <v>9.6278017591057294E-10</v>
      </c>
    </row>
    <row r="68" spans="4:12" x14ac:dyDescent="0.25">
      <c r="D68" s="21">
        <v>3.782902423951994E-3</v>
      </c>
      <c r="E68" s="21">
        <f t="shared" si="0"/>
        <v>1.4310350749141872E-5</v>
      </c>
      <c r="F68" s="21">
        <f t="shared" si="6"/>
        <v>93</v>
      </c>
      <c r="G68" s="21">
        <f t="shared" si="1"/>
        <v>5.939412206842379E-3</v>
      </c>
      <c r="H68" s="21">
        <f t="shared" si="2"/>
        <v>8.4995071923649215E-8</v>
      </c>
      <c r="I68" s="21">
        <f>(1-$F$3)*SUM($H$12:H68)</f>
        <v>1.8425288718245605E-7</v>
      </c>
      <c r="J68" s="48">
        <f t="shared" si="3"/>
        <v>4.2924688371898058E-4</v>
      </c>
      <c r="K68" s="21">
        <f t="shared" si="4"/>
        <v>1.7426728344003748E-7</v>
      </c>
      <c r="L68" s="21">
        <f t="shared" si="5"/>
        <v>1.998288557492888E-10</v>
      </c>
    </row>
    <row r="69" spans="4:12" x14ac:dyDescent="0.25">
      <c r="D69" s="21">
        <v>9.8870265387252659E-3</v>
      </c>
      <c r="E69" s="21">
        <f t="shared" si="0"/>
        <v>9.7753293777457707E-5</v>
      </c>
      <c r="F69" s="21">
        <f t="shared" si="6"/>
        <v>92</v>
      </c>
      <c r="G69" s="21">
        <f t="shared" si="1"/>
        <v>6.2797435392052828E-3</v>
      </c>
      <c r="H69" s="21">
        <f t="shared" si="2"/>
        <v>6.1386561503502604E-7</v>
      </c>
      <c r="I69" s="21">
        <f>(1-$F$3)*SUM($H$12:H69)</f>
        <v>2.1752139589660056E-7</v>
      </c>
      <c r="J69" s="48">
        <f t="shared" si="3"/>
        <v>4.6639189089927425E-4</v>
      </c>
      <c r="K69" s="21">
        <f t="shared" si="4"/>
        <v>2.0573280198018446E-7</v>
      </c>
      <c r="L69" s="21">
        <f t="shared" si="5"/>
        <v>9.515526652264504E-9</v>
      </c>
    </row>
    <row r="70" spans="4:12" x14ac:dyDescent="0.25">
      <c r="D70" s="21">
        <v>-1.406483720159025E-2</v>
      </c>
      <c r="E70" s="21">
        <f t="shared" si="0"/>
        <v>1.9781964550723706E-4</v>
      </c>
      <c r="F70" s="21">
        <f t="shared" si="6"/>
        <v>91</v>
      </c>
      <c r="G70" s="21">
        <f t="shared" si="1"/>
        <v>6.6395760295539005E-3</v>
      </c>
      <c r="H70" s="21">
        <f t="shared" si="2"/>
        <v>1.313438576484701E-6</v>
      </c>
      <c r="I70" s="21">
        <f>(1-$F$3)*SUM($H$12:H70)</f>
        <v>2.8870333157935031E-7</v>
      </c>
      <c r="J70" s="48">
        <f t="shared" si="3"/>
        <v>5.373112055218561E-4</v>
      </c>
      <c r="K70" s="21">
        <f t="shared" si="4"/>
        <v>2.7305702550321973E-7</v>
      </c>
      <c r="L70" s="21">
        <f t="shared" si="5"/>
        <v>3.9024654620771491E-8</v>
      </c>
    </row>
    <row r="71" spans="4:12" x14ac:dyDescent="0.25">
      <c r="D71" s="21">
        <v>-3.60567535618156E-3</v>
      </c>
      <c r="E71" s="21">
        <f t="shared" si="0"/>
        <v>1.300089477417502E-5</v>
      </c>
      <c r="F71" s="21">
        <f t="shared" si="6"/>
        <v>90</v>
      </c>
      <c r="G71" s="21">
        <f t="shared" si="1"/>
        <v>7.020027104133247E-3</v>
      </c>
      <c r="H71" s="21">
        <f t="shared" si="2"/>
        <v>9.1266633692692928E-8</v>
      </c>
      <c r="I71" s="21">
        <f>(1-$F$3)*SUM($H$12:H71)</f>
        <v>2.9364953596667825E-7</v>
      </c>
      <c r="J71" s="48">
        <f t="shared" si="3"/>
        <v>5.4189439558522681E-4</v>
      </c>
      <c r="K71" s="21">
        <f t="shared" si="4"/>
        <v>2.7773516984657147E-7</v>
      </c>
      <c r="L71" s="21">
        <f t="shared" si="5"/>
        <v>1.6187879031721523E-10</v>
      </c>
    </row>
    <row r="72" spans="4:12" x14ac:dyDescent="0.25">
      <c r="D72" s="21">
        <v>-1.3079789129515291E-2</v>
      </c>
      <c r="E72" s="21">
        <f t="shared" si="0"/>
        <v>1.7108088367258635E-4</v>
      </c>
      <c r="F72" s="21">
        <f t="shared" si="6"/>
        <v>89</v>
      </c>
      <c r="G72" s="21">
        <f t="shared" si="1"/>
        <v>7.4222782182790208E-3</v>
      </c>
      <c r="H72" s="21">
        <f t="shared" si="2"/>
        <v>1.2698099164469648E-6</v>
      </c>
      <c r="I72" s="21">
        <f>(1-$F$3)*SUM($H$12:H72)</f>
        <v>3.6246701203301984E-7</v>
      </c>
      <c r="J72" s="48">
        <f t="shared" si="3"/>
        <v>6.020523333008683E-4</v>
      </c>
      <c r="K72" s="21">
        <f t="shared" si="4"/>
        <v>3.4282307587979124E-7</v>
      </c>
      <c r="L72" s="21">
        <f t="shared" si="5"/>
        <v>2.9151485336324639E-8</v>
      </c>
    </row>
    <row r="73" spans="4:12" x14ac:dyDescent="0.25">
      <c r="D73" s="21">
        <v>2.1599282904705389E-3</v>
      </c>
      <c r="E73" s="21">
        <f t="shared" si="0"/>
        <v>4.6652902199749843E-6</v>
      </c>
      <c r="F73" s="21">
        <f t="shared" si="6"/>
        <v>88</v>
      </c>
      <c r="G73" s="21">
        <f t="shared" si="1"/>
        <v>7.8475785253169783E-3</v>
      </c>
      <c r="H73" s="21">
        <f t="shared" si="2"/>
        <v>3.6611231344647006E-8</v>
      </c>
      <c r="I73" s="21">
        <f>(1-$F$3)*SUM($H$12:H73)</f>
        <v>3.6445116139599636E-7</v>
      </c>
      <c r="J73" s="48">
        <f t="shared" si="3"/>
        <v>6.0369790574093954E-4</v>
      </c>
      <c r="K73" s="21">
        <f t="shared" si="4"/>
        <v>3.4469969406858956E-7</v>
      </c>
      <c r="L73" s="21">
        <f t="shared" si="5"/>
        <v>1.8667502492552096E-11</v>
      </c>
    </row>
    <row r="74" spans="4:12" x14ac:dyDescent="0.25">
      <c r="D74" s="21">
        <v>-4.1465916454366406E-3</v>
      </c>
      <c r="E74" s="21">
        <f t="shared" si="0"/>
        <v>1.7194222274004946E-5</v>
      </c>
      <c r="F74" s="21">
        <f t="shared" si="6"/>
        <v>87</v>
      </c>
      <c r="G74" s="21">
        <f t="shared" si="1"/>
        <v>8.2972487556921028E-3</v>
      </c>
      <c r="H74" s="21">
        <f t="shared" si="2"/>
        <v>1.4266473936808097E-7</v>
      </c>
      <c r="I74" s="21">
        <f>(1-$F$3)*SUM($H$12:H74)</f>
        <v>3.7218289128706925E-7</v>
      </c>
      <c r="J74" s="48">
        <f t="shared" si="3"/>
        <v>6.1006793989445897E-4</v>
      </c>
      <c r="K74" s="21">
        <f t="shared" si="4"/>
        <v>3.5201240208100278E-7</v>
      </c>
      <c r="L74" s="21">
        <f t="shared" si="5"/>
        <v>2.8366003336993233E-10</v>
      </c>
    </row>
    <row r="75" spans="4:12" x14ac:dyDescent="0.25">
      <c r="D75" s="21">
        <v>1.3620908394182989E-2</v>
      </c>
      <c r="E75" s="21">
        <f t="shared" si="0"/>
        <v>1.8552914548272461E-4</v>
      </c>
      <c r="F75" s="21">
        <f t="shared" si="6"/>
        <v>86</v>
      </c>
      <c r="G75" s="21">
        <f t="shared" si="1"/>
        <v>8.7726853183738469E-3</v>
      </c>
      <c r="H75" s="21">
        <f t="shared" si="2"/>
        <v>1.6275888107067437E-6</v>
      </c>
      <c r="I75" s="21">
        <f>(1-$F$3)*SUM($H$12:H75)</f>
        <v>4.6039023049265723E-7</v>
      </c>
      <c r="J75" s="48">
        <f t="shared" si="3"/>
        <v>6.7852061906227817E-4</v>
      </c>
      <c r="K75" s="21">
        <f t="shared" si="4"/>
        <v>4.3543933567151947E-7</v>
      </c>
      <c r="L75" s="21">
        <f t="shared" si="5"/>
        <v>3.4259680055251642E-8</v>
      </c>
    </row>
    <row r="76" spans="4:12" x14ac:dyDescent="0.25">
      <c r="D76" s="21">
        <v>2.4387892910394011E-3</v>
      </c>
      <c r="E76" s="21">
        <f t="shared" si="0"/>
        <v>5.9476932060884649E-6</v>
      </c>
      <c r="F76" s="21">
        <f t="shared" si="6"/>
        <v>85</v>
      </c>
      <c r="G76" s="21">
        <f t="shared" si="1"/>
        <v>9.2753646372739796E-3</v>
      </c>
      <c r="H76" s="21">
        <f t="shared" si="2"/>
        <v>5.5167023237107648E-8</v>
      </c>
      <c r="I76" s="21">
        <f>(1-$F$3)*SUM($H$12:H76)</f>
        <v>4.6338001286252068E-7</v>
      </c>
      <c r="J76" s="48">
        <f t="shared" si="3"/>
        <v>6.8072021628751459E-4</v>
      </c>
      <c r="K76" s="21">
        <f t="shared" si="4"/>
        <v>4.3826708648530772E-7</v>
      </c>
      <c r="L76" s="21">
        <f t="shared" si="5"/>
        <v>3.0353776167365508E-11</v>
      </c>
    </row>
    <row r="77" spans="4:12" x14ac:dyDescent="0.25">
      <c r="D77" s="21">
        <v>2.155171762700778E-3</v>
      </c>
      <c r="E77" s="21">
        <f t="shared" ref="E77:E140" si="7">D77^2</f>
        <v>4.6447653267427782E-6</v>
      </c>
      <c r="F77" s="21">
        <f t="shared" si="6"/>
        <v>84</v>
      </c>
      <c r="G77" s="21">
        <f t="shared" ref="G77:G140" si="8">$F$3^(F77-1)</f>
        <v>9.8068477361433586E-3</v>
      </c>
      <c r="H77" s="21">
        <f t="shared" ref="H77:H140" si="9">E77*G77</f>
        <v>4.5550506329484583E-8</v>
      </c>
      <c r="I77" s="21">
        <f>(1-$F$3)*SUM($H$12:H77)</f>
        <v>4.6584862713189897E-7</v>
      </c>
      <c r="J77" s="48">
        <f t="shared" ref="J77:J140" si="10">SQRT(I77)</f>
        <v>6.8253104481180856E-4</v>
      </c>
      <c r="K77" s="21">
        <f t="shared" ref="K77:K140" si="11">I77*$F$3</f>
        <v>4.4060191395620572E-7</v>
      </c>
      <c r="L77" s="21">
        <f t="shared" ref="L77:L140" si="12">(E77-K77)^2</f>
        <v>1.7674990001413242E-11</v>
      </c>
    </row>
    <row r="78" spans="4:12" x14ac:dyDescent="0.25">
      <c r="D78" s="21">
        <v>1.03759053570389E-3</v>
      </c>
      <c r="E78" s="21">
        <f t="shared" si="7"/>
        <v>1.0765941197822855E-6</v>
      </c>
      <c r="F78" s="21">
        <f t="shared" ref="F78:F141" si="13">F77-1</f>
        <v>83</v>
      </c>
      <c r="G78" s="21">
        <f t="shared" si="8"/>
        <v>1.0368785086185642E-2</v>
      </c>
      <c r="H78" s="21">
        <f t="shared" si="9"/>
        <v>1.116297305307372E-8</v>
      </c>
      <c r="I78" s="21">
        <f>(1-$F$3)*SUM($H$12:H78)</f>
        <v>4.6645360557864055E-7</v>
      </c>
      <c r="J78" s="48">
        <f t="shared" si="10"/>
        <v>6.8297408851188536E-4</v>
      </c>
      <c r="K78" s="21">
        <f t="shared" si="11"/>
        <v>4.4117410553521215E-7</v>
      </c>
      <c r="L78" s="21">
        <f t="shared" si="12"/>
        <v>4.0375859450575084E-13</v>
      </c>
    </row>
    <row r="79" spans="4:12" x14ac:dyDescent="0.25">
      <c r="D79" s="21">
        <v>5.857789277828233E-3</v>
      </c>
      <c r="E79" s="21">
        <f t="shared" si="7"/>
        <v>3.4313695223439414E-5</v>
      </c>
      <c r="F79" s="21">
        <f t="shared" si="13"/>
        <v>82</v>
      </c>
      <c r="G79" s="21">
        <f t="shared" si="8"/>
        <v>1.0962921731441691E-2</v>
      </c>
      <c r="H79" s="21">
        <f t="shared" si="9"/>
        <v>3.7617835505111091E-7</v>
      </c>
      <c r="I79" s="21">
        <f>(1-$F$3)*SUM($H$12:H79)</f>
        <v>4.8684062934503341E-7</v>
      </c>
      <c r="J79" s="48">
        <f t="shared" si="10"/>
        <v>6.977396572827385E-4</v>
      </c>
      <c r="K79" s="21">
        <f t="shared" si="11"/>
        <v>4.6045625249923025E-7</v>
      </c>
      <c r="L79" s="21">
        <f t="shared" si="12"/>
        <v>1.1460417888235833E-9</v>
      </c>
    </row>
    <row r="80" spans="4:12" x14ac:dyDescent="0.25">
      <c r="D80" s="21">
        <v>-4.4339297926379873E-5</v>
      </c>
      <c r="E80" s="21">
        <f t="shared" si="7"/>
        <v>1.9659733406042744E-9</v>
      </c>
      <c r="F80" s="21">
        <f t="shared" si="13"/>
        <v>81</v>
      </c>
      <c r="G80" s="21">
        <f t="shared" si="8"/>
        <v>1.159110270786113E-2</v>
      </c>
      <c r="H80" s="21">
        <f t="shared" si="9"/>
        <v>2.2787798911860997E-11</v>
      </c>
      <c r="I80" s="21">
        <f>(1-$F$3)*SUM($H$12:H80)</f>
        <v>4.8684186433208612E-7</v>
      </c>
      <c r="J80" s="48">
        <f t="shared" si="10"/>
        <v>6.9774054227347729E-4</v>
      </c>
      <c r="K80" s="21">
        <f t="shared" si="11"/>
        <v>4.6045742055603551E-7</v>
      </c>
      <c r="L80" s="21">
        <f t="shared" si="12"/>
        <v>2.1021440716970056E-13</v>
      </c>
    </row>
    <row r="81" spans="4:12" x14ac:dyDescent="0.25">
      <c r="D81" s="21">
        <v>4.3030271737574503E-3</v>
      </c>
      <c r="E81" s="21">
        <f t="shared" si="7"/>
        <v>1.851604285809503E-5</v>
      </c>
      <c r="F81" s="21">
        <f t="shared" si="13"/>
        <v>80</v>
      </c>
      <c r="G81" s="21">
        <f t="shared" si="8"/>
        <v>1.2255278772889431E-2</v>
      </c>
      <c r="H81" s="21">
        <f t="shared" si="9"/>
        <v>2.2691926699672297E-7</v>
      </c>
      <c r="I81" s="21">
        <f>(1-$F$3)*SUM($H$12:H81)</f>
        <v>4.9913977681747106E-7</v>
      </c>
      <c r="J81" s="48">
        <f t="shared" si="10"/>
        <v>7.0649824969172504E-4</v>
      </c>
      <c r="K81" s="21">
        <f t="shared" si="11"/>
        <v>4.7208884643805784E-7</v>
      </c>
      <c r="L81" s="21">
        <f t="shared" si="12"/>
        <v>3.2558427637479175E-10</v>
      </c>
    </row>
    <row r="82" spans="4:12" x14ac:dyDescent="0.25">
      <c r="D82" s="21">
        <v>2.8594990536765941E-3</v>
      </c>
      <c r="E82" s="21">
        <f t="shared" si="7"/>
        <v>8.1767348379773372E-6</v>
      </c>
      <c r="F82" s="21">
        <f t="shared" si="13"/>
        <v>79</v>
      </c>
      <c r="G82" s="21">
        <f t="shared" si="8"/>
        <v>1.2957512463363265E-2</v>
      </c>
      <c r="H82" s="21">
        <f t="shared" si="9"/>
        <v>1.0595014357270796E-7</v>
      </c>
      <c r="I82" s="21">
        <f>(1-$F$3)*SUM($H$12:H82)</f>
        <v>5.0488175549876986E-7</v>
      </c>
      <c r="J82" s="48">
        <f t="shared" si="10"/>
        <v>7.1055031876621504E-4</v>
      </c>
      <c r="K82" s="21">
        <f t="shared" si="11"/>
        <v>4.7751963800752543E-7</v>
      </c>
      <c r="L82" s="21">
        <f t="shared" si="12"/>
        <v>5.9277914695446192E-11</v>
      </c>
    </row>
    <row r="83" spans="4:12" x14ac:dyDescent="0.25">
      <c r="D83" s="21">
        <v>8.2457602111644999E-4</v>
      </c>
      <c r="E83" s="21">
        <f t="shared" si="7"/>
        <v>6.7992561460023613E-7</v>
      </c>
      <c r="F83" s="21">
        <f t="shared" si="13"/>
        <v>78</v>
      </c>
      <c r="G83" s="21">
        <f t="shared" si="8"/>
        <v>1.3699984500526315E-2</v>
      </c>
      <c r="H83" s="21">
        <f t="shared" si="9"/>
        <v>9.3149703815340645E-9</v>
      </c>
      <c r="I83" s="21">
        <f>(1-$F$3)*SUM($H$12:H83)</f>
        <v>5.0538658125496146E-7</v>
      </c>
      <c r="J83" s="48">
        <f t="shared" si="10"/>
        <v>7.1090546576528827E-4</v>
      </c>
      <c r="K83" s="21">
        <f t="shared" si="11"/>
        <v>4.7799710468111391E-7</v>
      </c>
      <c r="L83" s="21">
        <f t="shared" si="12"/>
        <v>4.0775123118157043E-14</v>
      </c>
    </row>
    <row r="84" spans="4:12" x14ac:dyDescent="0.25">
      <c r="D84" s="21">
        <v>-9.7538893322983742E-5</v>
      </c>
      <c r="E84" s="21">
        <f t="shared" si="7"/>
        <v>9.5138357106724023E-9</v>
      </c>
      <c r="F84" s="21">
        <f t="shared" si="13"/>
        <v>77</v>
      </c>
      <c r="G84" s="21">
        <f t="shared" si="8"/>
        <v>1.4485000562055749E-2</v>
      </c>
      <c r="H84" s="21">
        <f t="shared" si="9"/>
        <v>1.3780791561639579E-10</v>
      </c>
      <c r="I84" s="21">
        <f>(1-$F$3)*SUM($H$12:H84)</f>
        <v>5.0539404976880106E-7</v>
      </c>
      <c r="J84" s="48">
        <f t="shared" si="10"/>
        <v>7.1091071856373156E-4</v>
      </c>
      <c r="K84" s="21">
        <f t="shared" si="11"/>
        <v>4.7800416843809518E-7</v>
      </c>
      <c r="L84" s="21">
        <f t="shared" si="12"/>
        <v>2.1948319185905128E-13</v>
      </c>
    </row>
    <row r="85" spans="4:12" x14ac:dyDescent="0.25">
      <c r="D85" s="21">
        <v>-4.4926306600228854E-3</v>
      </c>
      <c r="E85" s="21">
        <f t="shared" si="7"/>
        <v>2.0183730247377666E-5</v>
      </c>
      <c r="F85" s="21">
        <f t="shared" si="13"/>
        <v>76</v>
      </c>
      <c r="G85" s="21">
        <f t="shared" si="8"/>
        <v>1.531499844212925E-2</v>
      </c>
      <c r="H85" s="21">
        <f t="shared" si="9"/>
        <v>3.0911379729494598E-7</v>
      </c>
      <c r="I85" s="21">
        <f>(1-$F$3)*SUM($H$12:H85)</f>
        <v>5.2214650308609991E-7</v>
      </c>
      <c r="J85" s="48">
        <f t="shared" si="10"/>
        <v>7.2259705444050902E-4</v>
      </c>
      <c r="K85" s="21">
        <f t="shared" si="11"/>
        <v>4.9384872086386408E-7</v>
      </c>
      <c r="L85" s="21">
        <f t="shared" si="12"/>
        <v>3.8769143452814957E-10</v>
      </c>
    </row>
    <row r="86" spans="4:12" x14ac:dyDescent="0.25">
      <c r="D86" s="21">
        <v>5.8914121702061482E-3</v>
      </c>
      <c r="E86" s="21">
        <f t="shared" si="7"/>
        <v>3.4708737359253117E-5</v>
      </c>
      <c r="F86" s="21">
        <f t="shared" si="13"/>
        <v>75</v>
      </c>
      <c r="G86" s="21">
        <f t="shared" si="8"/>
        <v>1.6192555621767506E-2</v>
      </c>
      <c r="H86" s="21">
        <f t="shared" si="9"/>
        <v>5.6202316025102597E-7</v>
      </c>
      <c r="I86" s="21">
        <f>(1-$F$3)*SUM($H$12:H86)</f>
        <v>5.5260540475189116E-7</v>
      </c>
      <c r="J86" s="48">
        <f t="shared" si="10"/>
        <v>7.4337433689352717E-4</v>
      </c>
      <c r="K86" s="21">
        <f t="shared" si="11"/>
        <v>5.2265689929207212E-7</v>
      </c>
      <c r="L86" s="21">
        <f t="shared" si="12"/>
        <v>1.1686880972149301E-9</v>
      </c>
    </row>
    <row r="87" spans="4:12" x14ac:dyDescent="0.25">
      <c r="D87" s="21">
        <v>1.3980873468932939E-3</v>
      </c>
      <c r="E87" s="21">
        <f t="shared" si="7"/>
        <v>1.9546482295431296E-6</v>
      </c>
      <c r="F87" s="21">
        <f t="shared" si="13"/>
        <v>74</v>
      </c>
      <c r="G87" s="21">
        <f t="shared" si="8"/>
        <v>1.7120397272961191E-2</v>
      </c>
      <c r="H87" s="21">
        <f t="shared" si="9"/>
        <v>3.3464354218668618E-8</v>
      </c>
      <c r="I87" s="21">
        <f>(1-$F$3)*SUM($H$12:H87)</f>
        <v>5.5441900879269331E-7</v>
      </c>
      <c r="J87" s="48">
        <f t="shared" si="10"/>
        <v>7.4459318341809526E-4</v>
      </c>
      <c r="K87" s="21">
        <f t="shared" si="11"/>
        <v>5.2437221487957491E-7</v>
      </c>
      <c r="L87" s="21">
        <f t="shared" si="12"/>
        <v>2.0456894781218609E-12</v>
      </c>
    </row>
    <row r="88" spans="4:12" x14ac:dyDescent="0.25">
      <c r="D88" s="21">
        <v>-5.112828342025979E-4</v>
      </c>
      <c r="E88" s="21">
        <f t="shared" si="7"/>
        <v>2.6141013655024121E-7</v>
      </c>
      <c r="F88" s="21">
        <f t="shared" si="13"/>
        <v>73</v>
      </c>
      <c r="G88" s="21">
        <f t="shared" si="8"/>
        <v>1.8101404721438445E-2</v>
      </c>
      <c r="H88" s="21">
        <f t="shared" si="9"/>
        <v>4.7318906799824051E-9</v>
      </c>
      <c r="I88" s="21">
        <f>(1-$F$3)*SUM($H$12:H88)</f>
        <v>5.5467545408375649E-7</v>
      </c>
      <c r="J88" s="48">
        <f t="shared" si="10"/>
        <v>7.4476536847772163E-4</v>
      </c>
      <c r="K88" s="21">
        <f t="shared" si="11"/>
        <v>5.2461476209231039E-7</v>
      </c>
      <c r="L88" s="21">
        <f t="shared" si="12"/>
        <v>6.9276674906740859E-14</v>
      </c>
    </row>
    <row r="89" spans="4:12" x14ac:dyDescent="0.25">
      <c r="D89" s="21">
        <v>4.2854532090418731E-3</v>
      </c>
      <c r="E89" s="21">
        <f t="shared" si="7"/>
        <v>1.8365109206887288E-5</v>
      </c>
      <c r="F89" s="21">
        <f t="shared" si="13"/>
        <v>72</v>
      </c>
      <c r="G89" s="21">
        <f t="shared" si="8"/>
        <v>1.9138624394353258E-2</v>
      </c>
      <c r="H89" s="21">
        <f t="shared" si="9"/>
        <v>3.5148292707189467E-7</v>
      </c>
      <c r="I89" s="21">
        <f>(1-$F$3)*SUM($H$12:H89)</f>
        <v>5.7372410664836899E-7</v>
      </c>
      <c r="J89" s="48">
        <f t="shared" si="10"/>
        <v>7.5744577802531121E-4</v>
      </c>
      <c r="K89" s="21">
        <f t="shared" si="11"/>
        <v>5.4263107101636516E-7</v>
      </c>
      <c r="L89" s="21">
        <f t="shared" si="12"/>
        <v>3.1764072690359708E-10</v>
      </c>
    </row>
    <row r="90" spans="4:12" x14ac:dyDescent="0.25">
      <c r="D90" s="21">
        <v>2.2179277254270689E-3</v>
      </c>
      <c r="E90" s="21">
        <f t="shared" si="7"/>
        <v>4.9192033952180915E-6</v>
      </c>
      <c r="F90" s="21">
        <f t="shared" si="13"/>
        <v>71</v>
      </c>
      <c r="G90" s="21">
        <f t="shared" si="8"/>
        <v>2.0235277280680912E-2</v>
      </c>
      <c r="H90" s="21">
        <f t="shared" si="9"/>
        <v>9.9541444702305047E-8</v>
      </c>
      <c r="I90" s="21">
        <f>(1-$F$3)*SUM($H$12:H90)</f>
        <v>5.7911876525016767E-7</v>
      </c>
      <c r="J90" s="48">
        <f t="shared" si="10"/>
        <v>7.6099853170040195E-4</v>
      </c>
      <c r="K90" s="21">
        <f t="shared" si="11"/>
        <v>5.4773336555295462E-7</v>
      </c>
      <c r="L90" s="21">
        <f t="shared" si="12"/>
        <v>1.9109750220260513E-11</v>
      </c>
    </row>
    <row r="91" spans="4:12" x14ac:dyDescent="0.25">
      <c r="D91" s="21">
        <v>-3.822761584262782E-4</v>
      </c>
      <c r="E91" s="21">
        <f t="shared" si="7"/>
        <v>1.4613506130115294E-7</v>
      </c>
      <c r="F91" s="21">
        <f t="shared" si="13"/>
        <v>70</v>
      </c>
      <c r="G91" s="21">
        <f t="shared" si="8"/>
        <v>2.1394768933698904E-2</v>
      </c>
      <c r="H91" s="21">
        <f t="shared" si="9"/>
        <v>3.1265258696500918E-9</v>
      </c>
      <c r="I91" s="21">
        <f>(1-$F$3)*SUM($H$12:H91)</f>
        <v>5.7928820763395959E-7</v>
      </c>
      <c r="J91" s="48">
        <f t="shared" si="10"/>
        <v>7.6110985254032788E-4</v>
      </c>
      <c r="K91" s="21">
        <f t="shared" si="11"/>
        <v>5.4789362498972415E-7</v>
      </c>
      <c r="L91" s="21">
        <f t="shared" si="12"/>
        <v>1.6140994349710375E-13</v>
      </c>
    </row>
    <row r="92" spans="4:12" x14ac:dyDescent="0.25">
      <c r="D92" s="21">
        <v>1.047709678688803E-3</v>
      </c>
      <c r="E92" s="21">
        <f t="shared" si="7"/>
        <v>1.097695570818195E-6</v>
      </c>
      <c r="F92" s="21">
        <f t="shared" si="13"/>
        <v>69</v>
      </c>
      <c r="G92" s="21">
        <f t="shared" si="8"/>
        <v>2.2620700046615084E-2</v>
      </c>
      <c r="H92" s="21">
        <f t="shared" si="9"/>
        <v>2.4830642249976315E-8</v>
      </c>
      <c r="I92" s="21">
        <f>(1-$F$3)*SUM($H$12:H92)</f>
        <v>5.8063390678673591E-7</v>
      </c>
      <c r="J92" s="48">
        <f t="shared" si="10"/>
        <v>7.6199337712786971E-4</v>
      </c>
      <c r="K92" s="21">
        <f t="shared" si="11"/>
        <v>5.4916639384164267E-7</v>
      </c>
      <c r="L92" s="21">
        <f t="shared" si="12"/>
        <v>3.0088425799457385E-13</v>
      </c>
    </row>
    <row r="93" spans="4:12" x14ac:dyDescent="0.25">
      <c r="D93" s="21">
        <v>2.299383818099915E-3</v>
      </c>
      <c r="E93" s="21">
        <f t="shared" si="7"/>
        <v>5.2871659429397427E-6</v>
      </c>
      <c r="F93" s="21">
        <f t="shared" si="13"/>
        <v>68</v>
      </c>
      <c r="G93" s="21">
        <f t="shared" si="8"/>
        <v>2.3916877634184635E-2</v>
      </c>
      <c r="H93" s="21">
        <f t="shared" si="9"/>
        <v>1.2645250088891824E-7</v>
      </c>
      <c r="I93" s="21">
        <f>(1-$F$3)*SUM($H$12:H93)</f>
        <v>5.8748701278373554E-7</v>
      </c>
      <c r="J93" s="48">
        <f t="shared" si="10"/>
        <v>7.664770138652141E-4</v>
      </c>
      <c r="K93" s="21">
        <f t="shared" si="11"/>
        <v>5.5564809507024338E-7</v>
      </c>
      <c r="L93" s="21">
        <f t="shared" si="12"/>
        <v>2.2387261144707618E-11</v>
      </c>
    </row>
    <row r="94" spans="4:12" x14ac:dyDescent="0.25">
      <c r="D94" s="21">
        <v>1.581805435906185E-3</v>
      </c>
      <c r="E94" s="21">
        <f t="shared" si="7"/>
        <v>2.5021084370623558E-6</v>
      </c>
      <c r="F94" s="21">
        <f t="shared" si="13"/>
        <v>67</v>
      </c>
      <c r="G94" s="21">
        <f t="shared" si="8"/>
        <v>2.5287326855039427E-2</v>
      </c>
      <c r="H94" s="21">
        <f t="shared" si="9"/>
        <v>6.3271633874747632E-8</v>
      </c>
      <c r="I94" s="21">
        <f>(1-$F$3)*SUM($H$12:H94)</f>
        <v>5.9091602534180176E-7</v>
      </c>
      <c r="J94" s="48">
        <f t="shared" si="10"/>
        <v>7.6871062523019794E-4</v>
      </c>
      <c r="K94" s="21">
        <f t="shared" si="11"/>
        <v>5.5889127194803226E-7</v>
      </c>
      <c r="L94" s="21">
        <f t="shared" si="12"/>
        <v>3.7760929507949476E-12</v>
      </c>
    </row>
    <row r="95" spans="4:12" x14ac:dyDescent="0.25">
      <c r="D95" s="21">
        <v>-1.136394016364791E-3</v>
      </c>
      <c r="E95" s="21">
        <f t="shared" si="7"/>
        <v>1.2913913604297009E-6</v>
      </c>
      <c r="F95" s="21">
        <f t="shared" si="13"/>
        <v>66</v>
      </c>
      <c r="G95" s="21">
        <f t="shared" si="8"/>
        <v>2.673630351144279E-2</v>
      </c>
      <c r="H95" s="21">
        <f t="shared" si="9"/>
        <v>3.4527031364503492E-8</v>
      </c>
      <c r="I95" s="21">
        <f>(1-$F$3)*SUM($H$12:H95)</f>
        <v>5.9278722127734535E-7</v>
      </c>
      <c r="J95" s="48">
        <f t="shared" si="10"/>
        <v>7.6992676358037155E-4</v>
      </c>
      <c r="K95" s="21">
        <f t="shared" si="11"/>
        <v>5.6066105823175167E-7</v>
      </c>
      <c r="L95" s="21">
        <f t="shared" si="12"/>
        <v>5.3396677455030622E-13</v>
      </c>
    </row>
    <row r="96" spans="4:12" x14ac:dyDescent="0.25">
      <c r="D96" s="21">
        <v>-4.3922020727179658E-3</v>
      </c>
      <c r="E96" s="21">
        <f t="shared" si="7"/>
        <v>1.9291439047587995E-5</v>
      </c>
      <c r="F96" s="21">
        <f t="shared" si="13"/>
        <v>65</v>
      </c>
      <c r="G96" s="21">
        <f t="shared" si="8"/>
        <v>2.8268307265286605E-2</v>
      </c>
      <c r="H96" s="21">
        <f t="shared" si="9"/>
        <v>5.453363265867654E-7</v>
      </c>
      <c r="I96" s="21">
        <f>(1-$F$3)*SUM($H$12:H96)</f>
        <v>6.2234177831529932E-7</v>
      </c>
      <c r="J96" s="48">
        <f t="shared" si="10"/>
        <v>7.888864166122391E-4</v>
      </c>
      <c r="K96" s="21">
        <f t="shared" si="11"/>
        <v>5.8861390308013503E-7</v>
      </c>
      <c r="L96" s="21">
        <f t="shared" si="12"/>
        <v>3.497956683860355E-10</v>
      </c>
    </row>
    <row r="97" spans="4:12" x14ac:dyDescent="0.25">
      <c r="D97" s="21">
        <v>-4.4113254417558432E-4</v>
      </c>
      <c r="E97" s="21">
        <f t="shared" si="7"/>
        <v>1.9459792153082386E-7</v>
      </c>
      <c r="F97" s="21">
        <f t="shared" si="13"/>
        <v>64</v>
      </c>
      <c r="G97" s="21">
        <f t="shared" si="8"/>
        <v>2.9888095611371717E-2</v>
      </c>
      <c r="H97" s="21">
        <f t="shared" si="9"/>
        <v>5.8161612844874741E-9</v>
      </c>
      <c r="I97" s="21">
        <f>(1-$F$3)*SUM($H$12:H97)</f>
        <v>6.2265698576076721E-7</v>
      </c>
      <c r="J97" s="48">
        <f t="shared" si="10"/>
        <v>7.8908617131512781E-4</v>
      </c>
      <c r="K97" s="21">
        <f t="shared" si="11"/>
        <v>5.8891202782641033E-7</v>
      </c>
      <c r="L97" s="21">
        <f t="shared" si="12"/>
        <v>1.5548361442368705E-13</v>
      </c>
    </row>
    <row r="98" spans="4:12" x14ac:dyDescent="0.25">
      <c r="D98" s="21">
        <v>-1.7487845327756649E-3</v>
      </c>
      <c r="E98" s="21">
        <f t="shared" si="7"/>
        <v>3.0582473420754005E-6</v>
      </c>
      <c r="F98" s="21">
        <f t="shared" si="13"/>
        <v>63</v>
      </c>
      <c r="G98" s="21">
        <f t="shared" si="8"/>
        <v>3.160069865136441E-2</v>
      </c>
      <c r="H98" s="21">
        <f t="shared" si="9"/>
        <v>9.6642752658260896E-8</v>
      </c>
      <c r="I98" s="21">
        <f>(1-$F$3)*SUM($H$12:H98)</f>
        <v>6.2789454945585522E-7</v>
      </c>
      <c r="J98" s="48">
        <f t="shared" si="10"/>
        <v>7.9239797416188237E-4</v>
      </c>
      <c r="K98" s="21">
        <f t="shared" si="11"/>
        <v>5.9386574123054995E-7</v>
      </c>
      <c r="L98" s="21">
        <f t="shared" si="12"/>
        <v>6.0731766745826299E-12</v>
      </c>
    </row>
    <row r="99" spans="4:12" x14ac:dyDescent="0.25">
      <c r="D99" s="21">
        <v>-6.4949771581042422E-3</v>
      </c>
      <c r="E99" s="21">
        <f t="shared" si="7"/>
        <v>4.2184728284295861E-5</v>
      </c>
      <c r="F99" s="21">
        <f t="shared" si="13"/>
        <v>62</v>
      </c>
      <c r="G99" s="21">
        <f t="shared" si="8"/>
        <v>3.3411434714308096E-2</v>
      </c>
      <c r="H99" s="21">
        <f t="shared" si="9"/>
        <v>1.4094522950115773E-6</v>
      </c>
      <c r="I99" s="21">
        <f>(1-$F$3)*SUM($H$12:H99)</f>
        <v>7.0427995826571033E-7</v>
      </c>
      <c r="J99" s="48">
        <f t="shared" si="10"/>
        <v>8.3921389303663835E-4</v>
      </c>
      <c r="K99" s="21">
        <f t="shared" si="11"/>
        <v>6.6611143513150085E-7</v>
      </c>
      <c r="L99" s="21">
        <f t="shared" si="12"/>
        <v>1.723795545067715E-9</v>
      </c>
    </row>
    <row r="100" spans="4:12" x14ac:dyDescent="0.25">
      <c r="D100" s="21">
        <v>1.812480962524256E-3</v>
      </c>
      <c r="E100" s="21">
        <f t="shared" si="7"/>
        <v>3.2850872395128535E-6</v>
      </c>
      <c r="F100" s="21">
        <f t="shared" si="13"/>
        <v>61</v>
      </c>
      <c r="G100" s="21">
        <f t="shared" si="8"/>
        <v>3.5325926872198231E-2</v>
      </c>
      <c r="H100" s="21">
        <f t="shared" si="9"/>
        <v>1.1604875159182261E-7</v>
      </c>
      <c r="I100" s="21">
        <f>(1-$F$3)*SUM($H$12:H100)</f>
        <v>7.1056923202374266E-7</v>
      </c>
      <c r="J100" s="48">
        <f t="shared" si="10"/>
        <v>8.4295268670533496E-4</v>
      </c>
      <c r="K100" s="21">
        <f t="shared" si="11"/>
        <v>6.72059861066003E-7</v>
      </c>
      <c r="L100" s="21">
        <f t="shared" si="12"/>
        <v>6.8279120805128217E-12</v>
      </c>
    </row>
    <row r="101" spans="4:12" x14ac:dyDescent="0.25">
      <c r="D101" s="21">
        <v>7.3344416618118368E-3</v>
      </c>
      <c r="E101" s="21">
        <f t="shared" si="7"/>
        <v>5.3794034490521178E-5</v>
      </c>
      <c r="F101" s="21">
        <f t="shared" si="13"/>
        <v>60</v>
      </c>
      <c r="G101" s="21">
        <f t="shared" si="8"/>
        <v>3.7350120401908028E-2</v>
      </c>
      <c r="H101" s="21">
        <f t="shared" si="9"/>
        <v>2.0092136651253593E-6</v>
      </c>
      <c r="I101" s="21">
        <f>(1-$F$3)*SUM($H$12:H101)</f>
        <v>8.1945876857644116E-7</v>
      </c>
      <c r="J101" s="48">
        <f t="shared" si="10"/>
        <v>9.0523961942484666E-4</v>
      </c>
      <c r="K101" s="21">
        <f t="shared" si="11"/>
        <v>7.7504811823937686E-7</v>
      </c>
      <c r="L101" s="21">
        <f t="shared" si="12"/>
        <v>2.8110129159442031E-9</v>
      </c>
    </row>
    <row r="102" spans="4:12" x14ac:dyDescent="0.25">
      <c r="D102" s="21">
        <v>2.164985788067428E-5</v>
      </c>
      <c r="E102" s="21">
        <f t="shared" si="7"/>
        <v>4.6871634625339428E-10</v>
      </c>
      <c r="F102" s="21">
        <f t="shared" si="13"/>
        <v>59</v>
      </c>
      <c r="G102" s="21">
        <f t="shared" si="8"/>
        <v>3.9490301247691435E-2</v>
      </c>
      <c r="H102" s="21">
        <f t="shared" si="9"/>
        <v>1.8509749713263786E-11</v>
      </c>
      <c r="I102" s="21">
        <f>(1-$F$3)*SUM($H$12:H102)</f>
        <v>8.1945977171418761E-7</v>
      </c>
      <c r="J102" s="48">
        <f t="shared" si="10"/>
        <v>9.05240173497723E-4</v>
      </c>
      <c r="K102" s="21">
        <f t="shared" si="11"/>
        <v>7.7504906701197228E-7</v>
      </c>
      <c r="L102" s="21">
        <f t="shared" si="12"/>
        <v>5.9997471963742809E-13</v>
      </c>
    </row>
    <row r="103" spans="4:12" x14ac:dyDescent="0.25">
      <c r="D103" s="21">
        <v>5.7525318595592614E-3</v>
      </c>
      <c r="E103" s="21">
        <f t="shared" si="7"/>
        <v>3.3091622795244337E-5</v>
      </c>
      <c r="F103" s="21">
        <f t="shared" si="13"/>
        <v>58</v>
      </c>
      <c r="G103" s="21">
        <f t="shared" si="8"/>
        <v>4.1753115541596851E-2</v>
      </c>
      <c r="H103" s="21">
        <f t="shared" si="9"/>
        <v>1.381678350028777E-6</v>
      </c>
      <c r="I103" s="21">
        <f>(1-$F$3)*SUM($H$12:H103)</f>
        <v>8.9433996878379293E-7</v>
      </c>
      <c r="J103" s="48">
        <f t="shared" si="10"/>
        <v>9.4569549474648172E-4</v>
      </c>
      <c r="K103" s="21">
        <f t="shared" si="11"/>
        <v>8.4587112427424395E-7</v>
      </c>
      <c r="L103" s="21">
        <f t="shared" si="12"/>
        <v>1.0397885008258703E-9</v>
      </c>
    </row>
    <row r="104" spans="4:12" x14ac:dyDescent="0.25">
      <c r="D104" s="21">
        <v>-3.442469070760706E-3</v>
      </c>
      <c r="E104" s="21">
        <f t="shared" si="7"/>
        <v>1.1850593303144078E-5</v>
      </c>
      <c r="F104" s="21">
        <f t="shared" si="13"/>
        <v>57</v>
      </c>
      <c r="G104" s="21">
        <f t="shared" si="8"/>
        <v>4.4145590242410451E-2</v>
      </c>
      <c r="H104" s="21">
        <f t="shared" si="9"/>
        <v>5.2315143609005182E-7</v>
      </c>
      <c r="I104" s="21">
        <f>(1-$F$3)*SUM($H$12:H104)</f>
        <v>9.2269221345119623E-7</v>
      </c>
      <c r="J104" s="48">
        <f t="shared" si="10"/>
        <v>9.6056869272905009E-4</v>
      </c>
      <c r="K104" s="21">
        <f t="shared" si="11"/>
        <v>8.726868161918581E-7</v>
      </c>
      <c r="L104" s="21">
        <f t="shared" si="12"/>
        <v>1.2051443083626762E-10</v>
      </c>
    </row>
    <row r="105" spans="4:12" x14ac:dyDescent="0.25">
      <c r="D105" s="21">
        <v>5.030923425463435E-3</v>
      </c>
      <c r="E105" s="21">
        <f t="shared" si="7"/>
        <v>2.5310190512876742E-5</v>
      </c>
      <c r="F105" s="21">
        <f t="shared" si="13"/>
        <v>56</v>
      </c>
      <c r="G105" s="21">
        <f t="shared" si="8"/>
        <v>4.6675154957221472E-2</v>
      </c>
      <c r="H105" s="21">
        <f t="shared" si="9"/>
        <v>1.1813570641853187E-6</v>
      </c>
      <c r="I105" s="21">
        <f>(1-$F$3)*SUM($H$12:H105)</f>
        <v>9.8671597829771403E-7</v>
      </c>
      <c r="J105" s="48">
        <f t="shared" si="10"/>
        <v>9.9333578325645462E-4</v>
      </c>
      <c r="K105" s="21">
        <f t="shared" si="11"/>
        <v>9.3324080666668843E-7</v>
      </c>
      <c r="L105" s="21">
        <f t="shared" si="12"/>
        <v>5.9423567697909452E-10</v>
      </c>
    </row>
    <row r="106" spans="4:12" x14ac:dyDescent="0.25">
      <c r="D106" s="21">
        <v>5.560453721396518E-4</v>
      </c>
      <c r="E106" s="21">
        <f t="shared" si="7"/>
        <v>3.0918645587792385E-7</v>
      </c>
      <c r="F106" s="21">
        <f t="shared" si="13"/>
        <v>55</v>
      </c>
      <c r="G106" s="21">
        <f t="shared" si="8"/>
        <v>4.9349665013374192E-2</v>
      </c>
      <c r="H106" s="21">
        <f t="shared" si="9"/>
        <v>1.5258248024247942E-8</v>
      </c>
      <c r="I106" s="21">
        <f>(1-$F$3)*SUM($H$12:H106)</f>
        <v>9.8754290058318562E-7</v>
      </c>
      <c r="J106" s="48">
        <f t="shared" si="10"/>
        <v>9.9375193110916044E-4</v>
      </c>
      <c r="K106" s="21">
        <f t="shared" si="11"/>
        <v>9.3402291381577455E-7</v>
      </c>
      <c r="L106" s="21">
        <f t="shared" si="12"/>
        <v>3.9042059916831948E-13</v>
      </c>
    </row>
    <row r="107" spans="4:12" x14ac:dyDescent="0.25">
      <c r="D107" s="21">
        <v>2.8921386348935881E-3</v>
      </c>
      <c r="E107" s="21">
        <f t="shared" si="7"/>
        <v>8.3644658834441478E-6</v>
      </c>
      <c r="F107" s="21">
        <f t="shared" si="13"/>
        <v>54</v>
      </c>
      <c r="G107" s="21">
        <f t="shared" si="8"/>
        <v>5.217742585245453E-2</v>
      </c>
      <c r="H107" s="21">
        <f t="shared" si="9"/>
        <v>4.3643629842879262E-7</v>
      </c>
      <c r="I107" s="21">
        <f>(1-$F$3)*SUM($H$12:H107)</f>
        <v>1.0111956096482125E-6</v>
      </c>
      <c r="J107" s="48">
        <f t="shared" si="10"/>
        <v>1.0055822242105378E-3</v>
      </c>
      <c r="K107" s="21">
        <f t="shared" si="11"/>
        <v>9.5639376193539224E-7</v>
      </c>
      <c r="L107" s="21">
        <f t="shared" si="12"/>
        <v>5.487953255747523E-11</v>
      </c>
    </row>
    <row r="108" spans="4:12" x14ac:dyDescent="0.25">
      <c r="D108" s="21">
        <v>-3.145635493969727E-3</v>
      </c>
      <c r="E108" s="21">
        <f t="shared" si="7"/>
        <v>9.8950226609221679E-6</v>
      </c>
      <c r="F108" s="21">
        <f t="shared" si="13"/>
        <v>53</v>
      </c>
      <c r="G108" s="21">
        <f t="shared" si="8"/>
        <v>5.5167218822064414E-2</v>
      </c>
      <c r="H108" s="21">
        <f t="shared" si="9"/>
        <v>5.4588088038437935E-7</v>
      </c>
      <c r="I108" s="21">
        <f>(1-$F$3)*SUM($H$12:H108)</f>
        <v>1.0407796788339681E-6</v>
      </c>
      <c r="J108" s="48">
        <f t="shared" si="10"/>
        <v>1.0201861000983929E-3</v>
      </c>
      <c r="K108" s="21">
        <f t="shared" si="11"/>
        <v>9.8437451951776059E-7</v>
      </c>
      <c r="L108" s="21">
        <f t="shared" si="12"/>
        <v>7.9399650299913818E-11</v>
      </c>
    </row>
    <row r="109" spans="4:12" x14ac:dyDescent="0.25">
      <c r="D109" s="21">
        <v>2.2624358346872019E-3</v>
      </c>
      <c r="E109" s="21">
        <f t="shared" si="7"/>
        <v>5.1186159060767762E-6</v>
      </c>
      <c r="F109" s="21">
        <f t="shared" si="13"/>
        <v>52</v>
      </c>
      <c r="G109" s="21">
        <f t="shared" si="8"/>
        <v>5.832832844547791E-2</v>
      </c>
      <c r="H109" s="21">
        <f t="shared" si="9"/>
        <v>2.9856030975589369E-7</v>
      </c>
      <c r="I109" s="21">
        <f>(1-$F$3)*SUM($H$12:H109)</f>
        <v>1.0569601848332248E-6</v>
      </c>
      <c r="J109" s="48">
        <f t="shared" si="10"/>
        <v>1.0280856894409264E-3</v>
      </c>
      <c r="K109" s="21">
        <f t="shared" si="11"/>
        <v>9.9967812136788216E-7</v>
      </c>
      <c r="L109" s="21">
        <f t="shared" si="12"/>
        <v>1.6965648474302612E-11</v>
      </c>
    </row>
    <row r="110" spans="4:12" x14ac:dyDescent="0.25">
      <c r="D110" s="21">
        <v>-1.946019615290722E-3</v>
      </c>
      <c r="E110" s="21">
        <f t="shared" si="7"/>
        <v>3.7869923430962498E-6</v>
      </c>
      <c r="F110" s="21">
        <f t="shared" si="13"/>
        <v>51</v>
      </c>
      <c r="G110" s="21">
        <f t="shared" si="8"/>
        <v>6.1670571253862487E-2</v>
      </c>
      <c r="H110" s="21">
        <f t="shared" si="9"/>
        <v>2.3354598113274894E-7</v>
      </c>
      <c r="I110" s="21">
        <f>(1-$F$3)*SUM($H$12:H110)</f>
        <v>1.0696172327573459E-6</v>
      </c>
      <c r="J110" s="48">
        <f t="shared" si="10"/>
        <v>1.0342230091993437E-3</v>
      </c>
      <c r="K110" s="21">
        <f t="shared" si="11"/>
        <v>1.0116492193074371E-6</v>
      </c>
      <c r="L110" s="21">
        <f t="shared" si="12"/>
        <v>7.7025294547618457E-12</v>
      </c>
    </row>
    <row r="111" spans="4:12" x14ac:dyDescent="0.25">
      <c r="D111" s="21">
        <v>-8.4115185667875663E-3</v>
      </c>
      <c r="E111" s="21">
        <f t="shared" si="7"/>
        <v>7.0753644599411952E-5</v>
      </c>
      <c r="F111" s="21">
        <f t="shared" si="13"/>
        <v>50</v>
      </c>
      <c r="G111" s="21">
        <f t="shared" si="8"/>
        <v>6.5204326270601187E-2</v>
      </c>
      <c r="H111" s="21">
        <f t="shared" si="9"/>
        <v>4.6134437272942165E-6</v>
      </c>
      <c r="I111" s="21">
        <f>(1-$F$3)*SUM($H$12:H111)</f>
        <v>1.3196432793130655E-6</v>
      </c>
      <c r="J111" s="48">
        <f t="shared" si="10"/>
        <v>1.1487572760653425E-3</v>
      </c>
      <c r="K111" s="21">
        <f t="shared" si="11"/>
        <v>1.2481250791368202E-6</v>
      </c>
      <c r="L111" s="21">
        <f t="shared" si="12"/>
        <v>4.8310172437833465E-9</v>
      </c>
    </row>
    <row r="112" spans="4:12" x14ac:dyDescent="0.25">
      <c r="D112" s="21">
        <v>8.066058221703129E-5</v>
      </c>
      <c r="E112" s="21">
        <f t="shared" si="7"/>
        <v>6.5061295235904644E-9</v>
      </c>
      <c r="F112" s="21">
        <f t="shared" si="13"/>
        <v>49</v>
      </c>
      <c r="G112" s="21">
        <f t="shared" si="8"/>
        <v>6.8940567242381928E-2</v>
      </c>
      <c r="H112" s="21">
        <f t="shared" si="9"/>
        <v>4.485362599087347E-10</v>
      </c>
      <c r="I112" s="21">
        <f>(1-$F$3)*SUM($H$12:H112)</f>
        <v>1.3196675877807593E-6</v>
      </c>
      <c r="J112" s="48">
        <f t="shared" si="10"/>
        <v>1.1487678563490359E-3</v>
      </c>
      <c r="K112" s="21">
        <f t="shared" si="11"/>
        <v>1.2481480702046638E-6</v>
      </c>
      <c r="L112" s="21">
        <f t="shared" si="12"/>
        <v>1.5416747088582622E-12</v>
      </c>
    </row>
    <row r="113" spans="4:12" x14ac:dyDescent="0.25">
      <c r="D113" s="21">
        <v>5.1807221680560229E-4</v>
      </c>
      <c r="E113" s="21">
        <f t="shared" si="7"/>
        <v>2.68398821825871E-7</v>
      </c>
      <c r="F113" s="21">
        <f t="shared" si="13"/>
        <v>48</v>
      </c>
      <c r="G113" s="21">
        <f t="shared" si="8"/>
        <v>7.2890896717144521E-2</v>
      </c>
      <c r="H113" s="21">
        <f t="shared" si="9"/>
        <v>1.9563830800712839E-8</v>
      </c>
      <c r="I113" s="21">
        <f>(1-$F$3)*SUM($H$12:H113)</f>
        <v>1.3207278515576094E-6</v>
      </c>
      <c r="J113" s="48">
        <f t="shared" si="10"/>
        <v>1.149229242387092E-3</v>
      </c>
      <c r="K113" s="21">
        <f t="shared" si="11"/>
        <v>1.2491508728795471E-6</v>
      </c>
      <c r="L113" s="21">
        <f t="shared" si="12"/>
        <v>9.6187458564599244E-13</v>
      </c>
    </row>
    <row r="114" spans="4:12" x14ac:dyDescent="0.25">
      <c r="D114" s="21">
        <v>2.948434166786642E-3</v>
      </c>
      <c r="E114" s="21">
        <f t="shared" si="7"/>
        <v>8.6932640358748405E-6</v>
      </c>
      <c r="F114" s="21">
        <f t="shared" si="13"/>
        <v>47</v>
      </c>
      <c r="G114" s="21">
        <f t="shared" si="8"/>
        <v>7.7067582074711399E-2</v>
      </c>
      <c r="H114" s="21">
        <f t="shared" si="9"/>
        <v>6.6996883958192114E-7</v>
      </c>
      <c r="I114" s="21">
        <f>(1-$F$3)*SUM($H$12:H114)</f>
        <v>1.3570368801657108E-6</v>
      </c>
      <c r="J114" s="48">
        <f t="shared" si="10"/>
        <v>1.1649192590758E-3</v>
      </c>
      <c r="K114" s="21">
        <f t="shared" si="11"/>
        <v>1.2834921300323572E-6</v>
      </c>
      <c r="L114" s="21">
        <f t="shared" si="12"/>
        <v>5.4904719696612547E-11</v>
      </c>
    </row>
    <row r="115" spans="4:12" x14ac:dyDescent="0.25">
      <c r="D115" s="21">
        <v>-3.01248468597572E-3</v>
      </c>
      <c r="E115" s="21">
        <f t="shared" si="7"/>
        <v>9.0750639832382315E-6</v>
      </c>
      <c r="F115" s="21">
        <f t="shared" si="13"/>
        <v>46</v>
      </c>
      <c r="G115" s="21">
        <f t="shared" si="8"/>
        <v>8.1483593621991771E-2</v>
      </c>
      <c r="H115" s="21">
        <f t="shared" si="9"/>
        <v>7.3946882570375803E-7</v>
      </c>
      <c r="I115" s="21">
        <f>(1-$F$3)*SUM($H$12:H115)</f>
        <v>1.3971124675079991E-6</v>
      </c>
      <c r="J115" s="48">
        <f t="shared" si="10"/>
        <v>1.1819951216092217E-3</v>
      </c>
      <c r="K115" s="21">
        <f t="shared" si="11"/>
        <v>1.3213958168901309E-6</v>
      </c>
      <c r="L115" s="21">
        <f t="shared" si="12"/>
        <v>6.01193700338399E-11</v>
      </c>
    </row>
    <row r="116" spans="4:12" x14ac:dyDescent="0.25">
      <c r="D116" s="21">
        <v>4.2776947965810393E-3</v>
      </c>
      <c r="E116" s="21">
        <f t="shared" si="7"/>
        <v>1.8298672772696501E-5</v>
      </c>
      <c r="F116" s="21">
        <f t="shared" si="13"/>
        <v>45</v>
      </c>
      <c r="G116" s="21">
        <f t="shared" si="8"/>
        <v>8.6152644871060224E-2</v>
      </c>
      <c r="H116" s="21">
        <f t="shared" si="9"/>
        <v>1.5764790569978606E-6</v>
      </c>
      <c r="I116" s="21">
        <f>(1-$F$3)*SUM($H$12:H116)</f>
        <v>1.4825499084736525E-6</v>
      </c>
      <c r="J116" s="48">
        <f t="shared" si="10"/>
        <v>1.2176000609697966E-3</v>
      </c>
      <c r="K116" s="21">
        <f t="shared" si="11"/>
        <v>1.4022029671542635E-6</v>
      </c>
      <c r="L116" s="21">
        <f t="shared" si="12"/>
        <v>2.8549069188960047E-10</v>
      </c>
    </row>
    <row r="117" spans="4:12" x14ac:dyDescent="0.25">
      <c r="D117" s="21">
        <v>3.5160854289549332E-3</v>
      </c>
      <c r="E117" s="21">
        <f t="shared" si="7"/>
        <v>1.2362856743709196E-5</v>
      </c>
      <c r="F117" s="21">
        <f t="shared" si="13"/>
        <v>44</v>
      </c>
      <c r="G117" s="21">
        <f t="shared" si="8"/>
        <v>9.1089235125189752E-2</v>
      </c>
      <c r="H117" s="21">
        <f t="shared" si="9"/>
        <v>1.1261231647467646E-6</v>
      </c>
      <c r="I117" s="21">
        <f>(1-$F$3)*SUM($H$12:H117)</f>
        <v>1.5435802665878467E-6</v>
      </c>
      <c r="J117" s="48">
        <f t="shared" si="10"/>
        <v>1.2424090576729737E-3</v>
      </c>
      <c r="K117" s="21">
        <f t="shared" si="11"/>
        <v>1.4599257788755334E-6</v>
      </c>
      <c r="L117" s="21">
        <f t="shared" si="12"/>
        <v>1.1887390362392872E-10</v>
      </c>
    </row>
    <row r="118" spans="4:12" x14ac:dyDescent="0.25">
      <c r="D118" s="21">
        <v>1.5533746726370189E-3</v>
      </c>
      <c r="E118" s="21">
        <f t="shared" si="7"/>
        <v>2.4129728735901657E-6</v>
      </c>
      <c r="F118" s="21">
        <f t="shared" si="13"/>
        <v>43</v>
      </c>
      <c r="G118" s="21">
        <f t="shared" si="8"/>
        <v>9.6308694505085987E-2</v>
      </c>
      <c r="H118" s="21">
        <f t="shared" si="9"/>
        <v>2.3239026733165474E-7</v>
      </c>
      <c r="I118" s="21">
        <f>(1-$F$3)*SUM($H$12:H118)</f>
        <v>1.5561746804863423E-6</v>
      </c>
      <c r="J118" s="48">
        <f t="shared" si="10"/>
        <v>1.2474673063797472E-3</v>
      </c>
      <c r="K118" s="21">
        <f t="shared" si="11"/>
        <v>1.4718376372467776E-6</v>
      </c>
      <c r="L118" s="21">
        <f t="shared" si="12"/>
        <v>8.8573553308712499E-13</v>
      </c>
    </row>
    <row r="119" spans="4:12" x14ac:dyDescent="0.25">
      <c r="D119" s="21">
        <v>-4.9164151679457113E-4</v>
      </c>
      <c r="E119" s="21">
        <f t="shared" si="7"/>
        <v>2.4171138103606655E-7</v>
      </c>
      <c r="F119" s="21">
        <f t="shared" si="13"/>
        <v>42</v>
      </c>
      <c r="G119" s="21">
        <f t="shared" si="8"/>
        <v>0.10182723155514757</v>
      </c>
      <c r="H119" s="21">
        <f t="shared" si="9"/>
        <v>2.4612800766274053E-8</v>
      </c>
      <c r="I119" s="21">
        <f>(1-$F$3)*SUM($H$12:H119)</f>
        <v>1.5575085736980115E-6</v>
      </c>
      <c r="J119" s="48">
        <f t="shared" si="10"/>
        <v>1.248001832409717E-3</v>
      </c>
      <c r="K119" s="21">
        <f t="shared" si="11"/>
        <v>1.4730992399817542E-6</v>
      </c>
      <c r="L119" s="21">
        <f t="shared" si="12"/>
        <v>1.5163160591588449E-12</v>
      </c>
    </row>
    <row r="120" spans="4:12" x14ac:dyDescent="0.25">
      <c r="D120" s="21">
        <v>-1.210278822972284E-3</v>
      </c>
      <c r="E120" s="21">
        <f t="shared" si="7"/>
        <v>1.4647748293351773E-6</v>
      </c>
      <c r="F120" s="21">
        <f t="shared" si="13"/>
        <v>41</v>
      </c>
      <c r="G120" s="21">
        <f t="shared" si="8"/>
        <v>0.1076619835775894</v>
      </c>
      <c r="H120" s="21">
        <f t="shared" si="9"/>
        <v>1.5770056362075018E-7</v>
      </c>
      <c r="I120" s="21">
        <f>(1-$F$3)*SUM($H$12:H120)</f>
        <v>1.5660551715958968E-6</v>
      </c>
      <c r="J120" s="48">
        <f t="shared" si="10"/>
        <v>1.2514212606456296E-3</v>
      </c>
      <c r="K120" s="21">
        <f t="shared" si="11"/>
        <v>1.481182654147438E-6</v>
      </c>
      <c r="L120" s="21">
        <f t="shared" si="12"/>
        <v>2.6921671506983886E-16</v>
      </c>
    </row>
    <row r="121" spans="4:12" x14ac:dyDescent="0.25">
      <c r="D121" s="21">
        <v>-7.6737888950162824E-3</v>
      </c>
      <c r="E121" s="21">
        <f t="shared" si="7"/>
        <v>5.8887036005275218E-5</v>
      </c>
      <c r="F121" s="21">
        <f t="shared" si="13"/>
        <v>40</v>
      </c>
      <c r="G121" s="21">
        <f t="shared" si="8"/>
        <v>0.11383106985073657</v>
      </c>
      <c r="H121" s="21">
        <f t="shared" si="9"/>
        <v>6.7031743088193231E-6</v>
      </c>
      <c r="I121" s="21">
        <f>(1-$F$3)*SUM($H$12:H121)</f>
        <v>1.9293343770823629E-6</v>
      </c>
      <c r="J121" s="48">
        <f t="shared" si="10"/>
        <v>1.3890048153560746E-3</v>
      </c>
      <c r="K121" s="21">
        <f t="shared" si="11"/>
        <v>1.8247739065748223E-6</v>
      </c>
      <c r="L121" s="21">
        <f t="shared" si="12"/>
        <v>3.2561017558207799E-9</v>
      </c>
    </row>
    <row r="122" spans="4:12" x14ac:dyDescent="0.25">
      <c r="D122" s="21">
        <v>4.713946184637175E-4</v>
      </c>
      <c r="E122" s="21">
        <f t="shared" si="7"/>
        <v>2.222128863165538E-7</v>
      </c>
      <c r="F122" s="21">
        <f t="shared" si="13"/>
        <v>39</v>
      </c>
      <c r="G122" s="21">
        <f t="shared" si="8"/>
        <v>0.12035364789675362</v>
      </c>
      <c r="H122" s="21">
        <f t="shared" si="9"/>
        <v>2.6744131477863858E-8</v>
      </c>
      <c r="I122" s="21">
        <f>(1-$F$3)*SUM($H$12:H122)</f>
        <v>1.9307837779761933E-6</v>
      </c>
      <c r="J122" s="48">
        <f t="shared" si="10"/>
        <v>1.3895264581778187E-3</v>
      </c>
      <c r="K122" s="21">
        <f t="shared" si="11"/>
        <v>1.8261447570415142E-6</v>
      </c>
      <c r="L122" s="21">
        <f t="shared" si="12"/>
        <v>2.5725974459272711E-12</v>
      </c>
    </row>
    <row r="123" spans="4:12" x14ac:dyDescent="0.25">
      <c r="D123" s="21">
        <v>6.2374991677212723E-3</v>
      </c>
      <c r="E123" s="21">
        <f t="shared" si="7"/>
        <v>3.8906395867323564E-5</v>
      </c>
      <c r="F123" s="21">
        <f t="shared" si="13"/>
        <v>38</v>
      </c>
      <c r="G123" s="21">
        <f t="shared" si="8"/>
        <v>0.12724997297354332</v>
      </c>
      <c r="H123" s="21">
        <f t="shared" si="9"/>
        <v>4.9508378226149013E-6</v>
      </c>
      <c r="I123" s="21">
        <f>(1-$F$3)*SUM($H$12:H123)</f>
        <v>2.1990949314435236E-6</v>
      </c>
      <c r="J123" s="48">
        <f t="shared" si="10"/>
        <v>1.4829345674855392E-3</v>
      </c>
      <c r="K123" s="21">
        <f t="shared" si="11"/>
        <v>2.0799147605753678E-6</v>
      </c>
      <c r="L123" s="21">
        <f t="shared" si="12"/>
        <v>1.3561897107056816E-9</v>
      </c>
    </row>
    <row r="124" spans="4:12" x14ac:dyDescent="0.25">
      <c r="D124" s="21">
        <v>1.684219285401402E-3</v>
      </c>
      <c r="E124" s="21">
        <f t="shared" si="7"/>
        <v>2.8365946013180091E-6</v>
      </c>
      <c r="F124" s="21">
        <f t="shared" si="13"/>
        <v>37</v>
      </c>
      <c r="G124" s="21">
        <f t="shared" si="8"/>
        <v>0.13454146097556113</v>
      </c>
      <c r="H124" s="21">
        <f t="shared" si="9"/>
        <v>3.8163958185671431E-7</v>
      </c>
      <c r="I124" s="21">
        <f>(1-$F$3)*SUM($H$12:H124)</f>
        <v>2.2197779269456226E-6</v>
      </c>
      <c r="J124" s="48">
        <f t="shared" si="10"/>
        <v>1.4898919178737841E-3</v>
      </c>
      <c r="K124" s="21">
        <f t="shared" si="11"/>
        <v>2.0994768390571238E-6</v>
      </c>
      <c r="L124" s="21">
        <f t="shared" si="12"/>
        <v>5.4334259544049491E-13</v>
      </c>
    </row>
    <row r="125" spans="4:12" x14ac:dyDescent="0.25">
      <c r="D125" s="21">
        <v>2.0086932221882979E-3</v>
      </c>
      <c r="E125" s="21">
        <f t="shared" si="7"/>
        <v>4.0348484608652068E-6</v>
      </c>
      <c r="F125" s="21">
        <f t="shared" si="13"/>
        <v>36</v>
      </c>
      <c r="G125" s="21">
        <f t="shared" si="8"/>
        <v>0.14225075493887868</v>
      </c>
      <c r="H125" s="21">
        <f t="shared" si="9"/>
        <v>5.739602396220483E-7</v>
      </c>
      <c r="I125" s="21">
        <f>(1-$F$3)*SUM($H$12:H125)</f>
        <v>2.2508837598278713E-6</v>
      </c>
      <c r="J125" s="48">
        <f t="shared" si="10"/>
        <v>1.5002945576878799E-3</v>
      </c>
      <c r="K125" s="21">
        <f t="shared" si="11"/>
        <v>2.128896888199482E-6</v>
      </c>
      <c r="L125" s="21">
        <f t="shared" si="12"/>
        <v>3.6326513973469497E-12</v>
      </c>
    </row>
    <row r="126" spans="4:12" x14ac:dyDescent="0.25">
      <c r="D126" s="21">
        <v>3.0113967614409081E-3</v>
      </c>
      <c r="E126" s="21">
        <f t="shared" si="7"/>
        <v>9.0685104548167893E-6</v>
      </c>
      <c r="F126" s="21">
        <f t="shared" si="13"/>
        <v>35</v>
      </c>
      <c r="G126" s="21">
        <f t="shared" si="8"/>
        <v>0.15040179535702053</v>
      </c>
      <c r="H126" s="21">
        <f t="shared" si="9"/>
        <v>1.3639202536183559E-6</v>
      </c>
      <c r="I126" s="21">
        <f>(1-$F$3)*SUM($H$12:H126)</f>
        <v>2.3248015550774256E-6</v>
      </c>
      <c r="J126" s="48">
        <f t="shared" si="10"/>
        <v>1.5247299941554982E-3</v>
      </c>
      <c r="K126" s="21">
        <f t="shared" si="11"/>
        <v>2.1988087011050835E-6</v>
      </c>
      <c r="L126" s="21">
        <f t="shared" si="12"/>
        <v>4.7192802184949691E-11</v>
      </c>
    </row>
    <row r="127" spans="4:12" x14ac:dyDescent="0.25">
      <c r="D127" s="21">
        <v>2.2748337009414802E-3</v>
      </c>
      <c r="E127" s="21">
        <f t="shared" si="7"/>
        <v>5.1748683669391114E-6</v>
      </c>
      <c r="F127" s="21">
        <f t="shared" si="13"/>
        <v>34</v>
      </c>
      <c r="G127" s="21">
        <f t="shared" si="8"/>
        <v>0.15901989452593479</v>
      </c>
      <c r="H127" s="21">
        <f t="shared" si="9"/>
        <v>8.2290702189625387E-7</v>
      </c>
      <c r="I127" s="21">
        <f>(1-$F$3)*SUM($H$12:H127)</f>
        <v>2.3693990838497844E-6</v>
      </c>
      <c r="J127" s="48">
        <f t="shared" si="10"/>
        <v>1.5392852509687035E-3</v>
      </c>
      <c r="K127" s="21">
        <f t="shared" si="11"/>
        <v>2.240989262322568E-6</v>
      </c>
      <c r="L127" s="21">
        <f t="shared" si="12"/>
        <v>8.6076466005055706E-12</v>
      </c>
    </row>
    <row r="128" spans="4:12" x14ac:dyDescent="0.25">
      <c r="D128" s="21">
        <v>1.005408426313733E-3</v>
      </c>
      <c r="E128" s="21">
        <f t="shared" si="7"/>
        <v>1.010846103702657E-6</v>
      </c>
      <c r="F128" s="21">
        <f t="shared" si="13"/>
        <v>33</v>
      </c>
      <c r="G128" s="21">
        <f t="shared" si="8"/>
        <v>0.16813181514896758</v>
      </c>
      <c r="H128" s="21">
        <f t="shared" si="9"/>
        <v>1.6995539025178923E-7</v>
      </c>
      <c r="I128" s="21">
        <f>(1-$F$3)*SUM($H$12:H128)</f>
        <v>2.3786098333088248E-6</v>
      </c>
      <c r="J128" s="48">
        <f t="shared" si="10"/>
        <v>1.5422742406293456E-3</v>
      </c>
      <c r="K128" s="21">
        <f t="shared" si="11"/>
        <v>2.2497008342887879E-6</v>
      </c>
      <c r="L128" s="21">
        <f t="shared" si="12"/>
        <v>1.5347610434956351E-12</v>
      </c>
    </row>
    <row r="129" spans="4:12" x14ac:dyDescent="0.25">
      <c r="D129" s="21">
        <v>2.694356551978814E-3</v>
      </c>
      <c r="E129" s="21">
        <f t="shared" si="7"/>
        <v>7.2595572291911631E-6</v>
      </c>
      <c r="F129" s="21">
        <f t="shared" si="13"/>
        <v>32</v>
      </c>
      <c r="G129" s="21">
        <f t="shared" si="8"/>
        <v>0.17776585344594281</v>
      </c>
      <c r="H129" s="21">
        <f t="shared" si="9"/>
        <v>1.290501386486831E-6</v>
      </c>
      <c r="I129" s="21">
        <f>(1-$F$3)*SUM($H$12:H129)</f>
        <v>2.4485486856739352E-6</v>
      </c>
      <c r="J129" s="48">
        <f t="shared" si="10"/>
        <v>1.5647839102169779E-3</v>
      </c>
      <c r="K129" s="21">
        <f t="shared" si="11"/>
        <v>2.3158493435195415E-6</v>
      </c>
      <c r="L129" s="21">
        <f t="shared" si="12"/>
        <v>2.444024765885177E-11</v>
      </c>
    </row>
    <row r="130" spans="4:12" x14ac:dyDescent="0.25">
      <c r="D130" s="21">
        <v>-1.3592515810452279E-3</v>
      </c>
      <c r="E130" s="21">
        <f t="shared" si="7"/>
        <v>1.8475648605739518E-6</v>
      </c>
      <c r="F130" s="21">
        <f t="shared" si="13"/>
        <v>31</v>
      </c>
      <c r="G130" s="21">
        <f t="shared" si="8"/>
        <v>0.18795192702443417</v>
      </c>
      <c r="H130" s="21">
        <f t="shared" si="9"/>
        <v>3.4725337584750427E-7</v>
      </c>
      <c r="I130" s="21">
        <f>(1-$F$3)*SUM($H$12:H130)</f>
        <v>2.4673681172847769E-6</v>
      </c>
      <c r="J130" s="48">
        <f t="shared" si="10"/>
        <v>1.5707858279487936E-3</v>
      </c>
      <c r="K130" s="21">
        <f t="shared" si="11"/>
        <v>2.3336488541424565E-6</v>
      </c>
      <c r="L130" s="21">
        <f t="shared" si="12"/>
        <v>2.3627764880350615E-13</v>
      </c>
    </row>
    <row r="131" spans="4:12" x14ac:dyDescent="0.25">
      <c r="D131" s="21">
        <v>4.0026812949191994E-3</v>
      </c>
      <c r="E131" s="21">
        <f t="shared" si="7"/>
        <v>1.6021457548696039E-5</v>
      </c>
      <c r="F131" s="21">
        <f t="shared" si="13"/>
        <v>30</v>
      </c>
      <c r="G131" s="21">
        <f t="shared" si="8"/>
        <v>0.19872166778610587</v>
      </c>
      <c r="H131" s="21">
        <f t="shared" si="9"/>
        <v>3.1838107644411724E-6</v>
      </c>
      <c r="I131" s="21">
        <f>(1-$F$3)*SUM($H$12:H131)</f>
        <v>2.6399150617083616E-6</v>
      </c>
      <c r="J131" s="48">
        <f t="shared" si="10"/>
        <v>1.6247815427645532E-3</v>
      </c>
      <c r="K131" s="21">
        <f t="shared" si="11"/>
        <v>2.4968445995681508E-6</v>
      </c>
      <c r="L131" s="21">
        <f t="shared" si="12"/>
        <v>1.8291515542371771E-10</v>
      </c>
    </row>
    <row r="132" spans="4:12" x14ac:dyDescent="0.25">
      <c r="D132" s="21">
        <v>-3.261084389347088E-3</v>
      </c>
      <c r="E132" s="21">
        <f t="shared" si="7"/>
        <v>1.0634671394443269E-5</v>
      </c>
      <c r="F132" s="21">
        <f t="shared" si="13"/>
        <v>29</v>
      </c>
      <c r="G132" s="21">
        <f t="shared" si="8"/>
        <v>0.21010852015663348</v>
      </c>
      <c r="H132" s="21">
        <f t="shared" si="9"/>
        <v>2.2344350690385571E-6</v>
      </c>
      <c r="I132" s="21">
        <f>(1-$F$3)*SUM($H$12:H132)</f>
        <v>2.7610104948859597E-6</v>
      </c>
      <c r="J132" s="48">
        <f t="shared" si="10"/>
        <v>1.6616288679744222E-3</v>
      </c>
      <c r="K132" s="21">
        <f t="shared" si="11"/>
        <v>2.6113772535718701E-6</v>
      </c>
      <c r="L132" s="21">
        <f t="shared" si="12"/>
        <v>6.437324887094133E-11</v>
      </c>
    </row>
    <row r="133" spans="4:12" x14ac:dyDescent="0.25">
      <c r="D133" s="21">
        <v>1.5820007944855911E-3</v>
      </c>
      <c r="E133" s="21">
        <f t="shared" si="7"/>
        <v>2.5027265137530416E-6</v>
      </c>
      <c r="F133" s="21">
        <f t="shared" si="13"/>
        <v>28</v>
      </c>
      <c r="G133" s="21">
        <f t="shared" si="8"/>
        <v>0.22214784494424925</v>
      </c>
      <c r="H133" s="21">
        <f t="shared" si="9"/>
        <v>5.5597530151507219E-7</v>
      </c>
      <c r="I133" s="21">
        <f>(1-$F$3)*SUM($H$12:H133)</f>
        <v>2.79114163223961E-6</v>
      </c>
      <c r="J133" s="48">
        <f t="shared" si="10"/>
        <v>1.6706710125693838E-3</v>
      </c>
      <c r="K133" s="21">
        <f t="shared" si="11"/>
        <v>2.6398754309077817E-6</v>
      </c>
      <c r="L133" s="21">
        <f t="shared" si="12"/>
        <v>1.8809825476717743E-14</v>
      </c>
    </row>
    <row r="134" spans="4:12" x14ac:dyDescent="0.25">
      <c r="D134" s="21">
        <v>4.659386198542192E-3</v>
      </c>
      <c r="E134" s="21">
        <f t="shared" si="7"/>
        <v>2.1709879747165458E-5</v>
      </c>
      <c r="F134" s="21">
        <f t="shared" si="13"/>
        <v>27</v>
      </c>
      <c r="G134" s="21">
        <f t="shared" si="8"/>
        <v>0.23487702914943476</v>
      </c>
      <c r="H134" s="21">
        <f t="shared" si="9"/>
        <v>5.0991520582057043E-6</v>
      </c>
      <c r="I134" s="21">
        <f>(1-$F$3)*SUM($H$12:H134)</f>
        <v>3.0674906906137056E-6</v>
      </c>
      <c r="J134" s="48">
        <f t="shared" si="10"/>
        <v>1.7514253311556578E-3</v>
      </c>
      <c r="K134" s="21">
        <f t="shared" si="11"/>
        <v>2.9012477242839879E-6</v>
      </c>
      <c r="L134" s="21">
        <f t="shared" si="12"/>
        <v>3.5376463857216225E-10</v>
      </c>
    </row>
    <row r="135" spans="4:12" x14ac:dyDescent="0.25">
      <c r="D135" s="21">
        <v>2.3212042900385001E-3</v>
      </c>
      <c r="E135" s="21">
        <f t="shared" si="7"/>
        <v>5.387989356093137E-6</v>
      </c>
      <c r="F135" s="21">
        <f t="shared" si="13"/>
        <v>26</v>
      </c>
      <c r="G135" s="21">
        <f t="shared" si="8"/>
        <v>0.24833560206676467</v>
      </c>
      <c r="H135" s="21">
        <f t="shared" si="9"/>
        <v>1.3380295806747088E-6</v>
      </c>
      <c r="I135" s="21">
        <f>(1-$F$3)*SUM($H$12:H135)</f>
        <v>3.1400053382404825E-6</v>
      </c>
      <c r="J135" s="48">
        <f t="shared" si="10"/>
        <v>1.7720060209379883E-3</v>
      </c>
      <c r="K135" s="21">
        <f t="shared" si="11"/>
        <v>2.9698324332932764E-6</v>
      </c>
      <c r="L135" s="21">
        <f t="shared" si="12"/>
        <v>5.8474829032848914E-12</v>
      </c>
    </row>
    <row r="136" spans="4:12" x14ac:dyDescent="0.25">
      <c r="D136" s="21">
        <v>1.4548370035137061E-3</v>
      </c>
      <c r="E136" s="21">
        <f t="shared" si="7"/>
        <v>2.1165507067927393E-6</v>
      </c>
      <c r="F136" s="21">
        <f t="shared" si="13"/>
        <v>25</v>
      </c>
      <c r="G136" s="21">
        <f t="shared" si="8"/>
        <v>0.26256535803944497</v>
      </c>
      <c r="H136" s="21">
        <f t="shared" si="9"/>
        <v>5.5573289413767592E-7</v>
      </c>
      <c r="I136" s="21">
        <f>(1-$F$3)*SUM($H$12:H136)</f>
        <v>3.170123338301947E-6</v>
      </c>
      <c r="J136" s="48">
        <f t="shared" si="10"/>
        <v>1.780484017985544E-3</v>
      </c>
      <c r="K136" s="21">
        <f t="shared" si="11"/>
        <v>2.9983181853138722E-6</v>
      </c>
      <c r="L136" s="21">
        <f t="shared" si="12"/>
        <v>7.7751388617751663E-13</v>
      </c>
    </row>
    <row r="137" spans="4:12" x14ac:dyDescent="0.25">
      <c r="D137" s="21">
        <v>-3.9922986905188609E-4</v>
      </c>
      <c r="E137" s="21">
        <f t="shared" si="7"/>
        <v>1.5938448834318611E-7</v>
      </c>
      <c r="F137" s="21">
        <f t="shared" si="13"/>
        <v>24</v>
      </c>
      <c r="G137" s="21">
        <f t="shared" si="8"/>
        <v>0.27761048624774859</v>
      </c>
      <c r="H137" s="21">
        <f t="shared" si="9"/>
        <v>4.4246805309300513E-8</v>
      </c>
      <c r="I137" s="21">
        <f>(1-$F$3)*SUM($H$12:H137)</f>
        <v>3.1725212983634852E-6</v>
      </c>
      <c r="J137" s="48">
        <f t="shared" si="10"/>
        <v>1.7811572918648947E-3</v>
      </c>
      <c r="K137" s="21">
        <f t="shared" si="11"/>
        <v>3.0005861876888263E-6</v>
      </c>
      <c r="L137" s="21">
        <f t="shared" si="12"/>
        <v>8.0724270963645538E-12</v>
      </c>
    </row>
    <row r="138" spans="4:12" x14ac:dyDescent="0.25">
      <c r="D138" s="21">
        <v>3.0609143883688081E-3</v>
      </c>
      <c r="E138" s="21">
        <f t="shared" si="7"/>
        <v>9.3691968929231941E-6</v>
      </c>
      <c r="F138" s="21">
        <f t="shared" si="13"/>
        <v>23</v>
      </c>
      <c r="G138" s="21">
        <f t="shared" si="8"/>
        <v>0.29351770793439402</v>
      </c>
      <c r="H138" s="21">
        <f t="shared" si="9"/>
        <v>2.7500251971968621E-6</v>
      </c>
      <c r="I138" s="21">
        <f>(1-$F$3)*SUM($H$12:H138)</f>
        <v>3.3215591903650446E-6</v>
      </c>
      <c r="J138" s="48">
        <f t="shared" si="10"/>
        <v>1.8225145240477632E-3</v>
      </c>
      <c r="K138" s="21">
        <f t="shared" si="11"/>
        <v>3.1415469561516964E-6</v>
      </c>
      <c r="L138" s="21">
        <f t="shared" si="12"/>
        <v>3.8783623734970032E-11</v>
      </c>
    </row>
    <row r="139" spans="4:12" x14ac:dyDescent="0.25">
      <c r="D139" s="21">
        <v>1.111375249676259E-3</v>
      </c>
      <c r="E139" s="21">
        <f t="shared" si="7"/>
        <v>1.2351549455929671E-6</v>
      </c>
      <c r="F139" s="21">
        <f t="shared" si="13"/>
        <v>22</v>
      </c>
      <c r="G139" s="21">
        <f t="shared" si="8"/>
        <v>0.31033642149300811</v>
      </c>
      <c r="H139" s="21">
        <f t="shared" si="9"/>
        <v>3.8331356580471256E-7</v>
      </c>
      <c r="I139" s="21">
        <f>(1-$F$3)*SUM($H$12:H139)</f>
        <v>3.3423329075954779E-6</v>
      </c>
      <c r="J139" s="48">
        <f t="shared" si="10"/>
        <v>1.8282048319582459E-3</v>
      </c>
      <c r="K139" s="21">
        <f t="shared" si="11"/>
        <v>3.1611948396885996E-6</v>
      </c>
      <c r="L139" s="21">
        <f t="shared" si="12"/>
        <v>3.7096296736479156E-12</v>
      </c>
    </row>
    <row r="140" spans="4:12" x14ac:dyDescent="0.25">
      <c r="D140" s="21">
        <v>2.4550011539534221E-3</v>
      </c>
      <c r="E140" s="21">
        <f t="shared" si="7"/>
        <v>6.0270306659126346E-6</v>
      </c>
      <c r="F140" s="21">
        <f t="shared" si="13"/>
        <v>21</v>
      </c>
      <c r="G140" s="21">
        <f t="shared" si="8"/>
        <v>0.32811885587023099</v>
      </c>
      <c r="H140" s="21">
        <f t="shared" si="9"/>
        <v>1.9775824063940502E-6</v>
      </c>
      <c r="I140" s="21">
        <f>(1-$F$3)*SUM($H$12:H140)</f>
        <v>3.4495081849015791E-6</v>
      </c>
      <c r="J140" s="48">
        <f t="shared" si="10"/>
        <v>1.8572851652079653E-3</v>
      </c>
      <c r="K140" s="21">
        <f t="shared" si="11"/>
        <v>3.2625617420675672E-6</v>
      </c>
      <c r="L140" s="21">
        <f t="shared" si="12"/>
        <v>7.6422884309051043E-12</v>
      </c>
    </row>
    <row r="141" spans="4:12" x14ac:dyDescent="0.25">
      <c r="D141" s="21">
        <v>-3.448833040216192E-3</v>
      </c>
      <c r="E141" s="21">
        <f t="shared" ref="E141:E160" si="14">D141^2</f>
        <v>1.1894449339286862E-5</v>
      </c>
      <c r="F141" s="21">
        <f t="shared" si="13"/>
        <v>20</v>
      </c>
      <c r="G141" s="21">
        <f t="shared" ref="G141:G160" si="15">$F$3^(F141-1)</f>
        <v>0.34692023275783967</v>
      </c>
      <c r="H141" s="21">
        <f t="shared" ref="H141:H160" si="16">E141*G141</f>
        <v>4.1264251333117306E-6</v>
      </c>
      <c r="I141" s="21">
        <f>(1-$F$3)*SUM($H$12:H141)</f>
        <v>3.6731402098000795E-6</v>
      </c>
      <c r="J141" s="48">
        <f t="shared" ref="J141:J160" si="17">SQRT(I141)</f>
        <v>1.9165438189094658E-3</v>
      </c>
      <c r="K141" s="21">
        <f t="shared" ref="K141:K160" si="18">I141*$F$3</f>
        <v>3.4740740068966376E-6</v>
      </c>
      <c r="L141" s="21">
        <f t="shared" ref="L141:L160" si="19">(E141-K141)^2</f>
        <v>7.0902720738325778E-11</v>
      </c>
    </row>
    <row r="142" spans="4:12" x14ac:dyDescent="0.25">
      <c r="D142" s="21">
        <v>-2.0934527283729058E-3</v>
      </c>
      <c r="E142" s="21">
        <f t="shared" si="14"/>
        <v>4.382544325931963E-6</v>
      </c>
      <c r="F142" s="21">
        <f t="shared" ref="F142:F160" si="20">F141-1</f>
        <v>19</v>
      </c>
      <c r="G142" s="21">
        <f t="shared" si="15"/>
        <v>0.36679893807856256</v>
      </c>
      <c r="H142" s="21">
        <f t="shared" si="16"/>
        <v>1.6075126048340738E-6</v>
      </c>
      <c r="I142" s="21">
        <f>(1-$F$3)*SUM($H$12:H142)</f>
        <v>3.760259517010287E-6</v>
      </c>
      <c r="J142" s="48">
        <f t="shared" si="17"/>
        <v>1.9391388596514401E-3</v>
      </c>
      <c r="K142" s="21">
        <f t="shared" si="18"/>
        <v>3.5564718744951356E-6</v>
      </c>
      <c r="L142" s="21">
        <f t="shared" si="19"/>
        <v>6.8239569502284945E-13</v>
      </c>
    </row>
    <row r="143" spans="4:12" x14ac:dyDescent="0.25">
      <c r="D143" s="21">
        <v>5.9904396510825041E-3</v>
      </c>
      <c r="E143" s="21">
        <f t="shared" si="14"/>
        <v>3.5885367213261473E-5</v>
      </c>
      <c r="F143" s="21">
        <f t="shared" si="20"/>
        <v>18</v>
      </c>
      <c r="G143" s="21">
        <f t="shared" si="15"/>
        <v>0.38781670329811807</v>
      </c>
      <c r="H143" s="21">
        <f t="shared" si="16"/>
        <v>1.391694480928944E-5</v>
      </c>
      <c r="I143" s="21">
        <f>(1-$F$3)*SUM($H$12:H143)</f>
        <v>4.5144897399161524E-6</v>
      </c>
      <c r="J143" s="48">
        <f t="shared" si="17"/>
        <v>2.1247328631891944E-3</v>
      </c>
      <c r="K143" s="21">
        <f t="shared" si="18"/>
        <v>4.2698265146534914E-6</v>
      </c>
      <c r="L143" s="21">
        <f t="shared" si="19"/>
        <v>9.9954241366533741E-10</v>
      </c>
    </row>
    <row r="144" spans="4:12" x14ac:dyDescent="0.25">
      <c r="D144" s="21">
        <v>3.449203853150006E-3</v>
      </c>
      <c r="E144" s="21">
        <f t="shared" si="14"/>
        <v>1.1897007220584848E-5</v>
      </c>
      <c r="F144" s="21">
        <f t="shared" si="20"/>
        <v>17</v>
      </c>
      <c r="G144" s="21">
        <f t="shared" si="15"/>
        <v>0.41003879712652508</v>
      </c>
      <c r="H144" s="21">
        <f t="shared" si="16"/>
        <v>4.8782345301341944E-6</v>
      </c>
      <c r="I144" s="21">
        <f>(1-$F$3)*SUM($H$12:H144)</f>
        <v>4.7788661506492248E-6</v>
      </c>
      <c r="J144" s="48">
        <f t="shared" si="17"/>
        <v>2.186061790217565E-3</v>
      </c>
      <c r="K144" s="21">
        <f t="shared" si="18"/>
        <v>4.5198750192311009E-6</v>
      </c>
      <c r="L144" s="21">
        <f t="shared" si="19"/>
        <v>5.4422079516250376E-11</v>
      </c>
    </row>
    <row r="145" spans="4:12" x14ac:dyDescent="0.25">
      <c r="D145" s="21">
        <v>-5.2611762482121537E-5</v>
      </c>
      <c r="E145" s="21">
        <f t="shared" si="14"/>
        <v>2.7679975514751716E-9</v>
      </c>
      <c r="F145" s="21">
        <f t="shared" si="20"/>
        <v>16</v>
      </c>
      <c r="G145" s="21">
        <f t="shared" si="15"/>
        <v>0.43353422820399568</v>
      </c>
      <c r="H145" s="21">
        <f t="shared" si="16"/>
        <v>1.2000216821493382E-9</v>
      </c>
      <c r="I145" s="21">
        <f>(1-$F$3)*SUM($H$12:H145)</f>
        <v>4.7789311859449187E-6</v>
      </c>
      <c r="J145" s="48">
        <f t="shared" si="17"/>
        <v>2.1860766651572213E-3</v>
      </c>
      <c r="K145" s="21">
        <f t="shared" si="18"/>
        <v>4.5199365299324066E-6</v>
      </c>
      <c r="L145" s="21">
        <f t="shared" si="19"/>
        <v>2.0404811549932497E-11</v>
      </c>
    </row>
    <row r="146" spans="4:12" x14ac:dyDescent="0.25">
      <c r="D146" s="21">
        <v>-1.9798872519452261E-2</v>
      </c>
      <c r="E146" s="21">
        <f t="shared" si="14"/>
        <v>3.9199535304152192E-4</v>
      </c>
      <c r="F146" s="21">
        <f t="shared" si="20"/>
        <v>15</v>
      </c>
      <c r="G146" s="21">
        <f t="shared" si="15"/>
        <v>0.45837595940083231</v>
      </c>
      <c r="H146" s="21">
        <f t="shared" si="16"/>
        <v>1.7968124603107559E-4</v>
      </c>
      <c r="I146" s="21">
        <f>(1-$F$3)*SUM($H$12:H146)</f>
        <v>1.4516774376611501E-5</v>
      </c>
      <c r="J146" s="48">
        <f t="shared" si="17"/>
        <v>3.8100884998398003E-3</v>
      </c>
      <c r="K146" s="21">
        <f t="shared" si="18"/>
        <v>1.3730036330008233E-5</v>
      </c>
      <c r="L146" s="21">
        <f t="shared" si="19"/>
        <v>1.4308464982686177E-7</v>
      </c>
    </row>
    <row r="147" spans="4:12" x14ac:dyDescent="0.25">
      <c r="D147" s="21">
        <v>-9.2350539533046228E-3</v>
      </c>
      <c r="E147" s="21">
        <f t="shared" si="14"/>
        <v>8.528622152044734E-5</v>
      </c>
      <c r="F147" s="21">
        <f t="shared" si="20"/>
        <v>14</v>
      </c>
      <c r="G147" s="21">
        <f t="shared" si="15"/>
        <v>0.48464113439681811</v>
      </c>
      <c r="H147" s="21">
        <f t="shared" si="16"/>
        <v>4.1333211146087917E-5</v>
      </c>
      <c r="I147" s="21">
        <f>(1-$F$3)*SUM($H$12:H147)</f>
        <v>1.6756831909592463E-5</v>
      </c>
      <c r="J147" s="48">
        <f t="shared" si="17"/>
        <v>4.0935109514440614E-3</v>
      </c>
      <c r="K147" s="21">
        <f t="shared" si="18"/>
        <v>1.5848693719813054E-5</v>
      </c>
      <c r="L147" s="21">
        <f t="shared" si="19"/>
        <v>4.8215702670638596E-9</v>
      </c>
    </row>
    <row r="148" spans="4:12" x14ac:dyDescent="0.25">
      <c r="D148" s="21">
        <v>-2.2346447365440829E-2</v>
      </c>
      <c r="E148" s="21">
        <f t="shared" si="14"/>
        <v>4.9936370985641731E-4</v>
      </c>
      <c r="F148" s="21">
        <f t="shared" si="20"/>
        <v>13</v>
      </c>
      <c r="G148" s="21">
        <f t="shared" si="15"/>
        <v>0.51241131724372069</v>
      </c>
      <c r="H148" s="21">
        <f t="shared" si="16"/>
        <v>2.5587961635123793E-4</v>
      </c>
      <c r="I148" s="21">
        <f>(1-$F$3)*SUM($H$12:H148)</f>
        <v>3.0624253439412777E-5</v>
      </c>
      <c r="J148" s="48">
        <f t="shared" si="17"/>
        <v>5.5339184525445241E-3</v>
      </c>
      <c r="K148" s="21">
        <f t="shared" si="18"/>
        <v>2.8964568945836538E-5</v>
      </c>
      <c r="L148" s="21">
        <f t="shared" si="19"/>
        <v>2.2127535176941241E-7</v>
      </c>
    </row>
    <row r="149" spans="4:12" x14ac:dyDescent="0.25">
      <c r="D149" s="21">
        <v>-3.2560714527477049E-3</v>
      </c>
      <c r="E149" s="21">
        <f t="shared" si="14"/>
        <v>1.060200130539855E-5</v>
      </c>
      <c r="F149" s="21">
        <f t="shared" si="20"/>
        <v>12</v>
      </c>
      <c r="G149" s="21">
        <f t="shared" si="15"/>
        <v>0.54177274565484934</v>
      </c>
      <c r="H149" s="21">
        <f t="shared" si="16"/>
        <v>5.7438753566620691E-6</v>
      </c>
      <c r="I149" s="21">
        <f>(1-$F$3)*SUM($H$12:H149)</f>
        <v>3.0935543341755927E-5</v>
      </c>
      <c r="J149" s="48">
        <f t="shared" si="17"/>
        <v>5.5619729720447156E-3</v>
      </c>
      <c r="K149" s="21">
        <f t="shared" si="18"/>
        <v>2.9258988460630553E-5</v>
      </c>
      <c r="L149" s="21">
        <f t="shared" si="19"/>
        <v>3.4808316971049196E-10</v>
      </c>
    </row>
    <row r="150" spans="4:12" x14ac:dyDescent="0.25">
      <c r="D150" s="21">
        <v>-2.9487849049153459E-2</v>
      </c>
      <c r="E150" s="21">
        <f t="shared" si="14"/>
        <v>8.6953324154566056E-4</v>
      </c>
      <c r="F150" s="21">
        <f t="shared" si="20"/>
        <v>11</v>
      </c>
      <c r="G150" s="21">
        <f t="shared" si="15"/>
        <v>0.57281659880823199</v>
      </c>
      <c r="H150" s="21">
        <f t="shared" si="16"/>
        <v>4.9808307397288215E-4</v>
      </c>
      <c r="I150" s="21">
        <f>(1-$F$3)*SUM($H$12:H150)</f>
        <v>5.7929205604284236E-5</v>
      </c>
      <c r="J150" s="48">
        <f t="shared" si="17"/>
        <v>7.6111238069213032E-3</v>
      </c>
      <c r="K150" s="21">
        <f t="shared" si="18"/>
        <v>5.4789726483370071E-5</v>
      </c>
      <c r="L150" s="21">
        <f t="shared" si="19"/>
        <v>6.6380699533605679E-7</v>
      </c>
    </row>
    <row r="151" spans="4:12" x14ac:dyDescent="0.25">
      <c r="D151" s="21">
        <v>6.773274466212514E-3</v>
      </c>
      <c r="E151" s="21">
        <f t="shared" si="14"/>
        <v>4.5877246994646417E-5</v>
      </c>
      <c r="F151" s="21">
        <f t="shared" si="20"/>
        <v>10</v>
      </c>
      <c r="G151" s="21">
        <f t="shared" si="15"/>
        <v>0.60563928049505056</v>
      </c>
      <c r="H151" s="21">
        <f t="shared" si="16"/>
        <v>2.7785062860931378E-5</v>
      </c>
      <c r="I151" s="21">
        <f>(1-$F$3)*SUM($H$12:H151)</f>
        <v>5.9435019879057069E-5</v>
      </c>
      <c r="J151" s="48">
        <f t="shared" si="17"/>
        <v>7.709411124013109E-3</v>
      </c>
      <c r="K151" s="21">
        <f t="shared" si="18"/>
        <v>5.6213933002153331E-5</v>
      </c>
      <c r="L151" s="21">
        <f t="shared" si="19"/>
        <v>1.0684707761778925E-10</v>
      </c>
    </row>
    <row r="152" spans="4:12" x14ac:dyDescent="0.25">
      <c r="D152" s="21">
        <v>1.0775066298098259E-2</v>
      </c>
      <c r="E152" s="21">
        <f t="shared" si="14"/>
        <v>1.1610205372841293E-4</v>
      </c>
      <c r="F152" s="21">
        <f t="shared" si="20"/>
        <v>9</v>
      </c>
      <c r="G152" s="21">
        <f t="shared" si="15"/>
        <v>0.64034271849262492</v>
      </c>
      <c r="H152" s="21">
        <f t="shared" si="16"/>
        <v>7.434510470702874E-5</v>
      </c>
      <c r="I152" s="21">
        <f>(1-$F$3)*SUM($H$12:H152)</f>
        <v>6.3464160302012103E-5</v>
      </c>
      <c r="J152" s="48">
        <f t="shared" si="17"/>
        <v>7.9664396252034763E-3</v>
      </c>
      <c r="K152" s="21">
        <f t="shared" si="18"/>
        <v>6.0024713754866957E-5</v>
      </c>
      <c r="L152" s="21">
        <f t="shared" si="19"/>
        <v>3.1446680585086576E-9</v>
      </c>
    </row>
    <row r="153" spans="4:12" x14ac:dyDescent="0.25">
      <c r="D153" s="21">
        <v>7.5354194339145326E-3</v>
      </c>
      <c r="E153" s="21">
        <f t="shared" si="14"/>
        <v>5.6782546045016813E-5</v>
      </c>
      <c r="F153" s="21">
        <f t="shared" si="20"/>
        <v>8</v>
      </c>
      <c r="G153" s="21">
        <f t="shared" si="15"/>
        <v>0.67703468109162057</v>
      </c>
      <c r="H153" s="21">
        <f t="shared" si="16"/>
        <v>3.8443752953158222E-5</v>
      </c>
      <c r="I153" s="21">
        <f>(1-$F$3)*SUM($H$12:H153)</f>
        <v>6.5547623357771598E-5</v>
      </c>
      <c r="J153" s="48">
        <f t="shared" si="17"/>
        <v>8.0961486743865805E-3</v>
      </c>
      <c r="K153" s="21">
        <f t="shared" si="18"/>
        <v>6.1995263320884593E-5</v>
      </c>
      <c r="L153" s="21">
        <f t="shared" si="19"/>
        <v>2.7172421398130414E-11</v>
      </c>
    </row>
    <row r="154" spans="4:12" x14ac:dyDescent="0.25">
      <c r="D154" s="21">
        <v>9.0281107337306273E-3</v>
      </c>
      <c r="E154" s="21">
        <f t="shared" si="14"/>
        <v>8.1506783420502165E-5</v>
      </c>
      <c r="F154" s="21">
        <f t="shared" si="20"/>
        <v>7</v>
      </c>
      <c r="G154" s="21">
        <f t="shared" si="15"/>
        <v>0.71582911176042618</v>
      </c>
      <c r="H154" s="21">
        <f t="shared" si="16"/>
        <v>5.8344928378347494E-5</v>
      </c>
      <c r="I154" s="21">
        <f>(1-$F$3)*SUM($H$12:H154)</f>
        <v>6.870963261621562E-5</v>
      </c>
      <c r="J154" s="48">
        <f t="shared" si="17"/>
        <v>8.289127373627192E-3</v>
      </c>
      <c r="K154" s="21">
        <f t="shared" si="18"/>
        <v>6.4985907169714093E-5</v>
      </c>
      <c r="L154" s="21">
        <f t="shared" si="19"/>
        <v>2.7293935209385334E-10</v>
      </c>
    </row>
    <row r="155" spans="4:12" x14ac:dyDescent="0.25">
      <c r="D155" s="21">
        <v>1.0019649208557869E-2</v>
      </c>
      <c r="E155" s="21">
        <f t="shared" si="14"/>
        <v>1.0039337026255434E-4</v>
      </c>
      <c r="F155" s="21">
        <f t="shared" si="20"/>
        <v>6</v>
      </c>
      <c r="G155" s="21">
        <f t="shared" si="15"/>
        <v>0.75684648298596979</v>
      </c>
      <c r="H155" s="21">
        <f t="shared" si="16"/>
        <v>7.59823691983225E-5</v>
      </c>
      <c r="I155" s="21">
        <f>(1-$F$3)*SUM($H$12:H155)</f>
        <v>7.2827504752858284E-5</v>
      </c>
      <c r="J155" s="48">
        <f t="shared" si="17"/>
        <v>8.5339032542476288E-3</v>
      </c>
      <c r="K155" s="21">
        <f t="shared" si="18"/>
        <v>6.8880610811972498E-5</v>
      </c>
      <c r="L155" s="21">
        <f t="shared" si="19"/>
        <v>9.9305400819023519E-10</v>
      </c>
    </row>
    <row r="156" spans="4:12" x14ac:dyDescent="0.25">
      <c r="D156" s="21">
        <v>-6.7665570024077609E-3</v>
      </c>
      <c r="E156" s="21">
        <f t="shared" si="14"/>
        <v>4.5786293666833505E-5</v>
      </c>
      <c r="F156" s="21">
        <f t="shared" si="20"/>
        <v>5</v>
      </c>
      <c r="G156" s="21">
        <f t="shared" si="15"/>
        <v>0.80021417038979314</v>
      </c>
      <c r="H156" s="21">
        <f t="shared" si="16"/>
        <v>3.6638841001828613E-5</v>
      </c>
      <c r="I156" s="21">
        <f>(1-$F$3)*SUM($H$12:H156)</f>
        <v>7.4813150423981163E-5</v>
      </c>
      <c r="J156" s="48">
        <f t="shared" si="17"/>
        <v>8.6494595451959404E-3</v>
      </c>
      <c r="K156" s="21">
        <f t="shared" si="18"/>
        <v>7.0758644216346761E-5</v>
      </c>
      <c r="L156" s="21">
        <f t="shared" si="19"/>
        <v>6.2361829196777499E-10</v>
      </c>
    </row>
    <row r="157" spans="4:12" x14ac:dyDescent="0.25">
      <c r="D157" s="21">
        <v>1.2352373155366249E-2</v>
      </c>
      <c r="E157" s="21">
        <f t="shared" si="14"/>
        <v>1.5258112256941276E-4</v>
      </c>
      <c r="F157" s="21">
        <f t="shared" si="20"/>
        <v>4</v>
      </c>
      <c r="G157" s="21">
        <f t="shared" si="15"/>
        <v>0.84606684828116641</v>
      </c>
      <c r="H157" s="21">
        <f t="shared" si="16"/>
        <v>1.2909382947950539E-4</v>
      </c>
      <c r="I157" s="21">
        <f>(1-$F$3)*SUM($H$12:H157)</f>
        <v>8.1809403489460582E-5</v>
      </c>
      <c r="J157" s="48">
        <f t="shared" si="17"/>
        <v>9.0448550839391881E-3</v>
      </c>
      <c r="K157" s="21">
        <f t="shared" si="18"/>
        <v>7.7375734643661507E-5</v>
      </c>
      <c r="L157" s="21">
        <f t="shared" si="19"/>
        <v>5.6558503730627316E-9</v>
      </c>
    </row>
    <row r="158" spans="4:12" x14ac:dyDescent="0.25">
      <c r="D158" s="21">
        <v>-6.1186491946403892E-3</v>
      </c>
      <c r="E158" s="21">
        <f t="shared" si="14"/>
        <v>3.743786796707348E-5</v>
      </c>
      <c r="F158" s="21">
        <f t="shared" si="20"/>
        <v>3</v>
      </c>
      <c r="G158" s="21">
        <f t="shared" si="15"/>
        <v>0.89454690787559776</v>
      </c>
      <c r="H158" s="21">
        <f t="shared" si="16"/>
        <v>3.3489929027400471E-5</v>
      </c>
      <c r="I158" s="21">
        <f>(1-$F$3)*SUM($H$12:H158)</f>
        <v>8.362439355959275E-5</v>
      </c>
      <c r="J158" s="48">
        <f t="shared" si="17"/>
        <v>9.14463742089279E-3</v>
      </c>
      <c r="K158" s="21">
        <f t="shared" si="18"/>
        <v>7.9092361144495474E-5</v>
      </c>
      <c r="L158" s="21">
        <f t="shared" si="19"/>
        <v>1.7350968018678956E-9</v>
      </c>
    </row>
    <row r="159" spans="4:12" x14ac:dyDescent="0.25">
      <c r="D159" s="21">
        <v>5.3247349477124617E-3</v>
      </c>
      <c r="E159" s="21">
        <f t="shared" si="14"/>
        <v>2.8352802263390431E-5</v>
      </c>
      <c r="F159" s="21">
        <f t="shared" si="20"/>
        <v>2</v>
      </c>
      <c r="G159" s="21">
        <f t="shared" si="15"/>
        <v>0.94580489947747559</v>
      </c>
      <c r="H159" s="21">
        <f t="shared" si="16"/>
        <v>2.6816219294630729E-5</v>
      </c>
      <c r="I159" s="21">
        <f>(1-$F$3)*SUM($H$12:H159)</f>
        <v>8.5077701259899324E-5</v>
      </c>
      <c r="J159" s="48">
        <f t="shared" si="17"/>
        <v>9.2237574371781556E-3</v>
      </c>
      <c r="K159" s="21">
        <f t="shared" si="18"/>
        <v>8.0466906687893776E-5</v>
      </c>
      <c r="L159" s="21">
        <f t="shared" si="19"/>
        <v>2.7158798799680388E-9</v>
      </c>
    </row>
    <row r="160" spans="4:12" ht="15.75" thickBot="1" x14ac:dyDescent="0.3">
      <c r="D160" s="22">
        <v>-5.7381923274772099E-3</v>
      </c>
      <c r="E160" s="22">
        <f t="shared" si="14"/>
        <v>3.2926851187118317E-5</v>
      </c>
      <c r="F160" s="22">
        <f t="shared" si="20"/>
        <v>1</v>
      </c>
      <c r="G160" s="22">
        <f t="shared" si="15"/>
        <v>1</v>
      </c>
      <c r="H160" s="22">
        <f t="shared" si="16"/>
        <v>3.2926851187118317E-5</v>
      </c>
      <c r="I160" s="22">
        <f>(1-$F$3)*SUM($H$12:H160)</f>
        <v>8.6862175269875405E-5</v>
      </c>
      <c r="J160" s="49">
        <f t="shared" si="17"/>
        <v>9.3199879436550448E-3</v>
      </c>
      <c r="K160" s="22">
        <f t="shared" si="18"/>
        <v>8.2154670949519373E-5</v>
      </c>
      <c r="L160" s="22">
        <f t="shared" si="19"/>
        <v>2.4233782385594438E-9</v>
      </c>
    </row>
    <row r="161" spans="5:12" x14ac:dyDescent="0.25">
      <c r="E161" s="6"/>
      <c r="F161" s="6"/>
      <c r="G161" s="6"/>
      <c r="H161" s="6"/>
      <c r="I161" s="6"/>
      <c r="J161" s="6"/>
      <c r="K161" s="6"/>
      <c r="L161" s="6"/>
    </row>
    <row r="162" spans="5:12" x14ac:dyDescent="0.25">
      <c r="E162" s="6"/>
      <c r="F162" s="6"/>
      <c r="G162" s="6"/>
      <c r="H162" s="6"/>
      <c r="I162" s="6"/>
      <c r="J162" s="6"/>
      <c r="K162" s="6"/>
      <c r="L162" s="6"/>
    </row>
    <row r="163" spans="5:12" x14ac:dyDescent="0.25">
      <c r="E163" s="6"/>
      <c r="F163" s="6"/>
      <c r="G163" s="6"/>
      <c r="H163" s="6"/>
      <c r="I163" s="6"/>
      <c r="J163" s="6"/>
      <c r="K163" s="6"/>
      <c r="L163" s="6"/>
    </row>
    <row r="164" spans="5:12" x14ac:dyDescent="0.25">
      <c r="E164" s="6"/>
      <c r="F164" s="6"/>
      <c r="G164" s="6"/>
      <c r="H164" s="6"/>
      <c r="I164" s="6"/>
      <c r="J164" s="6"/>
      <c r="K164" s="6"/>
      <c r="L164" s="6"/>
    </row>
    <row r="165" spans="5:12" x14ac:dyDescent="0.25">
      <c r="E165" s="6"/>
      <c r="F165" s="6"/>
      <c r="G165" s="6"/>
      <c r="H165" s="6"/>
      <c r="I165" s="6"/>
      <c r="J165" s="6"/>
      <c r="K165" s="6"/>
      <c r="L165" s="6"/>
    </row>
    <row r="166" spans="5:12" x14ac:dyDescent="0.25">
      <c r="E166" s="6"/>
      <c r="F166" s="6"/>
      <c r="G166" s="6"/>
      <c r="H166" s="6"/>
      <c r="I166" s="6"/>
      <c r="J166" s="6"/>
      <c r="K166" s="6"/>
      <c r="L166" s="6"/>
    </row>
    <row r="167" spans="5:12" x14ac:dyDescent="0.25">
      <c r="E167" s="6"/>
      <c r="F167" s="6"/>
      <c r="G167" s="6"/>
      <c r="H167" s="6"/>
      <c r="I167" s="6"/>
      <c r="J167" s="6"/>
      <c r="K167" s="6"/>
      <c r="L167" s="6"/>
    </row>
    <row r="168" spans="5:12" x14ac:dyDescent="0.25">
      <c r="E168" s="6"/>
      <c r="F168" s="6"/>
      <c r="G168" s="6"/>
      <c r="H168" s="6"/>
      <c r="I168" s="6"/>
      <c r="J168" s="6"/>
      <c r="K168" s="6"/>
      <c r="L168" s="6"/>
    </row>
    <row r="169" spans="5:12" x14ac:dyDescent="0.25">
      <c r="E169" s="6"/>
      <c r="F169" s="6"/>
      <c r="G169" s="6"/>
      <c r="H169" s="6"/>
      <c r="I169" s="6"/>
      <c r="J169" s="6"/>
      <c r="K169" s="6"/>
      <c r="L169" s="6"/>
    </row>
    <row r="170" spans="5:12" x14ac:dyDescent="0.25">
      <c r="E170" s="6"/>
      <c r="F170" s="6"/>
      <c r="G170" s="6"/>
      <c r="H170" s="6"/>
      <c r="I170" s="6"/>
      <c r="J170" s="6"/>
      <c r="K170" s="6"/>
      <c r="L170" s="6"/>
    </row>
    <row r="171" spans="5:12" x14ac:dyDescent="0.25">
      <c r="E171" s="6"/>
      <c r="F171" s="6"/>
      <c r="G171" s="6"/>
      <c r="H171" s="6"/>
      <c r="I171" s="6"/>
      <c r="J171" s="6"/>
      <c r="K171" s="6"/>
      <c r="L171" s="6"/>
    </row>
    <row r="172" spans="5:12" x14ac:dyDescent="0.25">
      <c r="E172" s="6"/>
      <c r="F172" s="6"/>
      <c r="G172" s="6"/>
      <c r="H172" s="6"/>
      <c r="I172" s="6"/>
      <c r="J172" s="6"/>
      <c r="K172" s="6"/>
      <c r="L172" s="6"/>
    </row>
    <row r="173" spans="5:12" x14ac:dyDescent="0.25">
      <c r="E173" s="6"/>
      <c r="F173" s="6"/>
      <c r="G173" s="6"/>
      <c r="H173" s="6"/>
      <c r="I173" s="6"/>
      <c r="J173" s="6"/>
      <c r="K173" s="6"/>
      <c r="L173" s="6"/>
    </row>
    <row r="174" spans="5:12" x14ac:dyDescent="0.25">
      <c r="E174" s="6"/>
      <c r="F174" s="6"/>
      <c r="G174" s="6"/>
      <c r="H174" s="6"/>
      <c r="I174" s="6"/>
      <c r="J174" s="6"/>
      <c r="K174" s="6"/>
      <c r="L174" s="6"/>
    </row>
    <row r="175" spans="5:12" x14ac:dyDescent="0.25">
      <c r="E175" s="6"/>
      <c r="F175" s="6"/>
      <c r="G175" s="6"/>
      <c r="H175" s="6"/>
      <c r="I175" s="6"/>
      <c r="J175" s="6"/>
      <c r="K175" s="6"/>
      <c r="L175" s="6"/>
    </row>
    <row r="176" spans="5:12" x14ac:dyDescent="0.25">
      <c r="E176" s="6"/>
      <c r="F176" s="6"/>
      <c r="G176" s="6"/>
      <c r="H176" s="6"/>
      <c r="I176" s="6"/>
      <c r="J176" s="6"/>
      <c r="K176" s="6"/>
      <c r="L176" s="6"/>
    </row>
    <row r="177" spans="5:12" x14ac:dyDescent="0.25">
      <c r="E177" s="6"/>
      <c r="F177" s="6"/>
      <c r="G177" s="6"/>
      <c r="H177" s="6"/>
      <c r="I177" s="6"/>
      <c r="J177" s="6"/>
      <c r="K177" s="6"/>
      <c r="L177" s="6"/>
    </row>
    <row r="178" spans="5:12" x14ac:dyDescent="0.25">
      <c r="E178" s="6"/>
      <c r="F178" s="6"/>
      <c r="G178" s="6"/>
      <c r="H178" s="6"/>
      <c r="I178" s="6"/>
      <c r="J178" s="6"/>
      <c r="K178" s="6"/>
      <c r="L178" s="6"/>
    </row>
    <row r="179" spans="5:12" x14ac:dyDescent="0.25">
      <c r="E179" s="6"/>
      <c r="F179" s="6"/>
      <c r="G179" s="6"/>
      <c r="H179" s="6"/>
      <c r="I179" s="6"/>
      <c r="J179" s="6"/>
      <c r="K179" s="6"/>
      <c r="L179" s="6"/>
    </row>
    <row r="180" spans="5:12" x14ac:dyDescent="0.25">
      <c r="E180" s="6"/>
      <c r="F180" s="6"/>
      <c r="G180" s="6"/>
      <c r="H180" s="6"/>
      <c r="I180" s="6"/>
      <c r="J180" s="6"/>
      <c r="K180" s="6"/>
      <c r="L180" s="6"/>
    </row>
    <row r="181" spans="5:12" x14ac:dyDescent="0.25">
      <c r="E181" s="6"/>
      <c r="F181" s="6"/>
      <c r="G181" s="6"/>
      <c r="H181" s="6"/>
      <c r="I181" s="6"/>
      <c r="J181" s="6"/>
      <c r="K181" s="6"/>
      <c r="L181" s="6"/>
    </row>
    <row r="182" spans="5:12" x14ac:dyDescent="0.25">
      <c r="E182" s="6"/>
      <c r="F182" s="6"/>
      <c r="G182" s="6"/>
      <c r="H182" s="6"/>
      <c r="I182" s="6"/>
      <c r="J182" s="6"/>
      <c r="K182" s="6"/>
      <c r="L182" s="6"/>
    </row>
    <row r="183" spans="5:12" x14ac:dyDescent="0.25">
      <c r="E183" s="6"/>
      <c r="F183" s="6"/>
      <c r="G183" s="6"/>
      <c r="H183" s="6"/>
      <c r="I183" s="6"/>
      <c r="J183" s="6"/>
      <c r="K183" s="6"/>
      <c r="L183" s="6"/>
    </row>
    <row r="184" spans="5:12" x14ac:dyDescent="0.25">
      <c r="E184" s="6"/>
      <c r="F184" s="6"/>
      <c r="G184" s="6"/>
      <c r="H184" s="6"/>
      <c r="I184" s="6"/>
      <c r="J184" s="6"/>
      <c r="K184" s="6"/>
      <c r="L184" s="6"/>
    </row>
    <row r="185" spans="5:12" x14ac:dyDescent="0.25">
      <c r="E185" s="6"/>
      <c r="F185" s="6"/>
      <c r="G185" s="6"/>
      <c r="H185" s="6"/>
      <c r="I185" s="6"/>
      <c r="J185" s="6"/>
      <c r="K185" s="6"/>
      <c r="L185" s="6"/>
    </row>
    <row r="186" spans="5:12" x14ac:dyDescent="0.25">
      <c r="E186" s="6"/>
      <c r="F186" s="6"/>
      <c r="G186" s="6"/>
      <c r="H186" s="6"/>
      <c r="I186" s="6"/>
      <c r="J186" s="6"/>
      <c r="K186" s="6"/>
      <c r="L186" s="6"/>
    </row>
    <row r="187" spans="5:12" x14ac:dyDescent="0.25">
      <c r="E187" s="6"/>
      <c r="F187" s="6"/>
      <c r="G187" s="6"/>
      <c r="H187" s="6"/>
      <c r="I187" s="6"/>
      <c r="J187" s="6"/>
      <c r="K187" s="6"/>
      <c r="L187" s="6"/>
    </row>
    <row r="188" spans="5:12" x14ac:dyDescent="0.25">
      <c r="E188" s="6"/>
      <c r="F188" s="6"/>
      <c r="G188" s="6"/>
      <c r="H188" s="6"/>
      <c r="I188" s="6"/>
      <c r="J188" s="6"/>
      <c r="K188" s="6"/>
      <c r="L188" s="6"/>
    </row>
    <row r="189" spans="5:12" x14ac:dyDescent="0.25">
      <c r="E189" s="6"/>
      <c r="F189" s="6"/>
      <c r="G189" s="6"/>
      <c r="H189" s="6"/>
      <c r="I189" s="6"/>
      <c r="J189" s="6"/>
      <c r="K189" s="6"/>
      <c r="L189" s="6"/>
    </row>
    <row r="190" spans="5:12" x14ac:dyDescent="0.25">
      <c r="E190" s="6"/>
      <c r="F190" s="6"/>
      <c r="G190" s="6"/>
      <c r="H190" s="6"/>
      <c r="I190" s="6"/>
      <c r="J190" s="6"/>
      <c r="K190" s="6"/>
      <c r="L190" s="6"/>
    </row>
    <row r="191" spans="5:12" x14ac:dyDescent="0.25">
      <c r="E191" s="6"/>
      <c r="F191" s="6"/>
      <c r="G191" s="6"/>
      <c r="H191" s="6"/>
      <c r="I191" s="6"/>
      <c r="J191" s="6"/>
      <c r="K191" s="6"/>
      <c r="L191" s="6"/>
    </row>
    <row r="192" spans="5:12" x14ac:dyDescent="0.25">
      <c r="E192" s="6"/>
      <c r="F192" s="6"/>
      <c r="G192" s="6"/>
      <c r="H192" s="6"/>
      <c r="I192" s="6"/>
      <c r="J192" s="6"/>
      <c r="K192" s="6"/>
      <c r="L192" s="6"/>
    </row>
    <row r="193" spans="5:12" x14ac:dyDescent="0.25">
      <c r="E193" s="6"/>
      <c r="F193" s="6"/>
      <c r="G193" s="6"/>
      <c r="H193" s="6"/>
      <c r="I193" s="6"/>
      <c r="J193" s="6"/>
      <c r="K193" s="6"/>
      <c r="L193" s="6"/>
    </row>
    <row r="194" spans="5:12" x14ac:dyDescent="0.25">
      <c r="E194" s="6"/>
      <c r="F194" s="6"/>
      <c r="G194" s="6"/>
      <c r="H194" s="6"/>
      <c r="I194" s="6"/>
      <c r="J194" s="6"/>
      <c r="K194" s="6"/>
      <c r="L194" s="6"/>
    </row>
    <row r="195" spans="5:12" x14ac:dyDescent="0.25">
      <c r="E195" s="6"/>
      <c r="F195" s="6"/>
      <c r="G195" s="6"/>
      <c r="H195" s="6"/>
      <c r="I195" s="6"/>
      <c r="J195" s="6"/>
      <c r="K195" s="6"/>
      <c r="L195" s="6"/>
    </row>
    <row r="196" spans="5:12" x14ac:dyDescent="0.25">
      <c r="E196" s="6"/>
      <c r="F196" s="6"/>
      <c r="G196" s="6"/>
      <c r="H196" s="6"/>
      <c r="I196" s="6"/>
      <c r="J196" s="6"/>
      <c r="K196" s="6"/>
      <c r="L196" s="6"/>
    </row>
    <row r="197" spans="5:12" x14ac:dyDescent="0.25">
      <c r="E197" s="6"/>
      <c r="F197" s="6"/>
      <c r="G197" s="6"/>
      <c r="H197" s="6"/>
      <c r="I197" s="6"/>
      <c r="J197" s="6"/>
      <c r="K197" s="6"/>
      <c r="L197" s="6"/>
    </row>
    <row r="198" spans="5:12" x14ac:dyDescent="0.25">
      <c r="E198" s="6"/>
      <c r="F198" s="6"/>
      <c r="G198" s="6"/>
      <c r="H198" s="6"/>
      <c r="I198" s="6"/>
      <c r="J198" s="6"/>
      <c r="K198" s="6"/>
      <c r="L198" s="6"/>
    </row>
    <row r="199" spans="5:12" x14ac:dyDescent="0.25">
      <c r="E199" s="6"/>
      <c r="F199" s="6"/>
      <c r="G199" s="6"/>
      <c r="H199" s="6"/>
      <c r="I199" s="6"/>
      <c r="J199" s="6"/>
      <c r="K199" s="6"/>
      <c r="L199" s="6"/>
    </row>
    <row r="200" spans="5:12" x14ac:dyDescent="0.25">
      <c r="E200" s="6"/>
      <c r="F200" s="6"/>
      <c r="G200" s="6"/>
      <c r="H200" s="6"/>
      <c r="I200" s="6"/>
      <c r="J200" s="6"/>
      <c r="K200" s="6"/>
      <c r="L200" s="6"/>
    </row>
    <row r="201" spans="5:12" x14ac:dyDescent="0.25">
      <c r="E201" s="6"/>
      <c r="F201" s="6"/>
      <c r="G201" s="6"/>
      <c r="H201" s="6"/>
      <c r="I201" s="6"/>
      <c r="J201" s="6"/>
      <c r="K201" s="6"/>
      <c r="L201" s="6"/>
    </row>
    <row r="202" spans="5:12" x14ac:dyDescent="0.25">
      <c r="E202" s="6"/>
      <c r="F202" s="6"/>
      <c r="G202" s="6"/>
      <c r="H202" s="6"/>
      <c r="I202" s="6"/>
      <c r="J202" s="6"/>
      <c r="K202" s="6"/>
      <c r="L202" s="6"/>
    </row>
    <row r="203" spans="5:12" x14ac:dyDescent="0.25">
      <c r="E203" s="6"/>
      <c r="F203" s="6"/>
      <c r="G203" s="6"/>
      <c r="H203" s="6"/>
      <c r="I203" s="6"/>
      <c r="J203" s="6"/>
      <c r="K203" s="6"/>
      <c r="L203" s="6"/>
    </row>
    <row r="204" spans="5:12" x14ac:dyDescent="0.25">
      <c r="E204" s="6"/>
      <c r="F204" s="6"/>
      <c r="G204" s="6"/>
      <c r="H204" s="6"/>
      <c r="I204" s="6"/>
      <c r="J204" s="6"/>
      <c r="K204" s="6"/>
      <c r="L204" s="6"/>
    </row>
    <row r="205" spans="5:12" x14ac:dyDescent="0.25">
      <c r="E205" s="6"/>
      <c r="F205" s="6"/>
      <c r="G205" s="6"/>
      <c r="H205" s="6"/>
      <c r="I205" s="6"/>
      <c r="J205" s="6"/>
      <c r="K205" s="6"/>
      <c r="L205" s="6"/>
    </row>
    <row r="206" spans="5:12" x14ac:dyDescent="0.25">
      <c r="E206" s="6"/>
      <c r="F206" s="6"/>
      <c r="G206" s="6"/>
      <c r="H206" s="6"/>
      <c r="I206" s="6"/>
      <c r="J206" s="6"/>
      <c r="K206" s="6"/>
      <c r="L206" s="6"/>
    </row>
    <row r="207" spans="5:12" x14ac:dyDescent="0.25">
      <c r="E207" s="6"/>
      <c r="F207" s="6"/>
      <c r="G207" s="6"/>
      <c r="H207" s="6"/>
      <c r="I207" s="6"/>
      <c r="J207" s="6"/>
      <c r="K207" s="6"/>
      <c r="L207" s="6"/>
    </row>
    <row r="208" spans="5:12" x14ac:dyDescent="0.25">
      <c r="E208" s="6"/>
      <c r="F208" s="6"/>
      <c r="G208" s="6"/>
      <c r="H208" s="6"/>
      <c r="I208" s="6"/>
      <c r="J208" s="6"/>
      <c r="K208" s="6"/>
      <c r="L208" s="6"/>
    </row>
    <row r="209" spans="5:12" x14ac:dyDescent="0.25">
      <c r="E209" s="6"/>
      <c r="F209" s="6"/>
      <c r="G209" s="6"/>
      <c r="H209" s="6"/>
      <c r="I209" s="6"/>
      <c r="J209" s="6"/>
      <c r="K209" s="6"/>
      <c r="L20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8687-9B93-4F7C-B092-18A043C51965}">
  <dimension ref="D1:L160"/>
  <sheetViews>
    <sheetView workbookViewId="0">
      <selection activeCell="F4" sqref="F4"/>
    </sheetView>
  </sheetViews>
  <sheetFormatPr baseColWidth="10" defaultRowHeight="15" x14ac:dyDescent="0.25"/>
  <cols>
    <col min="4" max="4" width="17.42578125" bestFit="1" customWidth="1"/>
    <col min="7" max="7" width="14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0.92358804694444485</v>
      </c>
      <c r="G3" s="26">
        <f>SUM(H12:H130)</f>
        <v>1.6607505582898956E-3</v>
      </c>
      <c r="J3" s="26">
        <f>SUM(L12:L130)</f>
        <v>3.0610280017618661E-6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1.269011936970345E-4</v>
      </c>
      <c r="J5" s="26">
        <f>SQRT((1/COUNT(L12:L130))*J3)</f>
        <v>1.6038367867259279E-4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1.126504299579165E-2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5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23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21"/>
      <c r="H11" s="21"/>
      <c r="I11" s="21"/>
      <c r="J11" s="21"/>
      <c r="K11" s="21"/>
      <c r="L11" s="21"/>
    </row>
    <row r="12" spans="4:12" x14ac:dyDescent="0.25">
      <c r="D12" s="21">
        <v>2.5759779793368132E-3</v>
      </c>
      <c r="E12" s="21">
        <f>D12^2</f>
        <v>6.6356625500281712E-6</v>
      </c>
      <c r="F12" s="21">
        <v>119</v>
      </c>
      <c r="G12" s="21">
        <f>$F$3^(F12-1)</f>
        <v>8.4418927615873265E-5</v>
      </c>
      <c r="H12" s="21">
        <f>E12*G12</f>
        <v>5.6017551649418918E-10</v>
      </c>
      <c r="I12" s="21">
        <f>(1-F3)*H12</f>
        <v>4.2804105269225345E-11</v>
      </c>
      <c r="J12" s="21">
        <f>SQRT(I12)</f>
        <v>6.5424846403507392E-6</v>
      </c>
      <c r="K12" s="21">
        <f>I12*$F$3</f>
        <v>3.9533359986808258E-11</v>
      </c>
      <c r="L12" s="21">
        <f>(E12-K12)^2</f>
        <v>4.4031492819336579E-11</v>
      </c>
    </row>
    <row r="13" spans="4:12" x14ac:dyDescent="0.25">
      <c r="D13" s="21">
        <v>3.5917095359729299E-3</v>
      </c>
      <c r="E13" s="21">
        <f t="shared" ref="E13:E76" si="0">D13^2</f>
        <v>1.2900377390798879E-5</v>
      </c>
      <c r="F13" s="21">
        <f>F12-1</f>
        <v>118</v>
      </c>
      <c r="G13" s="21">
        <f t="shared" ref="G13:G76" si="1">$F$3^(F13-1)</f>
        <v>9.1403226682243105E-5</v>
      </c>
      <c r="H13" s="21">
        <f t="shared" ref="H13:H76" si="2">E13*G13</f>
        <v>1.1791361189376737E-9</v>
      </c>
      <c r="I13" s="21">
        <f>(1-$F$3)*SUM($H$12:H13)</f>
        <v>1.3290419903560036E-10</v>
      </c>
      <c r="J13" s="21">
        <f t="shared" ref="J13:J76" si="3">SQRT(I13)</f>
        <v>1.1528408347885686E-5</v>
      </c>
      <c r="K13" s="21">
        <f t="shared" ref="K13:K76" si="4">I13*$F$3</f>
        <v>1.2274872961800589E-10</v>
      </c>
      <c r="L13" s="21">
        <f t="shared" ref="L13:L76" si="5">(E13-K13)^2</f>
        <v>1.6641656983022953E-10</v>
      </c>
    </row>
    <row r="14" spans="4:12" x14ac:dyDescent="0.25">
      <c r="D14" s="21">
        <v>2.924864859025609E-3</v>
      </c>
      <c r="E14" s="21">
        <f t="shared" si="0"/>
        <v>8.5548344435628952E-6</v>
      </c>
      <c r="F14" s="21">
        <f t="shared" ref="F14:F77" si="6">F13-1</f>
        <v>117</v>
      </c>
      <c r="G14" s="21">
        <f t="shared" si="1"/>
        <v>9.8965363383206635E-5</v>
      </c>
      <c r="H14" s="21">
        <f t="shared" si="2"/>
        <v>8.4663229939037431E-10</v>
      </c>
      <c r="I14" s="21">
        <f>(1-$F$3)*SUM($H$12:H14)</f>
        <v>1.9759702655193437E-10</v>
      </c>
      <c r="J14" s="21">
        <f t="shared" si="3"/>
        <v>1.4056920948484215E-5</v>
      </c>
      <c r="K14" s="21">
        <f t="shared" si="4"/>
        <v>1.8249825183513069E-10</v>
      </c>
      <c r="L14" s="21">
        <f t="shared" si="5"/>
        <v>7.3182069905414306E-11</v>
      </c>
    </row>
    <row r="15" spans="4:12" x14ac:dyDescent="0.25">
      <c r="D15" s="21">
        <v>-1.22023472871027E-3</v>
      </c>
      <c r="E15" s="21">
        <f t="shared" si="0"/>
        <v>1.4889727931506263E-6</v>
      </c>
      <c r="F15" s="21">
        <f t="shared" si="6"/>
        <v>116</v>
      </c>
      <c r="G15" s="21">
        <f t="shared" si="1"/>
        <v>1.0715314442474541E-4</v>
      </c>
      <c r="H15" s="21">
        <f t="shared" si="2"/>
        <v>1.5954811674898563E-10</v>
      </c>
      <c r="I15" s="21">
        <f>(1-$F$3)*SUM($H$12:H15)</f>
        <v>2.0978840975906008E-10</v>
      </c>
      <c r="J15" s="21">
        <f t="shared" si="3"/>
        <v>1.4484074349403903E-5</v>
      </c>
      <c r="K15" s="21">
        <f t="shared" si="4"/>
        <v>1.9375806764095122E-10</v>
      </c>
      <c r="L15" s="21">
        <f t="shared" si="5"/>
        <v>2.216463015302625E-12</v>
      </c>
    </row>
    <row r="16" spans="4:12" x14ac:dyDescent="0.25">
      <c r="D16" s="21">
        <v>-1.7852367681918131E-2</v>
      </c>
      <c r="E16" s="21">
        <f t="shared" si="0"/>
        <v>3.1870703185039493E-4</v>
      </c>
      <c r="F16" s="21">
        <f t="shared" si="6"/>
        <v>115</v>
      </c>
      <c r="G16" s="21">
        <f t="shared" si="1"/>
        <v>1.1601833174351467E-4</v>
      </c>
      <c r="H16" s="21">
        <f t="shared" si="2"/>
        <v>3.6975858150210018E-8</v>
      </c>
      <c r="I16" s="21">
        <f>(1-$F$3)*SUM($H$12:H16)</f>
        <v>3.0351859469217744E-9</v>
      </c>
      <c r="J16" s="21">
        <f t="shared" si="3"/>
        <v>5.509252169688527E-5</v>
      </c>
      <c r="K16" s="21">
        <f t="shared" si="4"/>
        <v>2.8032614608307073E-9</v>
      </c>
      <c r="L16" s="21">
        <f t="shared" si="5"/>
        <v>1.0157238532046754E-7</v>
      </c>
    </row>
    <row r="17" spans="4:12" x14ac:dyDescent="0.25">
      <c r="D17" s="21">
        <v>1.1312826876146039E-2</v>
      </c>
      <c r="E17" s="21">
        <f t="shared" si="0"/>
        <v>1.2798005192965215E-4</v>
      </c>
      <c r="F17" s="21">
        <f t="shared" si="6"/>
        <v>114</v>
      </c>
      <c r="G17" s="21">
        <f t="shared" si="1"/>
        <v>1.2561696973812541E-4</v>
      </c>
      <c r="H17" s="21">
        <f t="shared" si="2"/>
        <v>1.6076466310330833E-8</v>
      </c>
      <c r="I17" s="21">
        <f>(1-$F$3)*SUM($H$12:H17)</f>
        <v>4.2636201359259874E-9</v>
      </c>
      <c r="J17" s="21">
        <f t="shared" si="3"/>
        <v>6.5296402166780881E-5</v>
      </c>
      <c r="K17" s="21">
        <f t="shared" si="4"/>
        <v>3.9378285942528916E-9</v>
      </c>
      <c r="L17" s="21">
        <f t="shared" si="5"/>
        <v>1.6377885780406989E-8</v>
      </c>
    </row>
    <row r="18" spans="4:12" x14ac:dyDescent="0.25">
      <c r="D18" s="21">
        <v>1.1755147831928219E-3</v>
      </c>
      <c r="E18" s="21">
        <f t="shared" si="0"/>
        <v>1.3818350055048671E-6</v>
      </c>
      <c r="F18" s="21">
        <f t="shared" si="6"/>
        <v>113</v>
      </c>
      <c r="G18" s="21">
        <f t="shared" si="1"/>
        <v>1.3600973957351512E-4</v>
      </c>
      <c r="H18" s="21">
        <f t="shared" si="2"/>
        <v>1.8794301923228381E-10</v>
      </c>
      <c r="I18" s="21">
        <f>(1-$F$3)*SUM($H$12:H18)</f>
        <v>4.277981229088684E-9</v>
      </c>
      <c r="J18" s="21">
        <f t="shared" si="3"/>
        <v>6.5406278208507505E-5</v>
      </c>
      <c r="K18" s="21">
        <f t="shared" si="4"/>
        <v>3.9510923282390136E-9</v>
      </c>
      <c r="L18" s="21">
        <f t="shared" si="5"/>
        <v>1.8985640781909375E-12</v>
      </c>
    </row>
    <row r="19" spans="4:12" x14ac:dyDescent="0.25">
      <c r="D19" s="21">
        <v>-4.1225718673471188E-3</v>
      </c>
      <c r="E19" s="21">
        <f t="shared" si="0"/>
        <v>1.6995598801441909E-5</v>
      </c>
      <c r="F19" s="21">
        <f t="shared" si="6"/>
        <v>112</v>
      </c>
      <c r="G19" s="21">
        <f t="shared" si="1"/>
        <v>1.4726234279826739E-4</v>
      </c>
      <c r="H19" s="21">
        <f t="shared" si="2"/>
        <v>2.5028116967597608E-9</v>
      </c>
      <c r="I19" s="21">
        <f>(1-$F$3)*SUM($H$12:H19)</f>
        <v>4.4692259589683859E-9</v>
      </c>
      <c r="J19" s="21">
        <f t="shared" si="3"/>
        <v>6.6852269662056997E-5</v>
      </c>
      <c r="K19" s="21">
        <f t="shared" si="4"/>
        <v>4.1277236747970254E-9</v>
      </c>
      <c r="L19" s="21">
        <f t="shared" si="5"/>
        <v>2.8871008938659622E-10</v>
      </c>
    </row>
    <row r="20" spans="4:12" x14ac:dyDescent="0.25">
      <c r="D20" s="21">
        <v>6.9611407075864809E-3</v>
      </c>
      <c r="E20" s="21">
        <f t="shared" si="0"/>
        <v>4.8457479950817615E-5</v>
      </c>
      <c r="F20" s="21">
        <f t="shared" si="6"/>
        <v>111</v>
      </c>
      <c r="G20" s="21">
        <f t="shared" si="1"/>
        <v>1.594459167000517E-4</v>
      </c>
      <c r="H20" s="21">
        <f t="shared" si="2"/>
        <v>7.7263473117324906E-9</v>
      </c>
      <c r="I20" s="21">
        <f>(1-$F$3)*SUM($H$12:H20)</f>
        <v>5.059611247043403E-9</v>
      </c>
      <c r="J20" s="21">
        <f t="shared" si="3"/>
        <v>7.1130944370529779E-5</v>
      </c>
      <c r="K20" s="21">
        <f t="shared" si="4"/>
        <v>4.6729964699549634E-9</v>
      </c>
      <c r="L20" s="21">
        <f t="shared" si="5"/>
        <v>2.3476745017552808E-9</v>
      </c>
    </row>
    <row r="21" spans="4:12" x14ac:dyDescent="0.25">
      <c r="D21" s="21">
        <v>-2.495983163047001E-3</v>
      </c>
      <c r="E21" s="21">
        <f t="shared" si="0"/>
        <v>6.2299319502141125E-6</v>
      </c>
      <c r="F21" s="21">
        <f t="shared" si="6"/>
        <v>110</v>
      </c>
      <c r="G21" s="21">
        <f t="shared" si="1"/>
        <v>1.726374840249991E-4</v>
      </c>
      <c r="H21" s="21">
        <f t="shared" si="2"/>
        <v>1.0755197775319204E-9</v>
      </c>
      <c r="I21" s="21">
        <f>(1-$F$3)*SUM($H$12:H21)</f>
        <v>5.1417938137944935E-9</v>
      </c>
      <c r="J21" s="21">
        <f t="shared" si="3"/>
        <v>7.170630246913094E-5</v>
      </c>
      <c r="K21" s="21">
        <f t="shared" si="4"/>
        <v>4.7488993062734844E-9</v>
      </c>
      <c r="L21" s="21">
        <f t="shared" si="5"/>
        <v>3.8752904017310232E-11</v>
      </c>
    </row>
    <row r="22" spans="4:12" x14ac:dyDescent="0.25">
      <c r="D22" s="21">
        <v>-1.226914365690014E-2</v>
      </c>
      <c r="E22" s="21">
        <f t="shared" si="0"/>
        <v>1.5053188607365293E-4</v>
      </c>
      <c r="F22" s="21">
        <f t="shared" si="6"/>
        <v>109</v>
      </c>
      <c r="G22" s="21">
        <f t="shared" si="1"/>
        <v>1.8692043990407284E-4</v>
      </c>
      <c r="H22" s="21">
        <f t="shared" si="2"/>
        <v>2.8137486364476982E-8</v>
      </c>
      <c r="I22" s="21">
        <f>(1-$F$3)*SUM($H$12:H22)</f>
        <v>7.2918341009782313E-9</v>
      </c>
      <c r="J22" s="21">
        <f t="shared" si="3"/>
        <v>8.5392236772309873E-5</v>
      </c>
      <c r="K22" s="21">
        <f t="shared" si="4"/>
        <v>6.7346508159653865E-9</v>
      </c>
      <c r="L22" s="21">
        <f t="shared" si="5"/>
        <v>2.2657821210867995E-8</v>
      </c>
    </row>
    <row r="23" spans="4:12" x14ac:dyDescent="0.25">
      <c r="D23" s="21">
        <v>-4.9361374126664014E-4</v>
      </c>
      <c r="E23" s="21">
        <f t="shared" si="0"/>
        <v>2.4365452556724954E-7</v>
      </c>
      <c r="F23" s="21">
        <f t="shared" si="6"/>
        <v>108</v>
      </c>
      <c r="G23" s="21">
        <f t="shared" si="1"/>
        <v>2.0238507906471029E-4</v>
      </c>
      <c r="H23" s="21">
        <f t="shared" si="2"/>
        <v>4.9312040421402275E-11</v>
      </c>
      <c r="I23" s="21">
        <f>(1-$F$3)*SUM($H$12:H23)</f>
        <v>7.2956021302959856E-9</v>
      </c>
      <c r="J23" s="21">
        <f t="shared" si="3"/>
        <v>8.5414296990000361E-5</v>
      </c>
      <c r="K23" s="21">
        <f t="shared" si="4"/>
        <v>6.7381309228038004E-9</v>
      </c>
      <c r="L23" s="21">
        <f t="shared" si="5"/>
        <v>5.6129378051322762E-14</v>
      </c>
    </row>
    <row r="24" spans="4:12" x14ac:dyDescent="0.25">
      <c r="D24" s="21">
        <v>2.4084825719780391E-3</v>
      </c>
      <c r="E24" s="21">
        <f t="shared" si="0"/>
        <v>5.8007882995219506E-6</v>
      </c>
      <c r="F24" s="21">
        <f t="shared" si="6"/>
        <v>107</v>
      </c>
      <c r="G24" s="21">
        <f t="shared" si="1"/>
        <v>2.1912916666068981E-4</v>
      </c>
      <c r="H24" s="21">
        <f t="shared" si="2"/>
        <v>1.2711219060493249E-9</v>
      </c>
      <c r="I24" s="21">
        <f>(1-$F$3)*SUM($H$12:H24)</f>
        <v>7.3927310377089141E-9</v>
      </c>
      <c r="J24" s="21">
        <f t="shared" si="3"/>
        <v>8.5980992304746714E-5</v>
      </c>
      <c r="K24" s="21">
        <f t="shared" si="4"/>
        <v>6.8278380207031549E-9</v>
      </c>
      <c r="L24" s="21">
        <f t="shared" si="5"/>
        <v>3.3569977829439746E-11</v>
      </c>
    </row>
    <row r="25" spans="4:12" x14ac:dyDescent="0.25">
      <c r="D25" s="21">
        <v>4.8900697958131987E-3</v>
      </c>
      <c r="E25" s="21">
        <f t="shared" si="0"/>
        <v>2.3912782607924538E-5</v>
      </c>
      <c r="F25" s="21">
        <f t="shared" si="6"/>
        <v>106</v>
      </c>
      <c r="G25" s="21">
        <f t="shared" si="1"/>
        <v>2.372585563289244E-4</v>
      </c>
      <c r="H25" s="21">
        <f t="shared" si="2"/>
        <v>5.6735122793635875E-9</v>
      </c>
      <c r="I25" s="21">
        <f>(1-$F$3)*SUM($H$12:H25)</f>
        <v>7.8262551916597599E-9</v>
      </c>
      <c r="J25" s="21">
        <f t="shared" si="3"/>
        <v>8.8466124543012286E-5</v>
      </c>
      <c r="K25" s="21">
        <f t="shared" si="4"/>
        <v>7.2282357473538593E-9</v>
      </c>
      <c r="L25" s="21">
        <f t="shared" si="5"/>
        <v>5.7147552984111972E-10</v>
      </c>
    </row>
    <row r="26" spans="4:12" x14ac:dyDescent="0.25">
      <c r="D26" s="21">
        <v>-5.6468738316622523E-4</v>
      </c>
      <c r="E26" s="21">
        <f t="shared" si="0"/>
        <v>3.1887184070711925E-7</v>
      </c>
      <c r="F26" s="21">
        <f t="shared" si="6"/>
        <v>105</v>
      </c>
      <c r="G26" s="21">
        <f t="shared" si="1"/>
        <v>2.5688785938044503E-4</v>
      </c>
      <c r="H26" s="21">
        <f t="shared" si="2"/>
        <v>8.191430457595412E-11</v>
      </c>
      <c r="I26" s="21">
        <f>(1-$F$3)*SUM($H$12:H26)</f>
        <v>7.8325144236555958E-9</v>
      </c>
      <c r="J26" s="21">
        <f t="shared" si="3"/>
        <v>8.8501493906349371E-5</v>
      </c>
      <c r="K26" s="21">
        <f t="shared" si="4"/>
        <v>7.2340166992082657E-9</v>
      </c>
      <c r="L26" s="21">
        <f t="shared" si="5"/>
        <v>9.7118133352385689E-14</v>
      </c>
    </row>
    <row r="27" spans="4:12" x14ac:dyDescent="0.25">
      <c r="D27" s="21">
        <v>-1.672711355104006E-3</v>
      </c>
      <c r="E27" s="21">
        <f t="shared" si="0"/>
        <v>2.7979632774938802E-6</v>
      </c>
      <c r="F27" s="21">
        <f t="shared" si="6"/>
        <v>104</v>
      </c>
      <c r="G27" s="21">
        <f t="shared" si="1"/>
        <v>2.7814116935610057E-4</v>
      </c>
      <c r="H27" s="21">
        <f t="shared" si="2"/>
        <v>7.7822877781757552E-10</v>
      </c>
      <c r="I27" s="21">
        <f>(1-$F$3)*SUM($H$12:H27)</f>
        <v>7.8919804044926735E-9</v>
      </c>
      <c r="J27" s="21">
        <f t="shared" si="3"/>
        <v>8.8836818968784974E-5</v>
      </c>
      <c r="K27" s="21">
        <f t="shared" si="4"/>
        <v>7.288938768309218E-9</v>
      </c>
      <c r="L27" s="21">
        <f t="shared" si="5"/>
        <v>7.7878632648214034E-12</v>
      </c>
    </row>
    <row r="28" spans="4:12" x14ac:dyDescent="0.25">
      <c r="D28" s="21">
        <v>1.8478847946270941E-3</v>
      </c>
      <c r="E28" s="21">
        <f t="shared" si="0"/>
        <v>3.4146782142140178E-6</v>
      </c>
      <c r="F28" s="21">
        <f t="shared" si="6"/>
        <v>103</v>
      </c>
      <c r="G28" s="21">
        <f t="shared" si="1"/>
        <v>3.0115284652750728E-4</v>
      </c>
      <c r="H28" s="21">
        <f t="shared" si="2"/>
        <v>1.0283400641860168E-9</v>
      </c>
      <c r="I28" s="21">
        <f>(1-$F$3)*SUM($H$12:H28)</f>
        <v>7.9705578772024031E-9</v>
      </c>
      <c r="J28" s="21">
        <f t="shared" si="3"/>
        <v>8.9277980920282927E-5</v>
      </c>
      <c r="K28" s="21">
        <f t="shared" si="4"/>
        <v>7.3615119828630279E-9</v>
      </c>
      <c r="L28" s="21">
        <f t="shared" si="5"/>
        <v>1.1609807109303392E-11</v>
      </c>
    </row>
    <row r="29" spans="4:12" x14ac:dyDescent="0.25">
      <c r="D29" s="21">
        <v>4.2572443413187513E-3</v>
      </c>
      <c r="E29" s="21">
        <f t="shared" si="0"/>
        <v>1.812412938169053E-5</v>
      </c>
      <c r="F29" s="21">
        <f t="shared" si="6"/>
        <v>102</v>
      </c>
      <c r="G29" s="21">
        <f t="shared" si="1"/>
        <v>3.2606836730274627E-4</v>
      </c>
      <c r="H29" s="21">
        <f t="shared" si="2"/>
        <v>5.9097052762715631E-9</v>
      </c>
      <c r="I29" s="21">
        <f>(1-$F$3)*SUM($H$12:H29)</f>
        <v>8.4221299993450328E-9</v>
      </c>
      <c r="J29" s="21">
        <f t="shared" si="3"/>
        <v>9.1772163532004807E-5</v>
      </c>
      <c r="K29" s="21">
        <f t="shared" si="4"/>
        <v>7.778578597207297E-9</v>
      </c>
      <c r="L29" s="21">
        <f t="shared" si="5"/>
        <v>3.2820216642074003E-10</v>
      </c>
    </row>
    <row r="30" spans="4:12" x14ac:dyDescent="0.25">
      <c r="D30" s="21">
        <v>2.108770650751418E-4</v>
      </c>
      <c r="E30" s="21">
        <f t="shared" si="0"/>
        <v>4.4469136574705591E-8</v>
      </c>
      <c r="F30" s="21">
        <f t="shared" si="6"/>
        <v>101</v>
      </c>
      <c r="G30" s="21">
        <f t="shared" si="1"/>
        <v>3.5304524390662641E-4</v>
      </c>
      <c r="H30" s="21">
        <f t="shared" si="2"/>
        <v>1.5699617168334017E-11</v>
      </c>
      <c r="I30" s="21">
        <f>(1-$F$3)*SUM($H$12:H30)</f>
        <v>8.4233296377550886E-9</v>
      </c>
      <c r="J30" s="21">
        <f t="shared" si="3"/>
        <v>9.1778699259441936E-5</v>
      </c>
      <c r="K30" s="21">
        <f t="shared" si="4"/>
        <v>7.7796865689034801E-9</v>
      </c>
      <c r="L30" s="21">
        <f t="shared" si="5"/>
        <v>1.3461157417282527E-15</v>
      </c>
    </row>
    <row r="31" spans="4:12" x14ac:dyDescent="0.25">
      <c r="D31" s="21">
        <v>-3.1828764304546332E-3</v>
      </c>
      <c r="E31" s="21">
        <f t="shared" si="0"/>
        <v>1.0130702371543628E-5</v>
      </c>
      <c r="F31" s="21">
        <f t="shared" si="6"/>
        <v>100</v>
      </c>
      <c r="G31" s="21">
        <f t="shared" si="1"/>
        <v>3.8225402014959445E-4</v>
      </c>
      <c r="H31" s="21">
        <f t="shared" si="2"/>
        <v>3.8725017084615822E-9</v>
      </c>
      <c r="I31" s="21">
        <f>(1-$F$3)*SUM($H$12:H31)</f>
        <v>8.7192350565096135E-9</v>
      </c>
      <c r="J31" s="21">
        <f t="shared" si="3"/>
        <v>9.3376844327218582E-5</v>
      </c>
      <c r="K31" s="21">
        <f t="shared" si="4"/>
        <v>8.0529812766912498E-9</v>
      </c>
      <c r="L31" s="21">
        <f t="shared" si="5"/>
        <v>1.0246803067827158E-10</v>
      </c>
    </row>
    <row r="32" spans="4:12" x14ac:dyDescent="0.25">
      <c r="D32" s="21">
        <v>4.3350566410047123E-3</v>
      </c>
      <c r="E32" s="21">
        <f t="shared" si="0"/>
        <v>1.8792716080719059E-5</v>
      </c>
      <c r="F32" s="21">
        <f t="shared" si="6"/>
        <v>99</v>
      </c>
      <c r="G32" s="21">
        <f t="shared" si="1"/>
        <v>4.1387934958039531E-4</v>
      </c>
      <c r="H32" s="21">
        <f t="shared" si="2"/>
        <v>7.7779171083370395E-9</v>
      </c>
      <c r="I32" s="21">
        <f>(1-$F$3)*SUM($H$12:H32)</f>
        <v>9.3135608934618624E-9</v>
      </c>
      <c r="J32" s="21">
        <f t="shared" si="3"/>
        <v>9.6506791955083978E-5</v>
      </c>
      <c r="K32" s="21">
        <f t="shared" si="4"/>
        <v>8.6018935156906011E-9</v>
      </c>
      <c r="L32" s="21">
        <f t="shared" si="5"/>
        <v>3.5284294579789488E-10</v>
      </c>
    </row>
    <row r="33" spans="4:12" x14ac:dyDescent="0.25">
      <c r="D33" s="21">
        <v>2.749498053908569E-3</v>
      </c>
      <c r="E33" s="21">
        <f t="shared" si="0"/>
        <v>7.5597395484470078E-6</v>
      </c>
      <c r="F33" s="21">
        <f t="shared" si="6"/>
        <v>98</v>
      </c>
      <c r="G33" s="21">
        <f t="shared" si="1"/>
        <v>4.4812116283840433E-4</v>
      </c>
      <c r="H33" s="21">
        <f t="shared" si="2"/>
        <v>3.3876792772055466E-9</v>
      </c>
      <c r="I33" s="21">
        <f>(1-$F$3)*SUM($H$12:H33)</f>
        <v>9.5724200833589686E-9</v>
      </c>
      <c r="J33" s="21">
        <f t="shared" si="3"/>
        <v>9.7838745307567027E-5</v>
      </c>
      <c r="K33" s="21">
        <f t="shared" si="4"/>
        <v>8.8409727693212897E-9</v>
      </c>
      <c r="L33" s="21">
        <f t="shared" si="5"/>
        <v>5.7016069300171307E-11</v>
      </c>
    </row>
    <row r="34" spans="4:12" x14ac:dyDescent="0.25">
      <c r="D34" s="21">
        <v>-1.7486567100871071E-3</v>
      </c>
      <c r="E34" s="21">
        <f t="shared" si="0"/>
        <v>3.0578002897326647E-6</v>
      </c>
      <c r="F34" s="21">
        <f t="shared" si="6"/>
        <v>97</v>
      </c>
      <c r="G34" s="21">
        <f t="shared" si="1"/>
        <v>4.8519593158545868E-4</v>
      </c>
      <c r="H34" s="21">
        <f t="shared" si="2"/>
        <v>1.4836322601791257E-9</v>
      </c>
      <c r="I34" s="21">
        <f>(1-$F$3)*SUM($H$12:H34)</f>
        <v>9.6857873219754822E-9</v>
      </c>
      <c r="J34" s="21">
        <f t="shared" si="3"/>
        <v>9.8416397627506578E-5</v>
      </c>
      <c r="K34" s="21">
        <f t="shared" si="4"/>
        <v>8.9456773958225998E-9</v>
      </c>
      <c r="L34" s="21">
        <f t="shared" si="5"/>
        <v>9.295514447167635E-12</v>
      </c>
    </row>
    <row r="35" spans="4:12" x14ac:dyDescent="0.25">
      <c r="D35" s="21">
        <v>-2.8824815432900671E-3</v>
      </c>
      <c r="E35" s="21">
        <f t="shared" si="0"/>
        <v>8.3086998474078876E-6</v>
      </c>
      <c r="F35" s="21">
        <f t="shared" si="6"/>
        <v>96</v>
      </c>
      <c r="G35" s="21">
        <f t="shared" si="1"/>
        <v>5.2533803700757927E-4</v>
      </c>
      <c r="H35" s="21">
        <f t="shared" si="2"/>
        <v>4.3648760679224329E-9</v>
      </c>
      <c r="I35" s="21">
        <f>(1-$F$3)*SUM($H$12:H35)</f>
        <v>1.0019316027170888E-8</v>
      </c>
      <c r="J35" s="21">
        <f t="shared" si="3"/>
        <v>1.0009653354223056E-4</v>
      </c>
      <c r="K35" s="21">
        <f t="shared" si="4"/>
        <v>9.2537205212539343E-9</v>
      </c>
      <c r="L35" s="21">
        <f t="shared" si="5"/>
        <v>6.8880806013093531E-11</v>
      </c>
    </row>
    <row r="36" spans="4:12" x14ac:dyDescent="0.25">
      <c r="D36" s="21">
        <v>-7.2403177852079729E-4</v>
      </c>
      <c r="E36" s="21">
        <f t="shared" si="0"/>
        <v>5.2422201630798883E-7</v>
      </c>
      <c r="F36" s="21">
        <f t="shared" si="6"/>
        <v>95</v>
      </c>
      <c r="G36" s="21">
        <f t="shared" si="1"/>
        <v>5.6880125153804546E-4</v>
      </c>
      <c r="H36" s="21">
        <f t="shared" si="2"/>
        <v>2.9817813895978174E-10</v>
      </c>
      <c r="I36" s="21">
        <f>(1-$F$3)*SUM($H$12:H36)</f>
        <v>1.0042100401127276E-8</v>
      </c>
      <c r="J36" s="21">
        <f t="shared" si="3"/>
        <v>1.0021028091531964E-4</v>
      </c>
      <c r="K36" s="21">
        <f t="shared" si="4"/>
        <v>9.2747638966971666E-9</v>
      </c>
      <c r="L36" s="21">
        <f t="shared" si="5"/>
        <v>2.6517067276593855E-13</v>
      </c>
    </row>
    <row r="37" spans="4:12" x14ac:dyDescent="0.25">
      <c r="D37" s="21">
        <v>4.4322856275850874E-3</v>
      </c>
      <c r="E37" s="21">
        <f t="shared" si="0"/>
        <v>1.9645155884497333E-5</v>
      </c>
      <c r="F37" s="21">
        <f t="shared" si="6"/>
        <v>94</v>
      </c>
      <c r="G37" s="21">
        <f t="shared" si="1"/>
        <v>6.158603431690576E-4</v>
      </c>
      <c r="H37" s="21">
        <f t="shared" si="2"/>
        <v>1.2098672444636159E-8</v>
      </c>
      <c r="I37" s="21">
        <f>(1-$F$3)*SUM($H$12:H37)</f>
        <v>1.0966583592001353E-8</v>
      </c>
      <c r="J37" s="21">
        <f t="shared" si="3"/>
        <v>1.0472145717092249E-4</v>
      </c>
      <c r="K37" s="21">
        <f t="shared" si="4"/>
        <v>1.0128605521389525E-8</v>
      </c>
      <c r="L37" s="21">
        <f t="shared" si="5"/>
        <v>3.8553429624612946E-10</v>
      </c>
    </row>
    <row r="38" spans="4:12" x14ac:dyDescent="0.25">
      <c r="D38" s="21">
        <v>2.9769977360982899E-3</v>
      </c>
      <c r="E38" s="21">
        <f t="shared" si="0"/>
        <v>8.8625155207343427E-6</v>
      </c>
      <c r="F38" s="21">
        <f t="shared" si="6"/>
        <v>93</v>
      </c>
      <c r="G38" s="21">
        <f t="shared" si="1"/>
        <v>6.6681281249420768E-4</v>
      </c>
      <c r="H38" s="21">
        <f t="shared" si="2"/>
        <v>5.909638900154435E-9</v>
      </c>
      <c r="I38" s="21">
        <f>(1-$F$3)*SUM($H$12:H38)</f>
        <v>1.1418150642215237E-8</v>
      </c>
      <c r="J38" s="21">
        <f t="shared" si="3"/>
        <v>1.0685574688436386E-4</v>
      </c>
      <c r="K38" s="21">
        <f t="shared" si="4"/>
        <v>1.0545667451361029E-8</v>
      </c>
      <c r="L38" s="21">
        <f t="shared" si="5"/>
        <v>7.8357370283430718E-11</v>
      </c>
    </row>
    <row r="39" spans="4:12" x14ac:dyDescent="0.25">
      <c r="D39" s="21">
        <v>2.1513183239311451E-3</v>
      </c>
      <c r="E39" s="21">
        <f t="shared" si="0"/>
        <v>4.6281705308819117E-6</v>
      </c>
      <c r="F39" s="21">
        <f t="shared" si="6"/>
        <v>92</v>
      </c>
      <c r="G39" s="21">
        <f t="shared" si="1"/>
        <v>7.219807734630821E-4</v>
      </c>
      <c r="H39" s="21">
        <f t="shared" si="2"/>
        <v>3.3414501396051661E-9</v>
      </c>
      <c r="I39" s="21">
        <f>(1-$F$3)*SUM($H$12:H39)</f>
        <v>1.1673477373420225E-8</v>
      </c>
      <c r="J39" s="21">
        <f t="shared" si="3"/>
        <v>1.0804386781960476E-4</v>
      </c>
      <c r="K39" s="21">
        <f t="shared" si="4"/>
        <v>1.0781484168367354E-8</v>
      </c>
      <c r="L39" s="21">
        <f t="shared" si="5"/>
        <v>2.1320281608710213E-11</v>
      </c>
    </row>
    <row r="40" spans="4:12" x14ac:dyDescent="0.25">
      <c r="D40" s="21">
        <v>-2.311916516250327E-3</v>
      </c>
      <c r="E40" s="21">
        <f t="shared" si="0"/>
        <v>5.3449579781110489E-6</v>
      </c>
      <c r="F40" s="21">
        <f t="shared" si="6"/>
        <v>91</v>
      </c>
      <c r="G40" s="21">
        <f t="shared" si="1"/>
        <v>7.8171298973784816E-4</v>
      </c>
      <c r="H40" s="21">
        <f t="shared" si="2"/>
        <v>4.1782230810923521E-9</v>
      </c>
      <c r="I40" s="21">
        <f>(1-$F$3)*SUM($H$12:H40)</f>
        <v>1.1992743559348291E-8</v>
      </c>
      <c r="J40" s="21">
        <f t="shared" si="3"/>
        <v>1.0951138552382711E-4</v>
      </c>
      <c r="K40" s="21">
        <f t="shared" si="4"/>
        <v>1.1076354601484058E-8</v>
      </c>
      <c r="L40" s="21">
        <f t="shared" si="5"/>
        <v>2.845029317361303E-11</v>
      </c>
    </row>
    <row r="41" spans="4:12" x14ac:dyDescent="0.25">
      <c r="D41" s="21">
        <v>3.1275103482717071E-3</v>
      </c>
      <c r="E41" s="21">
        <f t="shared" si="0"/>
        <v>9.7813209785466136E-6</v>
      </c>
      <c r="F41" s="21">
        <f t="shared" si="6"/>
        <v>90</v>
      </c>
      <c r="G41" s="21">
        <f t="shared" si="1"/>
        <v>8.4638707952536924E-4</v>
      </c>
      <c r="H41" s="21">
        <f t="shared" si="2"/>
        <v>8.2787836969322946E-9</v>
      </c>
      <c r="I41" s="21">
        <f>(1-$F$3)*SUM($H$12:H41)</f>
        <v>1.2625341590555378E-8</v>
      </c>
      <c r="J41" s="21">
        <f t="shared" si="3"/>
        <v>1.1236254531896017E-4</v>
      </c>
      <c r="K41" s="21">
        <f t="shared" si="4"/>
        <v>1.1660614581627512E-8</v>
      </c>
      <c r="L41" s="21">
        <f t="shared" si="5"/>
        <v>9.5446263627228478E-11</v>
      </c>
    </row>
    <row r="42" spans="4:12" x14ac:dyDescent="0.25">
      <c r="D42" s="21">
        <v>-2.771668635521861E-3</v>
      </c>
      <c r="E42" s="21">
        <f t="shared" si="0"/>
        <v>7.6821470251356154E-6</v>
      </c>
      <c r="F42" s="21">
        <f t="shared" si="6"/>
        <v>89</v>
      </c>
      <c r="G42" s="21">
        <f t="shared" si="1"/>
        <v>9.1641190282346801E-4</v>
      </c>
      <c r="H42" s="21">
        <f t="shared" si="2"/>
        <v>7.0400109730741733E-9</v>
      </c>
      <c r="I42" s="21">
        <f>(1-$F$3)*SUM($H$12:H42)</f>
        <v>1.3163282578540514E-8</v>
      </c>
      <c r="J42" s="21">
        <f t="shared" si="3"/>
        <v>1.1473134958911846E-4</v>
      </c>
      <c r="K42" s="21">
        <f t="shared" si="4"/>
        <v>1.215745044809207E-8</v>
      </c>
      <c r="L42" s="21">
        <f t="shared" si="5"/>
        <v>5.8828740075815305E-11</v>
      </c>
    </row>
    <row r="43" spans="4:12" x14ac:dyDescent="0.25">
      <c r="D43" s="21">
        <v>3.0598129342730871E-3</v>
      </c>
      <c r="E43" s="21">
        <f t="shared" si="0"/>
        <v>9.3624551927448789E-6</v>
      </c>
      <c r="F43" s="21">
        <f t="shared" si="6"/>
        <v>88</v>
      </c>
      <c r="G43" s="21">
        <f t="shared" si="1"/>
        <v>9.9223014617315797E-4</v>
      </c>
      <c r="H43" s="21">
        <f t="shared" si="2"/>
        <v>9.2897102844368923E-9</v>
      </c>
      <c r="I43" s="21">
        <f>(1-$F$3)*SUM($H$12:H43)</f>
        <v>1.3873127484694615E-8</v>
      </c>
      <c r="J43" s="21">
        <f t="shared" si="3"/>
        <v>1.1778424124090037E-4</v>
      </c>
      <c r="K43" s="21">
        <f t="shared" si="4"/>
        <v>1.2813054718600398E-8</v>
      </c>
      <c r="L43" s="21">
        <f t="shared" si="5"/>
        <v>8.7415808109156593E-11</v>
      </c>
    </row>
    <row r="44" spans="4:12" x14ac:dyDescent="0.25">
      <c r="D44" s="21">
        <v>3.6165276124997081E-3</v>
      </c>
      <c r="E44" s="21">
        <f t="shared" si="0"/>
        <v>1.3079271971972839E-5</v>
      </c>
      <c r="F44" s="21">
        <f t="shared" si="6"/>
        <v>87</v>
      </c>
      <c r="G44" s="21">
        <f t="shared" si="1"/>
        <v>1.0743211212572591E-3</v>
      </c>
      <c r="H44" s="21">
        <f t="shared" si="2"/>
        <v>1.4051338130158502E-8</v>
      </c>
      <c r="I44" s="21">
        <f>(1-$F$3)*SUM($H$12:H44)</f>
        <v>1.4946817674264017E-8</v>
      </c>
      <c r="J44" s="21">
        <f t="shared" si="3"/>
        <v>1.2225717841609144E-4</v>
      </c>
      <c r="K44" s="21">
        <f t="shared" si="4"/>
        <v>1.3804702143808213E-8</v>
      </c>
      <c r="L44" s="21">
        <f t="shared" si="5"/>
        <v>1.7070643497897365E-10</v>
      </c>
    </row>
    <row r="45" spans="4:12" x14ac:dyDescent="0.25">
      <c r="D45" s="21">
        <v>-2.4854898765499229E-3</v>
      </c>
      <c r="E45" s="21">
        <f t="shared" si="0"/>
        <v>6.177659926432151E-6</v>
      </c>
      <c r="F45" s="21">
        <f t="shared" si="6"/>
        <v>86</v>
      </c>
      <c r="G45" s="21">
        <f t="shared" si="1"/>
        <v>1.1632037950377253E-3</v>
      </c>
      <c r="H45" s="21">
        <f t="shared" si="2"/>
        <v>7.1858774708783534E-9</v>
      </c>
      <c r="I45" s="21">
        <f>(1-$F$3)*SUM($H$12:H45)</f>
        <v>1.5495904606231745E-8</v>
      </c>
      <c r="J45" s="21">
        <f t="shared" si="3"/>
        <v>1.24482547396138E-4</v>
      </c>
      <c r="K45" s="21">
        <f t="shared" si="4"/>
        <v>1.4311832270907005E-8</v>
      </c>
      <c r="L45" s="21">
        <f t="shared" si="5"/>
        <v>3.7986859729801039E-11</v>
      </c>
    </row>
    <row r="46" spans="4:12" x14ac:dyDescent="0.25">
      <c r="D46" s="21">
        <v>1.807611316540828E-3</v>
      </c>
      <c r="E46" s="21">
        <f t="shared" si="0"/>
        <v>3.2674586716864657E-6</v>
      </c>
      <c r="F46" s="21">
        <f t="shared" si="6"/>
        <v>85</v>
      </c>
      <c r="G46" s="21">
        <f t="shared" si="1"/>
        <v>1.2594400705877625E-3</v>
      </c>
      <c r="H46" s="21">
        <f t="shared" si="2"/>
        <v>4.1151683801113991E-9</v>
      </c>
      <c r="I46" s="21">
        <f>(1-$F$3)*SUM($H$12:H46)</f>
        <v>1.5810352659308523E-8</v>
      </c>
      <c r="J46" s="21">
        <f t="shared" si="3"/>
        <v>1.2573922482387318E-4</v>
      </c>
      <c r="K46" s="21">
        <f t="shared" si="4"/>
        <v>1.4602252734113668E-8</v>
      </c>
      <c r="L46" s="21">
        <f t="shared" si="5"/>
        <v>1.0581074882319519E-11</v>
      </c>
    </row>
    <row r="47" spans="4:12" x14ac:dyDescent="0.25">
      <c r="D47" s="21">
        <v>1.821461574319867E-3</v>
      </c>
      <c r="E47" s="21">
        <f t="shared" si="0"/>
        <v>3.3177222667238084E-6</v>
      </c>
      <c r="F47" s="21">
        <f t="shared" si="6"/>
        <v>84</v>
      </c>
      <c r="G47" s="21">
        <f t="shared" si="1"/>
        <v>1.3636383393596688E-3</v>
      </c>
      <c r="H47" s="21">
        <f t="shared" si="2"/>
        <v>4.5241732822518502E-9</v>
      </c>
      <c r="I47" s="21">
        <f>(1-$F$3)*SUM($H$12:H47)</f>
        <v>1.6156053575767148E-8</v>
      </c>
      <c r="J47" s="21">
        <f t="shared" si="3"/>
        <v>1.2710646551520165E-4</v>
      </c>
      <c r="K47" s="21">
        <f t="shared" si="4"/>
        <v>1.4921537968372595E-8</v>
      </c>
      <c r="L47" s="21">
        <f t="shared" si="5"/>
        <v>1.0908492653867438E-11</v>
      </c>
    </row>
    <row r="48" spans="4:12" x14ac:dyDescent="0.25">
      <c r="D48" s="21">
        <v>-1.1463310393575021E-3</v>
      </c>
      <c r="E48" s="21">
        <f t="shared" si="0"/>
        <v>1.314074851794451E-6</v>
      </c>
      <c r="F48" s="21">
        <f t="shared" si="6"/>
        <v>83</v>
      </c>
      <c r="G48" s="21">
        <f t="shared" si="1"/>
        <v>1.4764573273453089E-3</v>
      </c>
      <c r="H48" s="21">
        <f t="shared" si="2"/>
        <v>1.940175443612118E-9</v>
      </c>
      <c r="I48" s="21">
        <f>(1-$F$3)*SUM($H$12:H48)</f>
        <v>1.6304306170683978E-8</v>
      </c>
      <c r="J48" s="21">
        <f t="shared" si="3"/>
        <v>1.2768831650031249E-4</v>
      </c>
      <c r="K48" s="21">
        <f t="shared" si="4"/>
        <v>1.5058462292966276E-8</v>
      </c>
      <c r="L48" s="21">
        <f t="shared" si="5"/>
        <v>1.6874435801934732E-12</v>
      </c>
    </row>
    <row r="49" spans="4:12" x14ac:dyDescent="0.25">
      <c r="D49" s="21">
        <v>-8.521831083807118E-4</v>
      </c>
      <c r="E49" s="21">
        <f t="shared" si="0"/>
        <v>7.2621605020941197E-7</v>
      </c>
      <c r="F49" s="21">
        <f t="shared" si="6"/>
        <v>82</v>
      </c>
      <c r="G49" s="21">
        <f t="shared" si="1"/>
        <v>1.5986102594440785E-3</v>
      </c>
      <c r="H49" s="21">
        <f t="shared" si="2"/>
        <v>1.1609364284377221E-9</v>
      </c>
      <c r="I49" s="21">
        <f>(1-$F$3)*SUM($H$12:H49)</f>
        <v>1.6393015590554244E-8</v>
      </c>
      <c r="J49" s="21">
        <f t="shared" si="3"/>
        <v>1.2803521230721744E-4</v>
      </c>
      <c r="K49" s="21">
        <f t="shared" si="4"/>
        <v>1.5140393252809829E-8</v>
      </c>
      <c r="L49" s="21">
        <f t="shared" si="5"/>
        <v>5.0562858991626326E-13</v>
      </c>
    </row>
    <row r="50" spans="4:12" x14ac:dyDescent="0.25">
      <c r="D50" s="21">
        <v>-1.231227761311973E-2</v>
      </c>
      <c r="E50" s="21">
        <f t="shared" si="0"/>
        <v>1.5159218002252928E-4</v>
      </c>
      <c r="F50" s="21">
        <f t="shared" si="6"/>
        <v>81</v>
      </c>
      <c r="G50" s="21">
        <f t="shared" si="1"/>
        <v>1.7308693683648739E-3</v>
      </c>
      <c r="H50" s="21">
        <f t="shared" si="2"/>
        <v>2.6238626088464952E-7</v>
      </c>
      <c r="I50" s="21">
        <f>(1-$F$3)*SUM($H$12:H50)</f>
        <v>3.6442462239694731E-8</v>
      </c>
      <c r="J50" s="21">
        <f t="shared" si="3"/>
        <v>1.9089908915365399E-4</v>
      </c>
      <c r="K50" s="21">
        <f t="shared" si="4"/>
        <v>3.3657822525806335E-8</v>
      </c>
      <c r="L50" s="21">
        <f t="shared" si="5"/>
        <v>2.2969985651448945E-8</v>
      </c>
    </row>
    <row r="51" spans="4:12" x14ac:dyDescent="0.25">
      <c r="D51" s="21">
        <v>2.9404792550943031E-3</v>
      </c>
      <c r="E51" s="21">
        <f t="shared" si="0"/>
        <v>8.6464182496399473E-6</v>
      </c>
      <c r="F51" s="21">
        <f t="shared" si="6"/>
        <v>80</v>
      </c>
      <c r="G51" s="21">
        <f t="shared" si="1"/>
        <v>1.8740707765666743E-3</v>
      </c>
      <c r="H51" s="21">
        <f t="shared" si="2"/>
        <v>1.6203999763622999E-8</v>
      </c>
      <c r="I51" s="21">
        <f>(1-$F$3)*SUM($H$12:H51)</f>
        <v>3.7680641508944921E-8</v>
      </c>
      <c r="J51" s="21">
        <f t="shared" si="3"/>
        <v>1.9411502133772368E-4</v>
      </c>
      <c r="K51" s="21">
        <f t="shared" si="4"/>
        <v>3.480139009886022E-8</v>
      </c>
      <c r="L51" s="21">
        <f t="shared" si="5"/>
        <v>7.4159944935532302E-11</v>
      </c>
    </row>
    <row r="52" spans="4:12" x14ac:dyDescent="0.25">
      <c r="D52" s="21">
        <v>-4.6188328640967202E-3</v>
      </c>
      <c r="E52" s="21">
        <f t="shared" si="0"/>
        <v>2.1333617026459912E-5</v>
      </c>
      <c r="F52" s="21">
        <f t="shared" si="6"/>
        <v>79</v>
      </c>
      <c r="G52" s="21">
        <f t="shared" si="1"/>
        <v>2.0291197821006471E-3</v>
      </c>
      <c r="H52" s="21">
        <f t="shared" si="2"/>
        <v>4.3288464332148988E-8</v>
      </c>
      <c r="I52" s="21">
        <f>(1-$F$3)*SUM($H$12:H52)</f>
        <v>4.0988397613340164E-8</v>
      </c>
      <c r="J52" s="21">
        <f t="shared" si="3"/>
        <v>2.0245591523425577E-4</v>
      </c>
      <c r="K52" s="21">
        <f t="shared" si="4"/>
        <v>3.785639409908719E-8</v>
      </c>
      <c r="L52" s="21">
        <f t="shared" si="5"/>
        <v>4.5350942091080906E-10</v>
      </c>
    </row>
    <row r="53" spans="4:12" x14ac:dyDescent="0.25">
      <c r="D53" s="21">
        <v>2.556070870837476E-3</v>
      </c>
      <c r="E53" s="21">
        <f t="shared" si="0"/>
        <v>6.5334982967438533E-6</v>
      </c>
      <c r="F53" s="21">
        <f t="shared" si="6"/>
        <v>78</v>
      </c>
      <c r="G53" s="21">
        <f t="shared" si="1"/>
        <v>2.1969965817700775E-3</v>
      </c>
      <c r="H53" s="21">
        <f t="shared" si="2"/>
        <v>1.435407342494687E-8</v>
      </c>
      <c r="I53" s="21">
        <f>(1-$F$3)*SUM($H$12:H53)</f>
        <v>4.2085220398043195E-8</v>
      </c>
      <c r="J53" s="21">
        <f t="shared" si="3"/>
        <v>2.0514682643912188E-4</v>
      </c>
      <c r="K53" s="21">
        <f t="shared" si="4"/>
        <v>3.8869406512655229E-8</v>
      </c>
      <c r="L53" s="21">
        <f t="shared" si="5"/>
        <v>4.2180204421825721E-11</v>
      </c>
    </row>
    <row r="54" spans="4:12" x14ac:dyDescent="0.25">
      <c r="D54" s="21">
        <v>4.7925539963785124E-3</v>
      </c>
      <c r="E54" s="21">
        <f t="shared" si="0"/>
        <v>2.2968573808203651E-5</v>
      </c>
      <c r="F54" s="21">
        <f t="shared" si="6"/>
        <v>77</v>
      </c>
      <c r="G54" s="21">
        <f t="shared" si="1"/>
        <v>2.3787624677890943E-3</v>
      </c>
      <c r="H54" s="21">
        <f t="shared" si="2"/>
        <v>5.4636781313598472E-8</v>
      </c>
      <c r="I54" s="21">
        <f>(1-$F$3)*SUM($H$12:H54)</f>
        <v>4.6260123566884511E-8</v>
      </c>
      <c r="J54" s="21">
        <f t="shared" si="3"/>
        <v>2.1508166720314521E-4</v>
      </c>
      <c r="K54" s="21">
        <f t="shared" si="4"/>
        <v>4.2725297176547553E-8</v>
      </c>
      <c r="L54" s="21">
        <f t="shared" si="5"/>
        <v>5.2559452995056371E-10</v>
      </c>
    </row>
    <row r="55" spans="4:12" x14ac:dyDescent="0.25">
      <c r="D55" s="21">
        <v>-5.5361823634482903E-3</v>
      </c>
      <c r="E55" s="21">
        <f t="shared" si="0"/>
        <v>3.06493151613559E-5</v>
      </c>
      <c r="F55" s="21">
        <f t="shared" si="6"/>
        <v>76</v>
      </c>
      <c r="G55" s="21">
        <f t="shared" si="1"/>
        <v>2.5755665371145504E-3</v>
      </c>
      <c r="H55" s="21">
        <f t="shared" si="2"/>
        <v>7.8939350515065901E-8</v>
      </c>
      <c r="I55" s="21">
        <f>(1-$F$3)*SUM($H$12:H55)</f>
        <v>5.2292033512677746E-8</v>
      </c>
      <c r="J55" s="21">
        <f t="shared" si="3"/>
        <v>2.2867451434883981E-4</v>
      </c>
      <c r="K55" s="21">
        <f t="shared" si="4"/>
        <v>4.8296297102727497E-8</v>
      </c>
      <c r="L55" s="21">
        <f t="shared" si="5"/>
        <v>9.3642235553037849E-10</v>
      </c>
    </row>
    <row r="56" spans="4:12" x14ac:dyDescent="0.25">
      <c r="D56" s="21">
        <v>-7.2836138877282412E-3</v>
      </c>
      <c r="E56" s="21">
        <f t="shared" si="0"/>
        <v>5.3051031265507704E-5</v>
      </c>
      <c r="F56" s="21">
        <f t="shared" si="6"/>
        <v>75</v>
      </c>
      <c r="G56" s="21">
        <f t="shared" si="1"/>
        <v>2.7886529558664528E-3</v>
      </c>
      <c r="H56" s="21">
        <f t="shared" si="2"/>
        <v>1.4794091515032166E-7</v>
      </c>
      <c r="I56" s="21">
        <f>(1-$F$3)*SUM($H$12:H56)</f>
        <v>6.3596487776139984E-8</v>
      </c>
      <c r="J56" s="21">
        <f t="shared" si="3"/>
        <v>2.5218344072547663E-4</v>
      </c>
      <c r="K56" s="21">
        <f t="shared" si="4"/>
        <v>5.8736955937691387E-8</v>
      </c>
      <c r="L56" s="21">
        <f t="shared" si="5"/>
        <v>2.8081832561920862E-9</v>
      </c>
    </row>
    <row r="57" spans="4:12" x14ac:dyDescent="0.25">
      <c r="D57" s="21">
        <v>9.4670929150573666E-3</v>
      </c>
      <c r="E57" s="21">
        <f t="shared" si="0"/>
        <v>8.962584826232938E-5</v>
      </c>
      <c r="F57" s="21">
        <f t="shared" si="6"/>
        <v>74</v>
      </c>
      <c r="G57" s="21">
        <f t="shared" si="1"/>
        <v>3.0193688247615378E-3</v>
      </c>
      <c r="H57" s="21">
        <f t="shared" si="2"/>
        <v>2.706134921360854E-7</v>
      </c>
      <c r="I57" s="21">
        <f>(1-$F$3)*SUM($H$12:H57)</f>
        <v>8.4274593233442384E-8</v>
      </c>
      <c r="J57" s="21">
        <f t="shared" si="3"/>
        <v>2.9030086674593718E-4</v>
      </c>
      <c r="K57" s="21">
        <f t="shared" si="4"/>
        <v>7.7835006971512582E-8</v>
      </c>
      <c r="L57" s="21">
        <f t="shared" si="5"/>
        <v>8.0188466779817471E-9</v>
      </c>
    </row>
    <row r="58" spans="4:12" x14ac:dyDescent="0.25">
      <c r="D58" s="21">
        <v>-9.0754694248961782E-3</v>
      </c>
      <c r="E58" s="21">
        <f t="shared" si="0"/>
        <v>8.2364145282225364E-5</v>
      </c>
      <c r="F58" s="21">
        <f t="shared" si="6"/>
        <v>73</v>
      </c>
      <c r="G58" s="21">
        <f t="shared" si="1"/>
        <v>3.2691726952840889E-3</v>
      </c>
      <c r="H58" s="21">
        <f t="shared" si="2"/>
        <v>2.6926261482706295E-7</v>
      </c>
      <c r="I58" s="21">
        <f>(1-$F$3)*SUM($H$12:H58)</f>
        <v>1.0484947551722394E-7</v>
      </c>
      <c r="J58" s="21">
        <f t="shared" si="3"/>
        <v>3.2380468729964972E-4</v>
      </c>
      <c r="K58" s="21">
        <f t="shared" si="4"/>
        <v>9.6837722316102248E-8</v>
      </c>
      <c r="L58" s="21">
        <f t="shared" si="5"/>
        <v>6.7679098931567042E-9</v>
      </c>
    </row>
    <row r="59" spans="4:12" x14ac:dyDescent="0.25">
      <c r="D59" s="21">
        <v>-7.0829972693527256E-3</v>
      </c>
      <c r="E59" s="21">
        <f t="shared" si="0"/>
        <v>5.0168850317658168E-5</v>
      </c>
      <c r="F59" s="21">
        <f t="shared" si="6"/>
        <v>72</v>
      </c>
      <c r="G59" s="21">
        <f t="shared" si="1"/>
        <v>3.5396437904319628E-3</v>
      </c>
      <c r="H59" s="21">
        <f t="shared" si="2"/>
        <v>1.7757985950000934E-7</v>
      </c>
      <c r="I59" s="21">
        <f>(1-$F$3)*SUM($H$12:H59)</f>
        <v>1.1841869940495075E-7</v>
      </c>
      <c r="J59" s="21">
        <f t="shared" si="3"/>
        <v>3.4412018162983515E-4</v>
      </c>
      <c r="K59" s="21">
        <f t="shared" si="4"/>
        <v>1.0937009530511975E-7</v>
      </c>
      <c r="L59" s="21">
        <f t="shared" si="5"/>
        <v>2.5059515601321561E-9</v>
      </c>
    </row>
    <row r="60" spans="4:12" x14ac:dyDescent="0.25">
      <c r="D60" s="21">
        <v>-1.5923312975466189E-2</v>
      </c>
      <c r="E60" s="21">
        <f t="shared" si="0"/>
        <v>2.535518961146499E-4</v>
      </c>
      <c r="F60" s="21">
        <f t="shared" si="6"/>
        <v>71</v>
      </c>
      <c r="G60" s="21">
        <f t="shared" si="1"/>
        <v>3.8324919883300284E-3</v>
      </c>
      <c r="H60" s="21">
        <f t="shared" si="2"/>
        <v>9.7173561048528334E-7</v>
      </c>
      <c r="I60" s="21">
        <f>(1-$F$3)*SUM($H$12:H60)</f>
        <v>1.9267091525576343E-7</v>
      </c>
      <c r="J60" s="21">
        <f t="shared" si="3"/>
        <v>4.3894295216549884E-4</v>
      </c>
      <c r="K60" s="21">
        <f t="shared" si="4"/>
        <v>1.7794855432406919E-7</v>
      </c>
      <c r="L60" s="21">
        <f t="shared" si="5"/>
        <v>6.4198357302302738E-8</v>
      </c>
    </row>
    <row r="61" spans="4:12" x14ac:dyDescent="0.25">
      <c r="D61" s="21">
        <v>1.308227427794802E-2</v>
      </c>
      <c r="E61" s="21">
        <f t="shared" si="0"/>
        <v>1.711459002834604E-4</v>
      </c>
      <c r="F61" s="21">
        <f t="shared" si="6"/>
        <v>70</v>
      </c>
      <c r="G61" s="21">
        <f t="shared" si="1"/>
        <v>4.1495686318259147E-3</v>
      </c>
      <c r="H61" s="21">
        <f t="shared" si="2"/>
        <v>7.1018165928185324E-7</v>
      </c>
      <c r="I61" s="21">
        <f>(1-$F$3)*SUM($H$12:H61)</f>
        <v>2.4693728286572469E-7</v>
      </c>
      <c r="J61" s="21">
        <f t="shared" si="3"/>
        <v>4.9692784472770758E-4</v>
      </c>
      <c r="K61" s="21">
        <f t="shared" si="4"/>
        <v>2.2806832279972259E-7</v>
      </c>
      <c r="L61" s="21">
        <f t="shared" si="5"/>
        <v>2.9212905282132644E-8</v>
      </c>
    </row>
    <row r="62" spans="4:12" x14ac:dyDescent="0.25">
      <c r="D62" s="21">
        <v>5.8830604096869353E-3</v>
      </c>
      <c r="E62" s="21">
        <f t="shared" si="0"/>
        <v>3.4610399784025812E-5</v>
      </c>
      <c r="F62" s="21">
        <f t="shared" si="6"/>
        <v>69</v>
      </c>
      <c r="G62" s="21">
        <f t="shared" si="1"/>
        <v>4.4928782324047522E-3</v>
      </c>
      <c r="H62" s="21">
        <f t="shared" si="2"/>
        <v>1.5550031180447571E-7</v>
      </c>
      <c r="I62" s="21">
        <f>(1-$F$3)*SUM($H$12:H62)</f>
        <v>2.5881936539145248E-7</v>
      </c>
      <c r="J62" s="21">
        <f t="shared" si="3"/>
        <v>5.0874292662547401E-4</v>
      </c>
      <c r="K62" s="21">
        <f t="shared" si="4"/>
        <v>2.3904247219329225E-7</v>
      </c>
      <c r="L62" s="21">
        <f t="shared" si="5"/>
        <v>1.1813902034576628E-9</v>
      </c>
    </row>
    <row r="63" spans="4:12" x14ac:dyDescent="0.25">
      <c r="D63" s="21">
        <v>2.3949355517597741E-3</v>
      </c>
      <c r="E63" s="21">
        <f t="shared" si="0"/>
        <v>5.7357162970828933E-6</v>
      </c>
      <c r="F63" s="21">
        <f t="shared" si="6"/>
        <v>68</v>
      </c>
      <c r="G63" s="21">
        <f t="shared" si="1"/>
        <v>4.8645911424133074E-3</v>
      </c>
      <c r="H63" s="21">
        <f t="shared" si="2"/>
        <v>2.7901914694185097E-8</v>
      </c>
      <c r="I63" s="21">
        <f>(1-$F$3)*SUM($H$12:H63)</f>
        <v>2.6095140518722465E-7</v>
      </c>
      <c r="J63" s="21">
        <f t="shared" si="3"/>
        <v>5.1083402900279132E-4</v>
      </c>
      <c r="K63" s="21">
        <f t="shared" si="4"/>
        <v>2.4101159866427726E-7</v>
      </c>
      <c r="L63" s="21">
        <f t="shared" si="5"/>
        <v>3.0191779722823617E-11</v>
      </c>
    </row>
    <row r="64" spans="4:12" x14ac:dyDescent="0.25">
      <c r="D64" s="21">
        <v>1.9952873139685778E-3</v>
      </c>
      <c r="E64" s="21">
        <f t="shared" si="0"/>
        <v>3.9811714652839418E-6</v>
      </c>
      <c r="F64" s="21">
        <f t="shared" si="6"/>
        <v>67</v>
      </c>
      <c r="G64" s="21">
        <f t="shared" si="1"/>
        <v>5.267057275705431E-3</v>
      </c>
      <c r="H64" s="21">
        <f t="shared" si="2"/>
        <v>2.0969058132054636E-8</v>
      </c>
      <c r="I64" s="21">
        <f>(1-$F$3)*SUM($H$12:H64)</f>
        <v>2.6255369187283042E-7</v>
      </c>
      <c r="J64" s="21">
        <f t="shared" si="3"/>
        <v>5.1239993352149293E-4</v>
      </c>
      <c r="K64" s="21">
        <f t="shared" si="4"/>
        <v>2.4249145149488103E-7</v>
      </c>
      <c r="L64" s="21">
        <f t="shared" si="5"/>
        <v>1.3977728245505773E-11</v>
      </c>
    </row>
    <row r="65" spans="4:12" x14ac:dyDescent="0.25">
      <c r="D65" s="21">
        <v>4.6216085584901206E-3</v>
      </c>
      <c r="E65" s="21">
        <f t="shared" si="0"/>
        <v>2.135926566790913E-5</v>
      </c>
      <c r="F65" s="21">
        <f t="shared" si="6"/>
        <v>66</v>
      </c>
      <c r="G65" s="21">
        <f t="shared" si="1"/>
        <v>5.7028209634487096E-3</v>
      </c>
      <c r="H65" s="21">
        <f t="shared" si="2"/>
        <v>1.2180806801482248E-7</v>
      </c>
      <c r="I65" s="21">
        <f>(1-$F$3)*SUM($H$12:H65)</f>
        <v>2.7186128424776688E-7</v>
      </c>
      <c r="J65" s="21">
        <f t="shared" si="3"/>
        <v>5.2140318779977447E-4</v>
      </c>
      <c r="K65" s="21">
        <f t="shared" si="4"/>
        <v>2.5108783255820358E-7</v>
      </c>
      <c r="L65" s="21">
        <f t="shared" si="5"/>
        <v>4.4555517152880007E-10</v>
      </c>
    </row>
    <row r="66" spans="4:12" x14ac:dyDescent="0.25">
      <c r="D66" s="21">
        <v>1.4416983125826541E-4</v>
      </c>
      <c r="E66" s="21">
        <f t="shared" si="0"/>
        <v>2.0784940245036723E-8</v>
      </c>
      <c r="F66" s="21">
        <f t="shared" si="6"/>
        <v>65</v>
      </c>
      <c r="G66" s="21">
        <f t="shared" si="1"/>
        <v>6.1746370390085206E-3</v>
      </c>
      <c r="H66" s="21">
        <f t="shared" si="2"/>
        <v>1.283394618905826E-10</v>
      </c>
      <c r="I66" s="21">
        <f>(1-$F$3)*SUM($H$12:H66)</f>
        <v>2.7187109091670405E-7</v>
      </c>
      <c r="J66" s="21">
        <f t="shared" si="3"/>
        <v>5.2141259182791519E-4</v>
      </c>
      <c r="K66" s="21">
        <f t="shared" si="4"/>
        <v>2.5109688988041431E-7</v>
      </c>
      <c r="L66" s="21">
        <f t="shared" si="5"/>
        <v>5.3043594144848712E-14</v>
      </c>
    </row>
    <row r="67" spans="4:12" x14ac:dyDescent="0.25">
      <c r="D67" s="21">
        <v>2.911389049689476E-3</v>
      </c>
      <c r="E67" s="21">
        <f t="shared" si="0"/>
        <v>8.4761861986517897E-6</v>
      </c>
      <c r="F67" s="21">
        <f t="shared" si="6"/>
        <v>64</v>
      </c>
      <c r="G67" s="21">
        <f t="shared" si="1"/>
        <v>6.6854882535957441E-3</v>
      </c>
      <c r="H67" s="21">
        <f t="shared" si="2"/>
        <v>5.6667443266376899E-8</v>
      </c>
      <c r="I67" s="21">
        <f>(1-$F$3)*SUM($H$12:H67)</f>
        <v>2.7620116093135282E-7</v>
      </c>
      <c r="J67" s="21">
        <f t="shared" si="3"/>
        <v>5.2554843823510015E-4</v>
      </c>
      <c r="K67" s="21">
        <f t="shared" si="4"/>
        <v>2.5509609078837645E-7</v>
      </c>
      <c r="L67" s="21">
        <f t="shared" si="5"/>
        <v>6.7586322561609655E-11</v>
      </c>
    </row>
    <row r="68" spans="4:12" x14ac:dyDescent="0.25">
      <c r="D68" s="21">
        <v>3.390225827327792E-3</v>
      </c>
      <c r="E68" s="21">
        <f t="shared" si="0"/>
        <v>1.1493631160280412E-5</v>
      </c>
      <c r="F68" s="21">
        <f t="shared" si="6"/>
        <v>63</v>
      </c>
      <c r="G68" s="21">
        <f t="shared" si="1"/>
        <v>7.2386041327772684E-3</v>
      </c>
      <c r="H68" s="21">
        <f t="shared" si="2"/>
        <v>8.3197846017423374E-8</v>
      </c>
      <c r="I68" s="21">
        <f>(1-$F$3)*SUM($H$12:H68)</f>
        <v>2.8255847083555948E-7</v>
      </c>
      <c r="J68" s="21">
        <f t="shared" si="3"/>
        <v>5.31562292526059E-4</v>
      </c>
      <c r="K68" s="21">
        <f t="shared" si="4"/>
        <v>2.6096762622662325E-7</v>
      </c>
      <c r="L68" s="21">
        <f t="shared" si="5"/>
        <v>1.2617273006926177E-10</v>
      </c>
    </row>
    <row r="69" spans="4:12" x14ac:dyDescent="0.25">
      <c r="D69" s="21">
        <v>7.8765722814353757E-4</v>
      </c>
      <c r="E69" s="21">
        <f t="shared" si="0"/>
        <v>6.2040390904676079E-7</v>
      </c>
      <c r="F69" s="21">
        <f t="shared" si="6"/>
        <v>62</v>
      </c>
      <c r="G69" s="21">
        <f t="shared" si="1"/>
        <v>7.8374813930573543E-3</v>
      </c>
      <c r="H69" s="21">
        <f t="shared" si="2"/>
        <v>4.8624040933340349E-9</v>
      </c>
      <c r="I69" s="21">
        <f>(1-$F$3)*SUM($H$12:H69)</f>
        <v>2.8293001662887645E-7</v>
      </c>
      <c r="J69" s="21">
        <f t="shared" si="3"/>
        <v>5.319116624298404E-4</v>
      </c>
      <c r="K69" s="21">
        <f t="shared" si="4"/>
        <v>2.6131078148022329E-7</v>
      </c>
      <c r="L69" s="21">
        <f t="shared" si="5"/>
        <v>1.2894787426551757E-13</v>
      </c>
    </row>
    <row r="70" spans="4:12" x14ac:dyDescent="0.25">
      <c r="D70" s="21">
        <v>-4.3717259489971074E-3</v>
      </c>
      <c r="E70" s="21">
        <f t="shared" si="0"/>
        <v>1.9111987773134659E-5</v>
      </c>
      <c r="F70" s="21">
        <f t="shared" si="6"/>
        <v>61</v>
      </c>
      <c r="G70" s="21">
        <f t="shared" si="1"/>
        <v>8.485906047600451E-3</v>
      </c>
      <c r="H70" s="21">
        <f t="shared" si="2"/>
        <v>1.6218253262570929E-7</v>
      </c>
      <c r="I70" s="21">
        <f>(1-$F$3)*SUM($H$12:H70)</f>
        <v>2.953227006983032E-7</v>
      </c>
      <c r="J70" s="21">
        <f t="shared" si="3"/>
        <v>5.4343601343516347E-4</v>
      </c>
      <c r="K70" s="21">
        <f t="shared" si="4"/>
        <v>2.727565163563047E-7</v>
      </c>
      <c r="L70" s="21">
        <f t="shared" si="5"/>
        <v>3.5491663434637455E-10</v>
      </c>
    </row>
    <row r="71" spans="4:12" x14ac:dyDescent="0.25">
      <c r="D71" s="21">
        <v>5.7076336180166371E-3</v>
      </c>
      <c r="E71" s="21">
        <f t="shared" si="0"/>
        <v>3.257708151751369E-5</v>
      </c>
      <c r="F71" s="21">
        <f t="shared" si="6"/>
        <v>60</v>
      </c>
      <c r="G71" s="21">
        <f t="shared" si="1"/>
        <v>9.1879773408445713E-3</v>
      </c>
      <c r="H71" s="21">
        <f t="shared" si="2"/>
        <v>2.9931748681376228E-7</v>
      </c>
      <c r="I71" s="21">
        <f>(1-$F$3)*SUM($H$12:H71)</f>
        <v>3.1819413444942317E-7</v>
      </c>
      <c r="J71" s="21">
        <f t="shared" si="3"/>
        <v>5.6408699191651561E-4</v>
      </c>
      <c r="K71" s="21">
        <f t="shared" si="4"/>
        <v>2.9388029918532086E-7</v>
      </c>
      <c r="L71" s="21">
        <f t="shared" si="5"/>
        <v>1.0422050809030784E-9</v>
      </c>
    </row>
    <row r="72" spans="4:12" x14ac:dyDescent="0.25">
      <c r="D72" s="21">
        <v>-1.5485962945958271E-3</v>
      </c>
      <c r="E72" s="21">
        <f t="shared" si="0"/>
        <v>2.3981504836359255E-6</v>
      </c>
      <c r="F72" s="21">
        <f t="shared" si="6"/>
        <v>59</v>
      </c>
      <c r="G72" s="21">
        <f t="shared" si="1"/>
        <v>9.9481336633162817E-3</v>
      </c>
      <c r="H72" s="21">
        <f t="shared" si="2"/>
        <v>2.385712155595677E-8</v>
      </c>
      <c r="I72" s="21">
        <f>(1-$F$3)*SUM($H$12:H72)</f>
        <v>3.2001710370179756E-7</v>
      </c>
      <c r="J72" s="21">
        <f t="shared" si="3"/>
        <v>5.6570054242664248E-4</v>
      </c>
      <c r="K72" s="21">
        <f t="shared" si="4"/>
        <v>2.955639717967611E-7</v>
      </c>
      <c r="L72" s="21">
        <f t="shared" si="5"/>
        <v>4.4208700397679842E-12</v>
      </c>
    </row>
    <row r="73" spans="4:12" x14ac:dyDescent="0.25">
      <c r="D73" s="21">
        <v>2.3914594906035338E-3</v>
      </c>
      <c r="E73" s="21">
        <f t="shared" si="0"/>
        <v>5.7190784951977132E-6</v>
      </c>
      <c r="F73" s="21">
        <f t="shared" si="6"/>
        <v>58</v>
      </c>
      <c r="G73" s="21">
        <f t="shared" si="1"/>
        <v>1.0771180610476954E-2</v>
      </c>
      <c r="H73" s="21">
        <f t="shared" si="2"/>
        <v>6.1601227397269318E-8</v>
      </c>
      <c r="I73" s="21">
        <f>(1-$F$3)*SUM($H$12:H73)</f>
        <v>3.2472417379784231E-7</v>
      </c>
      <c r="J73" s="21">
        <f t="shared" si="3"/>
        <v>5.6984574561704177E-4</v>
      </c>
      <c r="K73" s="21">
        <f t="shared" si="4"/>
        <v>2.9991136547359763E-7</v>
      </c>
      <c r="L73" s="21">
        <f t="shared" si="5"/>
        <v>2.9367372379882314E-11</v>
      </c>
    </row>
    <row r="74" spans="4:12" x14ac:dyDescent="0.25">
      <c r="D74" s="21">
        <v>4.0747812798682843E-3</v>
      </c>
      <c r="E74" s="21">
        <f t="shared" si="0"/>
        <v>1.6603842478765014E-5</v>
      </c>
      <c r="F74" s="21">
        <f t="shared" si="6"/>
        <v>57</v>
      </c>
      <c r="G74" s="21">
        <f t="shared" si="1"/>
        <v>1.1662321362984091E-2</v>
      </c>
      <c r="H74" s="21">
        <f t="shared" si="2"/>
        <v>1.9363934684772393E-7</v>
      </c>
      <c r="I74" s="21">
        <f>(1-$F$3)*SUM($H$12:H74)</f>
        <v>3.3952053447887891E-7</v>
      </c>
      <c r="J74" s="21">
        <f t="shared" si="3"/>
        <v>5.8268390614369888E-4</v>
      </c>
      <c r="K74" s="21">
        <f t="shared" si="4"/>
        <v>3.1357710733688181E-7</v>
      </c>
      <c r="L74" s="21">
        <f t="shared" si="5"/>
        <v>2.6537274587155054E-10</v>
      </c>
    </row>
    <row r="75" spans="4:12" x14ac:dyDescent="0.25">
      <c r="D75" s="21">
        <v>1.011694768528956E-3</v>
      </c>
      <c r="E75" s="21">
        <f t="shared" si="0"/>
        <v>1.0235263046688578E-6</v>
      </c>
      <c r="F75" s="21">
        <f t="shared" si="6"/>
        <v>56</v>
      </c>
      <c r="G75" s="21">
        <f t="shared" si="1"/>
        <v>1.2627189580427297E-2</v>
      </c>
      <c r="H75" s="21">
        <f t="shared" si="2"/>
        <v>1.2924260689607856E-8</v>
      </c>
      <c r="I75" s="21">
        <f>(1-$F$3)*SUM($H$12:H75)</f>
        <v>3.4050810247997097E-7</v>
      </c>
      <c r="J75" s="21">
        <f t="shared" si="3"/>
        <v>5.8353072111069781E-4</v>
      </c>
      <c r="K75" s="21">
        <f t="shared" si="4"/>
        <v>3.1448921333823525E-7</v>
      </c>
      <c r="L75" s="21">
        <f t="shared" si="5"/>
        <v>5.027335968825896E-13</v>
      </c>
    </row>
    <row r="76" spans="4:12" x14ac:dyDescent="0.25">
      <c r="D76" s="21">
        <v>3.8522608187201442E-5</v>
      </c>
      <c r="E76" s="21">
        <f t="shared" si="0"/>
        <v>1.4839913415446396E-9</v>
      </c>
      <c r="F76" s="21">
        <f t="shared" si="6"/>
        <v>55</v>
      </c>
      <c r="G76" s="21">
        <f t="shared" si="1"/>
        <v>1.3671885016488137E-2</v>
      </c>
      <c r="H76" s="21">
        <f t="shared" si="2"/>
        <v>2.0288958987062286E-11</v>
      </c>
      <c r="I76" s="21">
        <f>(1-$F$3)*SUM($H$12:H76)</f>
        <v>3.4050965279895258E-7</v>
      </c>
      <c r="J76" s="21">
        <f t="shared" si="3"/>
        <v>5.8353204950452602E-4</v>
      </c>
      <c r="K76" s="21">
        <f t="shared" si="4"/>
        <v>3.1449064519431562E-7</v>
      </c>
      <c r="L76" s="21">
        <f t="shared" si="5"/>
        <v>9.7973165356108375E-14</v>
      </c>
    </row>
    <row r="77" spans="4:12" x14ac:dyDescent="0.25">
      <c r="D77" s="21">
        <v>2.3968878912522199E-3</v>
      </c>
      <c r="E77" s="21">
        <f t="shared" ref="E77:E130" si="7">D77^2</f>
        <v>5.7450715632315133E-6</v>
      </c>
      <c r="F77" s="21">
        <f t="shared" si="6"/>
        <v>54</v>
      </c>
      <c r="G77" s="21">
        <f t="shared" ref="G77:G130" si="8">$F$3^(F77-1)</f>
        <v>1.4803012080677698E-2</v>
      </c>
      <c r="H77" s="21">
        <f t="shared" ref="H77:H130" si="9">E77*G77</f>
        <v>8.5044363754873999E-8</v>
      </c>
      <c r="I77" s="21">
        <f>(1-$F$3)*SUM($H$12:H77)</f>
        <v>3.4700805872982961E-7</v>
      </c>
      <c r="J77" s="21">
        <f t="shared" ref="J77:J130" si="10">SQRT(I77)</f>
        <v>5.8907389920945371E-4</v>
      </c>
      <c r="K77" s="21">
        <f t="shared" ref="K77:K130" si="11">I77*$F$3</f>
        <v>3.2049249523626653E-7</v>
      </c>
      <c r="L77" s="21">
        <f t="shared" ref="L77:L130" si="12">(E77-K77)^2</f>
        <v>2.942605806493218E-11</v>
      </c>
    </row>
    <row r="78" spans="4:12" x14ac:dyDescent="0.25">
      <c r="D78" s="21">
        <v>-7.1892226164531141E-4</v>
      </c>
      <c r="E78" s="21">
        <f t="shared" si="7"/>
        <v>5.1684921828920965E-7</v>
      </c>
      <c r="F78" s="21">
        <f t="shared" ref="F78:F130" si="13">F77-1</f>
        <v>53</v>
      </c>
      <c r="G78" s="21">
        <f t="shared" si="8"/>
        <v>1.6027721590433402E-2</v>
      </c>
      <c r="H78" s="21">
        <f t="shared" si="9"/>
        <v>8.2839153749725912E-9</v>
      </c>
      <c r="I78" s="21">
        <f>(1-$F$3)*SUM($H$12:H78)</f>
        <v>3.4764104888257821E-7</v>
      </c>
      <c r="J78" s="21">
        <f t="shared" si="10"/>
        <v>5.8961093009083385E-4</v>
      </c>
      <c r="K78" s="21">
        <f t="shared" si="11"/>
        <v>3.2107711737517867E-7</v>
      </c>
      <c r="L78" s="21">
        <f t="shared" si="12"/>
        <v>3.8326715496293528E-14</v>
      </c>
    </row>
    <row r="79" spans="4:12" x14ac:dyDescent="0.25">
      <c r="D79" s="21">
        <v>-8.3990554753502582E-3</v>
      </c>
      <c r="E79" s="21">
        <f t="shared" si="7"/>
        <v>7.0544132878011146E-5</v>
      </c>
      <c r="F79" s="21">
        <f t="shared" si="13"/>
        <v>52</v>
      </c>
      <c r="G79" s="21">
        <f t="shared" si="8"/>
        <v>1.7353755977525653E-2</v>
      </c>
      <c r="H79" s="21">
        <f t="shared" si="9"/>
        <v>1.2242056676111499E-6</v>
      </c>
      <c r="I79" s="21">
        <f>(1-$F$3)*SUM($H$12:H79)</f>
        <v>4.4118499488642596E-7</v>
      </c>
      <c r="J79" s="21">
        <f t="shared" si="10"/>
        <v>6.6421758098263704E-4</v>
      </c>
      <c r="K79" s="21">
        <f t="shared" si="11"/>
        <v>4.0747318776834904E-7</v>
      </c>
      <c r="L79" s="21">
        <f t="shared" si="12"/>
        <v>4.9191510325049293E-9</v>
      </c>
    </row>
    <row r="80" spans="4:12" x14ac:dyDescent="0.25">
      <c r="D80" s="21">
        <v>2.00704874392624E-3</v>
      </c>
      <c r="E80" s="21">
        <f t="shared" si="7"/>
        <v>4.0282446604958976E-6</v>
      </c>
      <c r="F80" s="21">
        <f t="shared" si="13"/>
        <v>51</v>
      </c>
      <c r="G80" s="21">
        <f t="shared" si="8"/>
        <v>1.8789498234562475E-2</v>
      </c>
      <c r="H80" s="21">
        <f t="shared" si="9"/>
        <v>7.568869593677339E-8</v>
      </c>
      <c r="I80" s="21">
        <f>(1-$F$3)*SUM($H$12:H80)</f>
        <v>4.4696851596718287E-7</v>
      </c>
      <c r="J80" s="21">
        <f t="shared" si="10"/>
        <v>6.685570401747205E-4</v>
      </c>
      <c r="K80" s="21">
        <f t="shared" si="11"/>
        <v>4.1281477870778737E-7</v>
      </c>
      <c r="L80" s="21">
        <f t="shared" si="12"/>
        <v>1.307133323012639E-11</v>
      </c>
    </row>
    <row r="81" spans="4:12" x14ac:dyDescent="0.25">
      <c r="D81" s="21">
        <v>-2.682488284926652E-3</v>
      </c>
      <c r="E81" s="21">
        <f t="shared" si="7"/>
        <v>7.1957433987687303E-6</v>
      </c>
      <c r="F81" s="21">
        <f t="shared" si="13"/>
        <v>50</v>
      </c>
      <c r="G81" s="21">
        <f t="shared" si="8"/>
        <v>2.0344024911024744E-2</v>
      </c>
      <c r="H81" s="21">
        <f t="shared" si="9"/>
        <v>1.463903829578929E-7</v>
      </c>
      <c r="I81" s="21">
        <f>(1-$F$3)*SUM($H$12:H81)</f>
        <v>4.5815449103754611E-7</v>
      </c>
      <c r="J81" s="21">
        <f t="shared" si="10"/>
        <v>6.7687110370996488E-4</v>
      </c>
      <c r="K81" s="21">
        <f t="shared" si="11"/>
        <v>4.2314601157619338E-7</v>
      </c>
      <c r="L81" s="21">
        <f t="shared" si="12"/>
        <v>4.5868075369007177E-11</v>
      </c>
    </row>
    <row r="82" spans="4:12" x14ac:dyDescent="0.25">
      <c r="D82" s="21">
        <v>6.2802740151308813E-5</v>
      </c>
      <c r="E82" s="21">
        <f t="shared" si="7"/>
        <v>3.9441841705128157E-9</v>
      </c>
      <c r="F82" s="21">
        <f t="shared" si="13"/>
        <v>49</v>
      </c>
      <c r="G82" s="21">
        <f t="shared" si="8"/>
        <v>2.2027163493864993E-2</v>
      </c>
      <c r="H82" s="21">
        <f t="shared" si="9"/>
        <v>8.6879189573800074E-11</v>
      </c>
      <c r="I82" s="21">
        <f>(1-$F$3)*SUM($H$12:H82)</f>
        <v>4.5816112964610137E-7</v>
      </c>
      <c r="J82" s="21">
        <f t="shared" si="10"/>
        <v>6.7687600758639785E-4</v>
      </c>
      <c r="K82" s="21">
        <f t="shared" si="11"/>
        <v>4.2315214291570335E-7</v>
      </c>
      <c r="L82" s="21">
        <f t="shared" si="12"/>
        <v>1.7573531267530937E-13</v>
      </c>
    </row>
    <row r="83" spans="4:12" x14ac:dyDescent="0.25">
      <c r="D83" s="21">
        <v>5.7975650909108407E-3</v>
      </c>
      <c r="E83" s="21">
        <f t="shared" si="7"/>
        <v>3.3611760983348026E-5</v>
      </c>
      <c r="F83" s="21">
        <f t="shared" si="13"/>
        <v>48</v>
      </c>
      <c r="G83" s="21">
        <f t="shared" si="8"/>
        <v>2.3849554535421525E-2</v>
      </c>
      <c r="H83" s="21">
        <f t="shared" si="9"/>
        <v>8.0162552660391219E-7</v>
      </c>
      <c r="I83" s="21">
        <f>(1-$F$3)*SUM($H$12:H83)</f>
        <v>5.1941490175309414E-7</v>
      </c>
      <c r="J83" s="21">
        <f t="shared" si="10"/>
        <v>7.2070444826786951E-4</v>
      </c>
      <c r="K83" s="21">
        <f t="shared" si="11"/>
        <v>4.7972539466398091E-7</v>
      </c>
      <c r="L83" s="21">
        <f t="shared" si="12"/>
        <v>1.0977317822498262E-9</v>
      </c>
    </row>
    <row r="84" spans="4:12" x14ac:dyDescent="0.25">
      <c r="D84" s="21">
        <v>2.2076691623812432E-3</v>
      </c>
      <c r="E84" s="21">
        <f t="shared" si="7"/>
        <v>4.8738031305290999E-6</v>
      </c>
      <c r="F84" s="21">
        <f t="shared" si="13"/>
        <v>47</v>
      </c>
      <c r="G84" s="21">
        <f t="shared" si="8"/>
        <v>2.5822718921411192E-2</v>
      </c>
      <c r="H84" s="21">
        <f t="shared" si="9"/>
        <v>1.2585484831794688E-7</v>
      </c>
      <c r="I84" s="21">
        <f>(1-$F$3)*SUM($H$12:H84)</f>
        <v>5.2903171651457918E-7</v>
      </c>
      <c r="J84" s="21">
        <f t="shared" si="10"/>
        <v>7.2734566508268902E-4</v>
      </c>
      <c r="K84" s="21">
        <f t="shared" si="11"/>
        <v>4.886073698273674E-7</v>
      </c>
      <c r="L84" s="21">
        <f t="shared" si="12"/>
        <v>1.9229941859676447E-11</v>
      </c>
    </row>
    <row r="85" spans="4:12" x14ac:dyDescent="0.25">
      <c r="D85" s="21">
        <v>-2.5371637507107811E-5</v>
      </c>
      <c r="E85" s="21">
        <f t="shared" si="7"/>
        <v>6.4371998979207986E-10</v>
      </c>
      <c r="F85" s="21">
        <f t="shared" si="13"/>
        <v>46</v>
      </c>
      <c r="G85" s="21">
        <f t="shared" si="8"/>
        <v>2.7959130704259177E-2</v>
      </c>
      <c r="H85" s="21">
        <f t="shared" si="9"/>
        <v>1.7997851331541143E-11</v>
      </c>
      <c r="I85" s="21">
        <f>(1-$F$3)*SUM($H$12:H85)</f>
        <v>5.2903309176555019E-7</v>
      </c>
      <c r="J85" s="21">
        <f t="shared" si="10"/>
        <v>7.2734661047230446E-4</v>
      </c>
      <c r="K85" s="21">
        <f t="shared" si="11"/>
        <v>4.8860863999272576E-7</v>
      </c>
      <c r="L85" s="21">
        <f t="shared" si="12"/>
        <v>2.381097631534694E-13</v>
      </c>
    </row>
    <row r="86" spans="4:12" x14ac:dyDescent="0.25">
      <c r="D86" s="21">
        <v>3.7777995713786251E-3</v>
      </c>
      <c r="E86" s="21">
        <f t="shared" si="7"/>
        <v>1.4271769601508523E-5</v>
      </c>
      <c r="F86" s="21">
        <f t="shared" si="13"/>
        <v>45</v>
      </c>
      <c r="G86" s="21">
        <f t="shared" si="8"/>
        <v>3.0272295962207228E-2</v>
      </c>
      <c r="H86" s="21">
        <f t="shared" si="9"/>
        <v>4.3203923328129834E-7</v>
      </c>
      <c r="I86" s="21">
        <f>(1-$F$3)*SUM($H$12:H86)</f>
        <v>5.6204605337719887E-7</v>
      </c>
      <c r="J86" s="21">
        <f t="shared" si="10"/>
        <v>7.4969730783643529E-4</v>
      </c>
      <c r="K86" s="21">
        <f t="shared" si="11"/>
        <v>5.1909901673148036E-7</v>
      </c>
      <c r="L86" s="21">
        <f t="shared" si="12"/>
        <v>1.8913594821339168E-10</v>
      </c>
    </row>
    <row r="87" spans="4:12" x14ac:dyDescent="0.25">
      <c r="D87" s="21">
        <v>1.344945648329007E-3</v>
      </c>
      <c r="E87" s="21">
        <f t="shared" si="7"/>
        <v>1.8088787969591328E-6</v>
      </c>
      <c r="F87" s="21">
        <f t="shared" si="13"/>
        <v>44</v>
      </c>
      <c r="G87" s="21">
        <f t="shared" si="8"/>
        <v>3.2776838182735975E-2</v>
      </c>
      <c r="H87" s="21">
        <f t="shared" si="9"/>
        <v>5.928932762011162E-8</v>
      </c>
      <c r="I87" s="21">
        <f>(1-$F$3)*SUM($H$12:H87)</f>
        <v>5.6657646669600218E-7</v>
      </c>
      <c r="J87" s="21">
        <f t="shared" si="10"/>
        <v>7.527127384972319E-4</v>
      </c>
      <c r="K87" s="21">
        <f t="shared" si="11"/>
        <v>5.2328325232044501E-7</v>
      </c>
      <c r="L87" s="21">
        <f t="shared" si="12"/>
        <v>1.6527559043948443E-12</v>
      </c>
    </row>
    <row r="88" spans="4:12" x14ac:dyDescent="0.25">
      <c r="D88" s="21">
        <v>-5.7884844995025368E-4</v>
      </c>
      <c r="E88" s="21">
        <f t="shared" si="7"/>
        <v>3.3506552800981131E-7</v>
      </c>
      <c r="F88" s="21">
        <f t="shared" si="13"/>
        <v>43</v>
      </c>
      <c r="G88" s="21">
        <f t="shared" si="8"/>
        <v>3.5488590710082618E-2</v>
      </c>
      <c r="H88" s="21">
        <f t="shared" si="9"/>
        <v>1.1891003384597917E-8</v>
      </c>
      <c r="I88" s="21">
        <f>(1-$F$3)*SUM($H$12:H88)</f>
        <v>5.6748508148840963E-7</v>
      </c>
      <c r="J88" s="21">
        <f t="shared" si="10"/>
        <v>7.5331605683697574E-4</v>
      </c>
      <c r="K88" s="21">
        <f t="shared" si="11"/>
        <v>5.2412243808198936E-7</v>
      </c>
      <c r="L88" s="21">
        <f t="shared" si="12"/>
        <v>3.5742515246039616E-14</v>
      </c>
    </row>
    <row r="89" spans="4:12" x14ac:dyDescent="0.25">
      <c r="D89" s="21">
        <v>2.3411495951264488E-3</v>
      </c>
      <c r="E89" s="21">
        <f t="shared" si="7"/>
        <v>5.4809814267607354E-6</v>
      </c>
      <c r="F89" s="21">
        <f t="shared" si="13"/>
        <v>42</v>
      </c>
      <c r="G89" s="21">
        <f t="shared" si="8"/>
        <v>3.8424696841293474E-2</v>
      </c>
      <c r="H89" s="21">
        <f t="shared" si="9"/>
        <v>2.1060504971604144E-7</v>
      </c>
      <c r="I89" s="21">
        <f>(1-$F$3)*SUM($H$12:H89)</f>
        <v>5.8357782466057456E-7</v>
      </c>
      <c r="J89" s="21">
        <f t="shared" si="10"/>
        <v>7.6392265620321448E-4</v>
      </c>
      <c r="K89" s="21">
        <f t="shared" si="11"/>
        <v>5.3898550331834778E-7</v>
      </c>
      <c r="L89" s="21">
        <f t="shared" si="12"/>
        <v>2.4423323707321176E-11</v>
      </c>
    </row>
    <row r="90" spans="4:12" x14ac:dyDescent="0.25">
      <c r="D90" s="21">
        <v>-2.612075007537208E-3</v>
      </c>
      <c r="E90" s="21">
        <f t="shared" si="7"/>
        <v>6.8229358450005055E-6</v>
      </c>
      <c r="F90" s="21">
        <f t="shared" si="13"/>
        <v>41</v>
      </c>
      <c r="G90" s="21">
        <f t="shared" si="8"/>
        <v>4.1603718203603798E-2</v>
      </c>
      <c r="H90" s="21">
        <f t="shared" si="9"/>
        <v>2.8385950021666837E-7</v>
      </c>
      <c r="I90" s="21">
        <f>(1-$F$3)*SUM($H$12:H90)</f>
        <v>6.052680834655039E-7</v>
      </c>
      <c r="J90" s="21">
        <f t="shared" si="10"/>
        <v>7.779897707974726E-4</v>
      </c>
      <c r="K90" s="21">
        <f t="shared" si="11"/>
        <v>5.59018367085712E-7</v>
      </c>
      <c r="L90" s="21">
        <f t="shared" si="12"/>
        <v>3.9236662170126434E-11</v>
      </c>
    </row>
    <row r="91" spans="4:12" x14ac:dyDescent="0.25">
      <c r="D91" s="21">
        <v>-6.5758984516975346E-3</v>
      </c>
      <c r="E91" s="21">
        <f t="shared" si="7"/>
        <v>4.324244044703803E-5</v>
      </c>
      <c r="F91" s="21">
        <f t="shared" si="13"/>
        <v>40</v>
      </c>
      <c r="G91" s="21">
        <f t="shared" si="8"/>
        <v>4.5045752098290544E-2</v>
      </c>
      <c r="H91" s="21">
        <f t="shared" si="9"/>
        <v>1.9478882525023674E-6</v>
      </c>
      <c r="I91" s="21">
        <f>(1-$F$3)*SUM($H$12:H91)</f>
        <v>7.5411002917318221E-7</v>
      </c>
      <c r="J91" s="21">
        <f t="shared" si="10"/>
        <v>8.6839508817886698E-4</v>
      </c>
      <c r="K91" s="21">
        <f t="shared" si="11"/>
        <v>6.964870090252777E-7</v>
      </c>
      <c r="L91" s="21">
        <f t="shared" si="12"/>
        <v>1.8101581539495491E-9</v>
      </c>
    </row>
    <row r="92" spans="4:12" x14ac:dyDescent="0.25">
      <c r="D92" s="21">
        <v>-3.031189137278447E-3</v>
      </c>
      <c r="E92" s="21">
        <f t="shared" si="7"/>
        <v>9.1881075859548552E-6</v>
      </c>
      <c r="F92" s="21">
        <f t="shared" si="13"/>
        <v>39</v>
      </c>
      <c r="G92" s="21">
        <f t="shared" si="8"/>
        <v>4.8772558552828603E-2</v>
      </c>
      <c r="H92" s="21">
        <f t="shared" si="9"/>
        <v>4.4812751522567183E-7</v>
      </c>
      <c r="I92" s="21">
        <f>(1-$F$3)*SUM($H$12:H92)</f>
        <v>7.883523278295088E-7</v>
      </c>
      <c r="J92" s="21">
        <f t="shared" si="10"/>
        <v>8.8789206992151296E-4</v>
      </c>
      <c r="K92" s="21">
        <f t="shared" si="11"/>
        <v>7.2811278676416271E-7</v>
      </c>
      <c r="L92" s="21">
        <f t="shared" si="12"/>
        <v>7.1571512002333566E-11</v>
      </c>
    </row>
    <row r="93" spans="4:12" x14ac:dyDescent="0.25">
      <c r="D93" s="21">
        <v>5.8168469363868601E-3</v>
      </c>
      <c r="E93" s="21">
        <f t="shared" si="7"/>
        <v>3.3835708281353202E-5</v>
      </c>
      <c r="F93" s="21">
        <f t="shared" si="13"/>
        <v>38</v>
      </c>
      <c r="G93" s="21">
        <f t="shared" si="8"/>
        <v>5.2807697884555173E-2</v>
      </c>
      <c r="H93" s="21">
        <f t="shared" si="9"/>
        <v>1.7867858606316415E-6</v>
      </c>
      <c r="I93" s="21">
        <f>(1-$F$3)*SUM($H$12:H93)</f>
        <v>9.2488412513242348E-7</v>
      </c>
      <c r="J93" s="21">
        <f t="shared" si="10"/>
        <v>9.6170896072170578E-4</v>
      </c>
      <c r="K93" s="21">
        <f t="shared" si="11"/>
        <v>8.5421192278097651E-7</v>
      </c>
      <c r="L93" s="21">
        <f t="shared" si="12"/>
        <v>1.087779102050513E-9</v>
      </c>
    </row>
    <row r="94" spans="4:12" x14ac:dyDescent="0.25">
      <c r="D94" s="21">
        <v>-2.5112283769740881E-3</v>
      </c>
      <c r="E94" s="21">
        <f t="shared" si="7"/>
        <v>6.3062679613199127E-6</v>
      </c>
      <c r="F94" s="21">
        <f t="shared" si="13"/>
        <v>37</v>
      </c>
      <c r="G94" s="21">
        <f t="shared" si="8"/>
        <v>5.7176679645499606E-2</v>
      </c>
      <c r="H94" s="21">
        <f t="shared" si="9"/>
        <v>3.6057146298306656E-7</v>
      </c>
      <c r="I94" s="21">
        <f>(1-$F$3)*SUM($H$12:H94)</f>
        <v>9.5243609483505838E-7</v>
      </c>
      <c r="J94" s="21">
        <f t="shared" si="10"/>
        <v>9.7592832464021579E-4</v>
      </c>
      <c r="K94" s="21">
        <f t="shared" si="11"/>
        <v>8.7965859266810566E-7</v>
      </c>
      <c r="L94" s="21">
        <f t="shared" si="12"/>
        <v>2.9448089239939564E-11</v>
      </c>
    </row>
    <row r="95" spans="4:12" x14ac:dyDescent="0.25">
      <c r="D95" s="21">
        <v>6.0073384418276006E-3</v>
      </c>
      <c r="E95" s="21">
        <f t="shared" si="7"/>
        <v>3.6088115154659663E-5</v>
      </c>
      <c r="F95" s="21">
        <f t="shared" si="13"/>
        <v>36</v>
      </c>
      <c r="G95" s="21">
        <f t="shared" si="8"/>
        <v>6.1907123889985621E-2</v>
      </c>
      <c r="H95" s="21">
        <f t="shared" si="9"/>
        <v>2.2341114158355835E-6</v>
      </c>
      <c r="I95" s="21">
        <f>(1-$F$3)*SUM($H$12:H95)</f>
        <v>1.1231489114627669E-6</v>
      </c>
      <c r="J95" s="21">
        <f t="shared" si="10"/>
        <v>1.0597872010280022E-3</v>
      </c>
      <c r="K95" s="21">
        <f t="shared" si="11"/>
        <v>1.037326909565676E-6</v>
      </c>
      <c r="L95" s="21">
        <f t="shared" si="12"/>
        <v>1.2285577566024186E-9</v>
      </c>
    </row>
    <row r="96" spans="4:12" x14ac:dyDescent="0.25">
      <c r="D96" s="21">
        <v>2.2434234073235868E-3</v>
      </c>
      <c r="E96" s="21">
        <f t="shared" si="7"/>
        <v>5.0329485845273718E-6</v>
      </c>
      <c r="F96" s="21">
        <f t="shared" si="13"/>
        <v>35</v>
      </c>
      <c r="G96" s="21">
        <f t="shared" si="8"/>
        <v>6.7028935784515867E-2</v>
      </c>
      <c r="H96" s="21">
        <f t="shared" si="9"/>
        <v>3.3735318747905521E-7</v>
      </c>
      <c r="I96" s="21">
        <f>(1-$F$3)*SUM($H$12:H96)</f>
        <v>1.1489267273875582E-6</v>
      </c>
      <c r="J96" s="21">
        <f t="shared" si="10"/>
        <v>1.0718799967289053E-3</v>
      </c>
      <c r="K96" s="21">
        <f t="shared" si="11"/>
        <v>1.0611349922301475E-6</v>
      </c>
      <c r="L96" s="21">
        <f t="shared" si="12"/>
        <v>1.5775303211956985E-11</v>
      </c>
    </row>
    <row r="97" spans="4:12" x14ac:dyDescent="0.25">
      <c r="D97" s="21">
        <v>-1.8483130320780451E-4</v>
      </c>
      <c r="E97" s="21">
        <f t="shared" si="7"/>
        <v>3.4162610645495362E-8</v>
      </c>
      <c r="F97" s="21">
        <f t="shared" si="13"/>
        <v>34</v>
      </c>
      <c r="G97" s="21">
        <f t="shared" si="8"/>
        <v>7.2574494663796535E-2</v>
      </c>
      <c r="H97" s="21">
        <f t="shared" si="9"/>
        <v>2.4793342039928617E-9</v>
      </c>
      <c r="I97" s="21">
        <f>(1-$F$3)*SUM($H$12:H97)</f>
        <v>1.1491161781563627E-6</v>
      </c>
      <c r="J97" s="21">
        <f t="shared" si="10"/>
        <v>1.0719683662106651E-3</v>
      </c>
      <c r="K97" s="21">
        <f t="shared" si="11"/>
        <v>1.0613099666956998E-6</v>
      </c>
      <c r="L97" s="21">
        <f t="shared" si="12"/>
        <v>1.0550316910409253E-12</v>
      </c>
    </row>
    <row r="98" spans="4:12" x14ac:dyDescent="0.25">
      <c r="D98" s="21">
        <v>-1.949742899218474E-3</v>
      </c>
      <c r="E98" s="21">
        <f t="shared" si="7"/>
        <v>3.8014973730528604E-6</v>
      </c>
      <c r="F98" s="21">
        <f t="shared" si="13"/>
        <v>33</v>
      </c>
      <c r="G98" s="21">
        <f t="shared" si="8"/>
        <v>7.8578858728086148E-2</v>
      </c>
      <c r="H98" s="21">
        <f t="shared" si="9"/>
        <v>2.9871732503231134E-7</v>
      </c>
      <c r="I98" s="21">
        <f>(1-$F$3)*SUM($H$12:H98)</f>
        <v>1.1719417523736129E-6</v>
      </c>
      <c r="J98" s="21">
        <f t="shared" si="10"/>
        <v>1.0825625858922028E-3</v>
      </c>
      <c r="K98" s="21">
        <f t="shared" si="11"/>
        <v>1.0823913942073953E-6</v>
      </c>
      <c r="L98" s="21">
        <f t="shared" si="12"/>
        <v>7.3935373241931569E-12</v>
      </c>
    </row>
    <row r="99" spans="4:12" x14ac:dyDescent="0.25">
      <c r="D99" s="21">
        <v>-4.5509701191361954E-3</v>
      </c>
      <c r="E99" s="21">
        <f t="shared" si="7"/>
        <v>2.0711329025270515E-5</v>
      </c>
      <c r="F99" s="21">
        <f t="shared" si="13"/>
        <v>32</v>
      </c>
      <c r="G99" s="21">
        <f t="shared" si="8"/>
        <v>8.5079986675934943E-2</v>
      </c>
      <c r="H99" s="21">
        <f t="shared" si="9"/>
        <v>1.7621195975109202E-6</v>
      </c>
      <c r="I99" s="21">
        <f>(1-$F$3)*SUM($H$12:H99)</f>
        <v>1.3065887523368908E-6</v>
      </c>
      <c r="J99" s="21">
        <f t="shared" si="10"/>
        <v>1.1430611323708329E-3</v>
      </c>
      <c r="K99" s="21">
        <f t="shared" si="11"/>
        <v>1.2067497539304079E-6</v>
      </c>
      <c r="L99" s="21">
        <f t="shared" si="12"/>
        <v>3.8042861255199024E-10</v>
      </c>
    </row>
    <row r="100" spans="4:12" x14ac:dyDescent="0.25">
      <c r="D100" s="21">
        <v>1.8807544678985789E-3</v>
      </c>
      <c r="E100" s="21">
        <f t="shared" si="7"/>
        <v>3.5372373685204668E-6</v>
      </c>
      <c r="F100" s="21">
        <f t="shared" si="13"/>
        <v>31</v>
      </c>
      <c r="G100" s="21">
        <f t="shared" si="8"/>
        <v>9.2118977673443875E-2</v>
      </c>
      <c r="H100" s="21">
        <f t="shared" si="9"/>
        <v>3.2584669017640825E-7</v>
      </c>
      <c r="I100" s="21">
        <f>(1-$F$3)*SUM($H$12:H100)</f>
        <v>1.3314873343299588E-6</v>
      </c>
      <c r="J100" s="21">
        <f t="shared" si="10"/>
        <v>1.1539009204996583E-3</v>
      </c>
      <c r="K100" s="21">
        <f t="shared" si="11"/>
        <v>1.2297457866450718E-6</v>
      </c>
      <c r="L100" s="21">
        <f t="shared" si="12"/>
        <v>5.324517400425814E-12</v>
      </c>
    </row>
    <row r="101" spans="4:12" x14ac:dyDescent="0.25">
      <c r="D101" s="21">
        <v>4.0310841344987696E-3</v>
      </c>
      <c r="E101" s="21">
        <f t="shared" si="7"/>
        <v>1.6249639299407696E-5</v>
      </c>
      <c r="F101" s="21">
        <f t="shared" si="13"/>
        <v>30</v>
      </c>
      <c r="G101" s="21">
        <f t="shared" si="8"/>
        <v>9.9740331177093466E-2</v>
      </c>
      <c r="H101" s="21">
        <f t="shared" si="9"/>
        <v>1.6207444052312366E-6</v>
      </c>
      <c r="I101" s="21">
        <f>(1-$F$3)*SUM($H$12:H101)</f>
        <v>1.4553315797375418E-6</v>
      </c>
      <c r="J101" s="21">
        <f t="shared" si="10"/>
        <v>1.2063712445750446E-3</v>
      </c>
      <c r="K101" s="21">
        <f t="shared" si="11"/>
        <v>1.3441268513863699E-6</v>
      </c>
      <c r="L101" s="21">
        <f t="shared" si="12"/>
        <v>2.221743013381187E-10</v>
      </c>
    </row>
    <row r="102" spans="4:12" x14ac:dyDescent="0.25">
      <c r="D102" s="21">
        <v>8.2154543574557268E-4</v>
      </c>
      <c r="E102" s="21">
        <f t="shared" si="7"/>
        <v>6.7493690299438292E-7</v>
      </c>
      <c r="F102" s="21">
        <f t="shared" si="13"/>
        <v>29</v>
      </c>
      <c r="G102" s="21">
        <f t="shared" si="8"/>
        <v>0.10799222825270387</v>
      </c>
      <c r="H102" s="21">
        <f t="shared" si="9"/>
        <v>7.288794008434245E-8</v>
      </c>
      <c r="I102" s="21">
        <f>(1-$F$3)*SUM($H$12:H102)</f>
        <v>1.4609010895935828E-6</v>
      </c>
      <c r="J102" s="21">
        <f t="shared" si="10"/>
        <v>1.2086774133711537E-3</v>
      </c>
      <c r="K102" s="21">
        <f t="shared" si="11"/>
        <v>1.3492707841167485E-6</v>
      </c>
      <c r="L102" s="21">
        <f t="shared" si="12"/>
        <v>4.547261832295527E-13</v>
      </c>
    </row>
    <row r="103" spans="4:12" x14ac:dyDescent="0.25">
      <c r="D103" s="21">
        <v>1.803629678223069E-3</v>
      </c>
      <c r="E103" s="21">
        <f t="shared" si="7"/>
        <v>3.2530800161670516E-6</v>
      </c>
      <c r="F103" s="21">
        <f t="shared" si="13"/>
        <v>28</v>
      </c>
      <c r="G103" s="21">
        <f t="shared" si="8"/>
        <v>0.11692683616898276</v>
      </c>
      <c r="H103" s="21">
        <f t="shared" si="9"/>
        <v>3.8037235409495666E-7</v>
      </c>
      <c r="I103" s="21">
        <f>(1-$F$3)*SUM($H$12:H103)</f>
        <v>1.4899660840583175E-6</v>
      </c>
      <c r="J103" s="21">
        <f t="shared" si="10"/>
        <v>1.2206416689832923E-3</v>
      </c>
      <c r="K103" s="21">
        <f t="shared" si="11"/>
        <v>1.3761148655888841E-6</v>
      </c>
      <c r="L103" s="21">
        <f t="shared" si="12"/>
        <v>3.5229981764849233E-12</v>
      </c>
    </row>
    <row r="104" spans="4:12" x14ac:dyDescent="0.25">
      <c r="D104" s="21">
        <v>3.1110798944903638E-3</v>
      </c>
      <c r="E104" s="21">
        <f t="shared" si="7"/>
        <v>9.678818109902173E-6</v>
      </c>
      <c r="F104" s="21">
        <f t="shared" si="13"/>
        <v>27</v>
      </c>
      <c r="G104" s="21">
        <f t="shared" si="8"/>
        <v>0.12660063819125636</v>
      </c>
      <c r="H104" s="21">
        <f t="shared" si="9"/>
        <v>1.2253445496507048E-6</v>
      </c>
      <c r="I104" s="21">
        <f>(1-$F$3)*SUM($H$12:H104)</f>
        <v>1.5835970542631074E-6</v>
      </c>
      <c r="J104" s="21">
        <f t="shared" si="10"/>
        <v>1.2584105269200141E-3</v>
      </c>
      <c r="K104" s="21">
        <f t="shared" si="11"/>
        <v>1.4625913104938393E-6</v>
      </c>
      <c r="L104" s="21">
        <f t="shared" si="12"/>
        <v>6.7506382819315715E-11</v>
      </c>
    </row>
    <row r="105" spans="4:12" x14ac:dyDescent="0.25">
      <c r="D105" s="21">
        <v>7.4088103233600354E-4</v>
      </c>
      <c r="E105" s="21">
        <f t="shared" si="7"/>
        <v>5.4890470407526233E-7</v>
      </c>
      <c r="F105" s="21">
        <f t="shared" si="13"/>
        <v>26</v>
      </c>
      <c r="G105" s="21">
        <f t="shared" si="8"/>
        <v>0.13707479066029055</v>
      </c>
      <c r="H105" s="21">
        <f t="shared" si="9"/>
        <v>7.5240997403565322E-8</v>
      </c>
      <c r="I105" s="21">
        <f>(1-$F$3)*SUM($H$12:H105)</f>
        <v>1.5893463658245617E-6</v>
      </c>
      <c r="J105" s="21">
        <f t="shared" si="10"/>
        <v>1.2606928118398082E-3</v>
      </c>
      <c r="K105" s="21">
        <f t="shared" si="11"/>
        <v>1.4679013059301581E-6</v>
      </c>
      <c r="L105" s="21">
        <f t="shared" si="12"/>
        <v>8.4455475422084587E-13</v>
      </c>
    </row>
    <row r="106" spans="4:12" x14ac:dyDescent="0.25">
      <c r="D106" s="21">
        <v>4.4580448265432932E-4</v>
      </c>
      <c r="E106" s="21">
        <f t="shared" si="7"/>
        <v>1.987416367546942E-7</v>
      </c>
      <c r="F106" s="21">
        <f t="shared" si="13"/>
        <v>25</v>
      </c>
      <c r="G106" s="21">
        <f t="shared" si="8"/>
        <v>0.14841550961360134</v>
      </c>
      <c r="H106" s="21">
        <f t="shared" si="9"/>
        <v>2.9496341300389181E-8</v>
      </c>
      <c r="I106" s="21">
        <f>(1-$F$3)*SUM($H$12:H106)</f>
        <v>1.5916002388713175E-6</v>
      </c>
      <c r="J106" s="21">
        <f t="shared" si="10"/>
        <v>1.2615863977038266E-3</v>
      </c>
      <c r="K106" s="21">
        <f t="shared" si="11"/>
        <v>1.469982956135472E-6</v>
      </c>
      <c r="L106" s="21">
        <f t="shared" si="12"/>
        <v>1.6160544921009806E-12</v>
      </c>
    </row>
    <row r="107" spans="4:12" x14ac:dyDescent="0.25">
      <c r="D107" s="21">
        <v>2.3982877481991132E-3</v>
      </c>
      <c r="E107" s="21">
        <f t="shared" si="7"/>
        <v>5.7517841231619729E-6</v>
      </c>
      <c r="F107" s="21">
        <f t="shared" si="13"/>
        <v>24</v>
      </c>
      <c r="G107" s="21">
        <f t="shared" si="8"/>
        <v>0.16069448939341757</v>
      </c>
      <c r="H107" s="21">
        <f t="shared" si="9"/>
        <v>9.2428001277267924E-7</v>
      </c>
      <c r="I107" s="21">
        <f>(1-$F$3)*SUM($H$12:H107)</f>
        <v>1.6622262798174915E-6</v>
      </c>
      <c r="J107" s="21">
        <f t="shared" si="10"/>
        <v>1.2892735473193776E-3</v>
      </c>
      <c r="K107" s="21">
        <f t="shared" si="11"/>
        <v>1.5352123233563671E-6</v>
      </c>
      <c r="L107" s="21">
        <f t="shared" si="12"/>
        <v>1.7779477742915886E-11</v>
      </c>
    </row>
    <row r="108" spans="4:12" x14ac:dyDescent="0.25">
      <c r="D108" s="21">
        <v>3.1366434565732092E-4</v>
      </c>
      <c r="E108" s="21">
        <f t="shared" si="7"/>
        <v>9.8385321736635295E-8</v>
      </c>
      <c r="F108" s="21">
        <f t="shared" si="13"/>
        <v>23</v>
      </c>
      <c r="G108" s="21">
        <f t="shared" si="8"/>
        <v>0.1739893558876727</v>
      </c>
      <c r="H108" s="21">
        <f t="shared" si="9"/>
        <v>1.711799875775862E-8</v>
      </c>
      <c r="I108" s="21">
        <f>(1-$F$3)*SUM($H$12:H108)</f>
        <v>1.6635342995349744E-6</v>
      </c>
      <c r="J108" s="21">
        <f t="shared" si="10"/>
        <v>1.2897807176163608E-3</v>
      </c>
      <c r="K108" s="21">
        <f t="shared" si="11"/>
        <v>1.5364203947326021E-6</v>
      </c>
      <c r="L108" s="21">
        <f t="shared" si="12"/>
        <v>2.0679448711665152E-12</v>
      </c>
    </row>
    <row r="109" spans="4:12" x14ac:dyDescent="0.25">
      <c r="D109" s="21">
        <v>1.4499628581338239E-3</v>
      </c>
      <c r="E109" s="21">
        <f t="shared" si="7"/>
        <v>2.1023922899676075E-6</v>
      </c>
      <c r="F109" s="21">
        <f t="shared" si="13"/>
        <v>22</v>
      </c>
      <c r="G109" s="21">
        <f t="shared" si="8"/>
        <v>0.18838415726934848</v>
      </c>
      <c r="H109" s="21">
        <f t="shared" si="9"/>
        <v>3.9605739979512349E-7</v>
      </c>
      <c r="I109" s="21">
        <f>(1-$F$3)*SUM($H$12:H109)</f>
        <v>1.6937978189754246E-6</v>
      </c>
      <c r="J109" s="21">
        <f t="shared" si="10"/>
        <v>1.3014598798946606E-3</v>
      </c>
      <c r="K109" s="21">
        <f t="shared" si="11"/>
        <v>1.5643714195462727E-6</v>
      </c>
      <c r="L109" s="21">
        <f t="shared" si="12"/>
        <v>2.8946645700893074E-13</v>
      </c>
    </row>
    <row r="110" spans="4:12" x14ac:dyDescent="0.25">
      <c r="D110" s="21">
        <v>3.2814355989204571E-3</v>
      </c>
      <c r="E110" s="21">
        <f t="shared" si="7"/>
        <v>1.0767819589862459E-5</v>
      </c>
      <c r="F110" s="21">
        <f t="shared" si="13"/>
        <v>21</v>
      </c>
      <c r="G110" s="21">
        <f t="shared" si="8"/>
        <v>0.20396989533655155</v>
      </c>
      <c r="H110" s="21">
        <f t="shared" si="9"/>
        <v>2.1963110347471153E-6</v>
      </c>
      <c r="I110" s="21">
        <f>(1-$F$3)*SUM($H$12:H110)</f>
        <v>1.8616222346579189E-6</v>
      </c>
      <c r="J110" s="21">
        <f t="shared" si="10"/>
        <v>1.3644127801577934E-3</v>
      </c>
      <c r="K110" s="21">
        <f t="shared" si="11"/>
        <v>1.7193720438560603E-6</v>
      </c>
      <c r="L110" s="21">
        <f t="shared" si="12"/>
        <v>8.1874402992829235E-11</v>
      </c>
    </row>
    <row r="111" spans="4:12" x14ac:dyDescent="0.25">
      <c r="D111" s="21">
        <v>4.3503541255368836E-6</v>
      </c>
      <c r="E111" s="21">
        <f t="shared" si="7"/>
        <v>1.8925581017575783E-11</v>
      </c>
      <c r="F111" s="21">
        <f t="shared" si="13"/>
        <v>20</v>
      </c>
      <c r="G111" s="21">
        <f t="shared" si="8"/>
        <v>0.22084510081237618</v>
      </c>
      <c r="H111" s="21">
        <f t="shared" si="9"/>
        <v>4.1796218477593165E-12</v>
      </c>
      <c r="I111" s="21">
        <f>(1-$F$3)*SUM($H$12:H111)</f>
        <v>1.8616225540309874E-6</v>
      </c>
      <c r="J111" s="21">
        <f t="shared" si="10"/>
        <v>1.3644128971946094E-3</v>
      </c>
      <c r="K111" s="21">
        <f t="shared" si="11"/>
        <v>1.719372338825209E-6</v>
      </c>
      <c r="L111" s="21">
        <f t="shared" si="12"/>
        <v>2.9561761596344515E-12</v>
      </c>
    </row>
    <row r="112" spans="4:12" x14ac:dyDescent="0.25">
      <c r="D112" s="21">
        <v>9.8412937632953853E-4</v>
      </c>
      <c r="E112" s="21">
        <f t="shared" si="7"/>
        <v>9.6851062935476645E-7</v>
      </c>
      <c r="F112" s="21">
        <f t="shared" si="13"/>
        <v>19</v>
      </c>
      <c r="G112" s="21">
        <f t="shared" si="8"/>
        <v>0.23911645624151343</v>
      </c>
      <c r="H112" s="21">
        <f t="shared" si="9"/>
        <v>2.3158682952354964E-7</v>
      </c>
      <c r="I112" s="21">
        <f>(1-$F$3)*SUM($H$12:H112)</f>
        <v>1.8793185559768259E-6</v>
      </c>
      <c r="J112" s="21">
        <f t="shared" si="10"/>
        <v>1.3708824004913134E-3</v>
      </c>
      <c r="K112" s="21">
        <f t="shared" si="11"/>
        <v>1.735716154701091E-6</v>
      </c>
      <c r="L112" s="21">
        <f t="shared" si="12"/>
        <v>5.886043181219298E-13</v>
      </c>
    </row>
    <row r="113" spans="4:12" x14ac:dyDescent="0.25">
      <c r="D113" s="21">
        <v>2.8201476216728112E-3</v>
      </c>
      <c r="E113" s="21">
        <f t="shared" si="7"/>
        <v>7.9532326080268137E-6</v>
      </c>
      <c r="F113" s="21">
        <f t="shared" si="13"/>
        <v>18</v>
      </c>
      <c r="G113" s="21">
        <f t="shared" si="8"/>
        <v>0.2588994704214666</v>
      </c>
      <c r="H113" s="21">
        <f t="shared" si="9"/>
        <v>2.0590877103568817E-6</v>
      </c>
      <c r="I113" s="21">
        <f>(1-$F$3)*SUM($H$12:H113)</f>
        <v>2.0366574694378865E-6</v>
      </c>
      <c r="J113" s="21">
        <f t="shared" si="10"/>
        <v>1.4271150862624523E-3</v>
      </c>
      <c r="K113" s="21">
        <f t="shared" si="11"/>
        <v>1.8810324944929531E-6</v>
      </c>
      <c r="L113" s="21">
        <f t="shared" si="12"/>
        <v>3.6871614218800638E-11</v>
      </c>
    </row>
    <row r="114" spans="4:12" x14ac:dyDescent="0.25">
      <c r="D114" s="21">
        <v>2.3376909890403608E-3</v>
      </c>
      <c r="E114" s="21">
        <f t="shared" si="7"/>
        <v>5.4647991602405007E-6</v>
      </c>
      <c r="F114" s="21">
        <f t="shared" si="13"/>
        <v>17</v>
      </c>
      <c r="G114" s="21">
        <f t="shared" si="8"/>
        <v>0.28031920863202747</v>
      </c>
      <c r="H114" s="21">
        <f t="shared" si="9"/>
        <v>1.5318881759315853E-6</v>
      </c>
      <c r="I114" s="21">
        <f>(1-$F$3)*SUM($H$12:H114)</f>
        <v>2.1537120368235306E-6</v>
      </c>
      <c r="J114" s="21">
        <f t="shared" si="10"/>
        <v>1.4675530780259808E-3</v>
      </c>
      <c r="K114" s="21">
        <f t="shared" si="11"/>
        <v>1.9891426937705869E-6</v>
      </c>
      <c r="L114" s="21">
        <f t="shared" si="12"/>
        <v>1.2080187872914128E-11</v>
      </c>
    </row>
    <row r="115" spans="4:12" x14ac:dyDescent="0.25">
      <c r="D115" s="21">
        <v>-2.932516467584933E-3</v>
      </c>
      <c r="E115" s="21">
        <f t="shared" si="7"/>
        <v>8.5996528326568131E-6</v>
      </c>
      <c r="F115" s="21">
        <f t="shared" si="13"/>
        <v>16</v>
      </c>
      <c r="G115" s="21">
        <f t="shared" si="8"/>
        <v>0.30351108327941478</v>
      </c>
      <c r="H115" s="21">
        <f t="shared" si="9"/>
        <v>2.6100899470665572E-6</v>
      </c>
      <c r="I115" s="21">
        <f>(1-$F$3)*SUM($H$12:H115)</f>
        <v>2.3531541073295571E-6</v>
      </c>
      <c r="J115" s="21">
        <f t="shared" si="10"/>
        <v>1.533999383092952E-3</v>
      </c>
      <c r="K115" s="21">
        <f t="shared" si="11"/>
        <v>2.1733450061478043E-6</v>
      </c>
      <c r="L115" s="21">
        <f t="shared" si="12"/>
        <v>4.1297432281050943E-11</v>
      </c>
    </row>
    <row r="116" spans="4:12" x14ac:dyDescent="0.25">
      <c r="D116" s="21">
        <v>3.71010673594951E-3</v>
      </c>
      <c r="E116" s="21">
        <f t="shared" si="7"/>
        <v>1.3764891992137927E-5</v>
      </c>
      <c r="F116" s="21">
        <f t="shared" si="13"/>
        <v>15</v>
      </c>
      <c r="G116" s="21">
        <f t="shared" si="8"/>
        <v>0.32862170995341111</v>
      </c>
      <c r="H116" s="21">
        <f t="shared" si="9"/>
        <v>4.5234423437803813E-6</v>
      </c>
      <c r="I116" s="21">
        <f>(1-$F$3)*SUM($H$12:H116)</f>
        <v>2.6987991713520141E-6</v>
      </c>
      <c r="J116" s="21">
        <f t="shared" si="10"/>
        <v>1.6428022313571449E-3</v>
      </c>
      <c r="K116" s="21">
        <f t="shared" si="11"/>
        <v>2.4925786557642929E-6</v>
      </c>
      <c r="L116" s="21">
        <f t="shared" si="12"/>
        <v>1.2706504795338692E-10</v>
      </c>
    </row>
    <row r="117" spans="4:12" x14ac:dyDescent="0.25">
      <c r="D117" s="21">
        <v>2.666651206057745E-3</v>
      </c>
      <c r="E117" s="21">
        <f t="shared" si="7"/>
        <v>7.1110286547692264E-6</v>
      </c>
      <c r="F117" s="21">
        <f t="shared" si="13"/>
        <v>14</v>
      </c>
      <c r="G117" s="21">
        <f t="shared" si="8"/>
        <v>0.35580983430936303</v>
      </c>
      <c r="H117" s="21">
        <f t="shared" si="9"/>
        <v>2.5301739274225711E-6</v>
      </c>
      <c r="I117" s="21">
        <f>(1-$F$3)*SUM($H$12:H117)</f>
        <v>2.8921347027166175E-6</v>
      </c>
      <c r="J117" s="21">
        <f t="shared" si="10"/>
        <v>1.7006277378417117E-3</v>
      </c>
      <c r="K117" s="21">
        <f t="shared" si="11"/>
        <v>2.6711410415822935E-6</v>
      </c>
      <c r="L117" s="21">
        <f t="shared" si="12"/>
        <v>1.971260201773076E-11</v>
      </c>
    </row>
    <row r="118" spans="4:12" x14ac:dyDescent="0.25">
      <c r="D118" s="21">
        <v>-3.6844469589328858E-4</v>
      </c>
      <c r="E118" s="21">
        <f t="shared" si="7"/>
        <v>1.3575149393189789E-7</v>
      </c>
      <c r="F118" s="21">
        <f t="shared" si="13"/>
        <v>13</v>
      </c>
      <c r="G118" s="21">
        <f t="shared" si="8"/>
        <v>0.38524733563465607</v>
      </c>
      <c r="H118" s="21">
        <f t="shared" si="9"/>
        <v>5.2297901345687845E-8</v>
      </c>
      <c r="I118" s="21">
        <f>(1-$F$3)*SUM($H$12:H118)</f>
        <v>2.8961308874991481E-6</v>
      </c>
      <c r="J118" s="21">
        <f t="shared" si="10"/>
        <v>1.7018022468839168E-3</v>
      </c>
      <c r="K118" s="21">
        <f t="shared" si="11"/>
        <v>2.6748318700808201E-6</v>
      </c>
      <c r="L118" s="21">
        <f t="shared" si="12"/>
        <v>6.4469291565445526E-12</v>
      </c>
    </row>
    <row r="119" spans="4:12" x14ac:dyDescent="0.25">
      <c r="D119" s="21">
        <v>-2.4872725297352231E-2</v>
      </c>
      <c r="E119" s="21">
        <f t="shared" si="7"/>
        <v>6.1865246371754562E-4</v>
      </c>
      <c r="F119" s="21">
        <f t="shared" si="13"/>
        <v>12</v>
      </c>
      <c r="G119" s="21">
        <f t="shared" si="8"/>
        <v>0.4171203134440622</v>
      </c>
      <c r="H119" s="21">
        <f t="shared" si="9"/>
        <v>2.5805250957880395E-4</v>
      </c>
      <c r="I119" s="21">
        <f>(1-$F$3)*SUM($H$12:H119)</f>
        <v>2.2614427135302911E-5</v>
      </c>
      <c r="J119" s="21">
        <f t="shared" si="10"/>
        <v>4.7554628728760893E-3</v>
      </c>
      <c r="K119" s="21">
        <f t="shared" si="11"/>
        <v>2.0886414590661873E-5</v>
      </c>
      <c r="L119" s="21">
        <f t="shared" si="12"/>
        <v>3.5732424948876404E-7</v>
      </c>
    </row>
    <row r="120" spans="4:12" x14ac:dyDescent="0.25">
      <c r="D120" s="21">
        <v>3.010697488894226E-3</v>
      </c>
      <c r="E120" s="21">
        <f t="shared" si="7"/>
        <v>9.0642993696339986E-6</v>
      </c>
      <c r="F120" s="21">
        <f t="shared" si="13"/>
        <v>11</v>
      </c>
      <c r="G120" s="21">
        <f t="shared" si="8"/>
        <v>0.45163026397325451</v>
      </c>
      <c r="H120" s="21">
        <f t="shared" si="9"/>
        <v>4.0937119170404071E-6</v>
      </c>
      <c r="I120" s="21">
        <f>(1-$F$3)*SUM($H$12:H120)</f>
        <v>2.2927235658130768E-5</v>
      </c>
      <c r="J120" s="21">
        <f t="shared" si="10"/>
        <v>4.7882393066899622E-3</v>
      </c>
      <c r="K120" s="21">
        <f t="shared" si="11"/>
        <v>2.1175320803328031E-5</v>
      </c>
      <c r="L120" s="21">
        <f t="shared" si="12"/>
        <v>1.4667684016739625E-10</v>
      </c>
    </row>
    <row r="121" spans="4:12" x14ac:dyDescent="0.25">
      <c r="D121" s="21">
        <v>-3.9608809814713181E-2</v>
      </c>
      <c r="E121" s="21">
        <f t="shared" si="7"/>
        <v>1.5688578149381193E-3</v>
      </c>
      <c r="F121" s="21">
        <f t="shared" si="13"/>
        <v>10</v>
      </c>
      <c r="G121" s="21">
        <f t="shared" si="8"/>
        <v>0.48899535400810651</v>
      </c>
      <c r="H121" s="21">
        <f t="shared" si="9"/>
        <v>7.6716418260405013E-4</v>
      </c>
      <c r="I121" s="21">
        <f>(1-$F$3)*SUM($H$12:H121)</f>
        <v>8.1547749165174785E-5</v>
      </c>
      <c r="J121" s="21">
        <f t="shared" si="10"/>
        <v>9.0303792370627928E-3</v>
      </c>
      <c r="K121" s="21">
        <f t="shared" si="11"/>
        <v>7.5316526384179268E-5</v>
      </c>
      <c r="L121" s="21">
        <f t="shared" si="12"/>
        <v>2.2306655806153633E-6</v>
      </c>
    </row>
    <row r="122" spans="4:12" x14ac:dyDescent="0.25">
      <c r="D122" s="21">
        <v>-5.8285978489079097E-3</v>
      </c>
      <c r="E122" s="21">
        <f t="shared" si="7"/>
        <v>3.3972552884293909E-5</v>
      </c>
      <c r="F122" s="21">
        <f t="shared" si="13"/>
        <v>9</v>
      </c>
      <c r="G122" s="21">
        <f t="shared" si="8"/>
        <v>0.52945180010273596</v>
      </c>
      <c r="H122" s="21">
        <f t="shared" si="9"/>
        <v>1.7986829278674803E-5</v>
      </c>
      <c r="I122" s="21">
        <f>(1-$F$3)*SUM($H$12:H122)</f>
        <v>8.2922157919635176E-5</v>
      </c>
      <c r="J122" s="21">
        <f t="shared" si="10"/>
        <v>9.1061604378374073E-3</v>
      </c>
      <c r="K122" s="21">
        <f t="shared" si="11"/>
        <v>7.6585913881414689E-5</v>
      </c>
      <c r="L122" s="21">
        <f t="shared" si="12"/>
        <v>1.8158985354709345E-9</v>
      </c>
    </row>
    <row r="123" spans="4:12" x14ac:dyDescent="0.25">
      <c r="D123" s="21">
        <v>1.7527385727670281E-2</v>
      </c>
      <c r="E123" s="21">
        <f t="shared" si="7"/>
        <v>3.0720925044653988E-4</v>
      </c>
      <c r="F123" s="21">
        <f t="shared" si="13"/>
        <v>8</v>
      </c>
      <c r="G123" s="21">
        <f t="shared" si="8"/>
        <v>0.57325536190550463</v>
      </c>
      <c r="H123" s="21">
        <f t="shared" si="9"/>
        <v>1.7610935004545004E-4</v>
      </c>
      <c r="I123" s="21">
        <f>(1-$F$3)*SUM($H$12:H123)</f>
        <v>9.6379017307952428E-5</v>
      </c>
      <c r="J123" s="21">
        <f t="shared" si="10"/>
        <v>9.8172815640559293E-3</v>
      </c>
      <c r="K123" s="21">
        <f t="shared" si="11"/>
        <v>8.9014508361876627E-5</v>
      </c>
      <c r="L123" s="21">
        <f t="shared" si="12"/>
        <v>4.7608945473392717E-8</v>
      </c>
    </row>
    <row r="124" spans="4:12" x14ac:dyDescent="0.25">
      <c r="D124" s="21">
        <v>-8.0034542870578325E-3</v>
      </c>
      <c r="E124" s="21">
        <f t="shared" si="7"/>
        <v>6.4055280525024402E-5</v>
      </c>
      <c r="F124" s="21">
        <f t="shared" si="13"/>
        <v>7</v>
      </c>
      <c r="G124" s="21">
        <f t="shared" si="8"/>
        <v>0.62068295903356008</v>
      </c>
      <c r="H124" s="21">
        <f t="shared" si="9"/>
        <v>3.975802105799692E-5</v>
      </c>
      <c r="I124" s="21">
        <f>(1-$F$3)*SUM($H$12:H124)</f>
        <v>9.941700534661787E-5</v>
      </c>
      <c r="J124" s="21">
        <f t="shared" si="10"/>
        <v>9.9708076576884123E-3</v>
      </c>
      <c r="K124" s="21">
        <f t="shared" si="11"/>
        <v>9.1820357801148232E-5</v>
      </c>
      <c r="L124" s="21">
        <f t="shared" si="12"/>
        <v>7.708995161491279E-10</v>
      </c>
    </row>
    <row r="125" spans="4:12" x14ac:dyDescent="0.25">
      <c r="D125" s="21">
        <v>1.9796777154545461E-2</v>
      </c>
      <c r="E125" s="21">
        <f t="shared" si="7"/>
        <v>3.9191238570673311E-4</v>
      </c>
      <c r="F125" s="21">
        <f t="shared" si="13"/>
        <v>6</v>
      </c>
      <c r="G125" s="21">
        <f t="shared" si="8"/>
        <v>0.67203442171755945</v>
      </c>
      <c r="H125" s="21">
        <f t="shared" si="9"/>
        <v>2.6337861349237348E-4</v>
      </c>
      <c r="I125" s="21">
        <f>(1-$F$3)*SUM($H$12:H125)</f>
        <v>1.1954227959663431E-4</v>
      </c>
      <c r="J125" s="21">
        <f t="shared" si="10"/>
        <v>1.0933539207257379E-2</v>
      </c>
      <c r="K125" s="21">
        <f t="shared" si="11"/>
        <v>1.1040782053994224E-4</v>
      </c>
      <c r="L125" s="21">
        <f t="shared" si="12"/>
        <v>7.924482020974402E-8</v>
      </c>
    </row>
    <row r="126" spans="4:12" x14ac:dyDescent="0.25">
      <c r="D126" s="21">
        <v>5.9845075172531249E-3</v>
      </c>
      <c r="E126" s="21">
        <f t="shared" si="7"/>
        <v>3.5814330224059163E-5</v>
      </c>
      <c r="F126" s="21">
        <f t="shared" si="13"/>
        <v>5</v>
      </c>
      <c r="G126" s="21">
        <f t="shared" si="8"/>
        <v>0.72763438628389188</v>
      </c>
      <c r="H126" s="21">
        <f t="shared" si="9"/>
        <v>2.605973819275193E-5</v>
      </c>
      <c r="I126" s="21">
        <f>(1-$F$3)*SUM($H$12:H126)</f>
        <v>1.2153355508805894E-4</v>
      </c>
      <c r="J126" s="21">
        <f t="shared" si="10"/>
        <v>1.1024225827152623E-2</v>
      </c>
      <c r="K126" s="21">
        <f t="shared" si="11"/>
        <v>1.1224693878199546E-4</v>
      </c>
      <c r="L126" s="21">
        <f t="shared" si="12"/>
        <v>5.841943650970716E-9</v>
      </c>
    </row>
    <row r="127" spans="4:12" x14ac:dyDescent="0.25">
      <c r="D127" s="21">
        <v>-2.648827517369032E-3</v>
      </c>
      <c r="E127" s="21">
        <f t="shared" si="7"/>
        <v>7.0162872167713898E-6</v>
      </c>
      <c r="F127" s="21">
        <f t="shared" si="13"/>
        <v>4</v>
      </c>
      <c r="G127" s="21">
        <f t="shared" si="8"/>
        <v>0.78783434745735736</v>
      </c>
      <c r="H127" s="21">
        <f t="shared" si="9"/>
        <v>5.5276720609984862E-6</v>
      </c>
      <c r="I127" s="21">
        <f>(1-$F$3)*SUM($H$12:H127)</f>
        <v>1.2195593530609044E-4</v>
      </c>
      <c r="J127" s="21">
        <f t="shared" si="10"/>
        <v>1.104336612207032E-2</v>
      </c>
      <c r="K127" s="21">
        <f t="shared" si="11"/>
        <v>1.1263704410263513E-4</v>
      </c>
      <c r="L127" s="21">
        <f t="shared" si="12"/>
        <v>1.1155744285142733E-8</v>
      </c>
    </row>
    <row r="128" spans="4:12" x14ac:dyDescent="0.25">
      <c r="D128" s="21">
        <v>-4.2559043856101698E-4</v>
      </c>
      <c r="E128" s="21">
        <f t="shared" si="7"/>
        <v>1.8112722139455876E-7</v>
      </c>
      <c r="F128" s="21">
        <f t="shared" si="13"/>
        <v>3</v>
      </c>
      <c r="G128" s="21">
        <f t="shared" si="8"/>
        <v>0.85301488045865403</v>
      </c>
      <c r="H128" s="21">
        <f t="shared" si="9"/>
        <v>1.5450421510568769E-7</v>
      </c>
      <c r="I128" s="21">
        <f>(1-$F$3)*SUM($H$12:H128)</f>
        <v>1.2196774127492199E-4</v>
      </c>
      <c r="J128" s="21">
        <f t="shared" si="10"/>
        <v>1.1043900636773313E-2</v>
      </c>
      <c r="K128" s="21">
        <f t="shared" si="11"/>
        <v>1.1264794795433055E-4</v>
      </c>
      <c r="L128" s="21">
        <f t="shared" si="12"/>
        <v>1.2648785765774361E-8</v>
      </c>
    </row>
    <row r="129" spans="4:12" x14ac:dyDescent="0.25">
      <c r="D129" s="21">
        <v>6.8813256468577867E-3</v>
      </c>
      <c r="E129" s="21">
        <f t="shared" si="7"/>
        <v>4.7352642658102736E-5</v>
      </c>
      <c r="F129" s="21">
        <f t="shared" si="13"/>
        <v>2</v>
      </c>
      <c r="G129" s="21">
        <f t="shared" si="8"/>
        <v>0.92358804694444485</v>
      </c>
      <c r="H129" s="21">
        <f t="shared" si="9"/>
        <v>4.3734334750255312E-5</v>
      </c>
      <c r="I129" s="21">
        <f>(1-$F$3)*SUM($H$12:H129)</f>
        <v>1.2530956720877443E-4</v>
      </c>
      <c r="J129" s="21">
        <f t="shared" si="10"/>
        <v>1.1194175593082969E-2</v>
      </c>
      <c r="K129" s="21">
        <f t="shared" si="11"/>
        <v>1.1573441844180563E-4</v>
      </c>
      <c r="L129" s="21">
        <f t="shared" si="12"/>
        <v>4.6760672593326164E-9</v>
      </c>
    </row>
    <row r="130" spans="4:12" ht="15.75" thickBot="1" x14ac:dyDescent="0.3">
      <c r="D130" s="22">
        <v>-4.5639400280850602E-3</v>
      </c>
      <c r="E130" s="22">
        <f t="shared" si="7"/>
        <v>2.0829548579957061E-5</v>
      </c>
      <c r="F130" s="22">
        <f t="shared" si="13"/>
        <v>1</v>
      </c>
      <c r="G130" s="22">
        <f t="shared" si="8"/>
        <v>1</v>
      </c>
      <c r="H130" s="22">
        <f t="shared" si="9"/>
        <v>2.0829548579957061E-5</v>
      </c>
      <c r="I130" s="22">
        <f>(1-$F$3)*SUM($H$12:H130)</f>
        <v>1.269011936970345E-4</v>
      </c>
      <c r="J130" s="22">
        <f t="shared" si="10"/>
        <v>1.126504299579165E-2</v>
      </c>
      <c r="K130" s="22">
        <f t="shared" si="11"/>
        <v>1.1720442564156279E-4</v>
      </c>
      <c r="L130" s="22">
        <f t="shared" si="12"/>
        <v>9.2881169286396177E-9</v>
      </c>
    </row>
    <row r="131" spans="4:12" x14ac:dyDescent="0.25">
      <c r="E131" s="6"/>
      <c r="F131" s="6"/>
      <c r="G131" s="6"/>
      <c r="H131" s="6"/>
      <c r="I131" s="6"/>
      <c r="J131" s="6"/>
      <c r="K131" s="6"/>
      <c r="L131" s="6"/>
    </row>
    <row r="132" spans="4:12" x14ac:dyDescent="0.25">
      <c r="E132" s="6"/>
      <c r="F132" s="6"/>
      <c r="G132" s="6"/>
      <c r="H132" s="6"/>
      <c r="I132" s="6"/>
      <c r="J132" s="6"/>
      <c r="K132" s="6"/>
      <c r="L132" s="6"/>
    </row>
    <row r="133" spans="4:12" x14ac:dyDescent="0.25">
      <c r="E133" s="6"/>
      <c r="F133" s="6"/>
      <c r="G133" s="6"/>
      <c r="H133" s="6"/>
      <c r="I133" s="6"/>
      <c r="J133" s="6"/>
      <c r="K133" s="6"/>
      <c r="L133" s="6"/>
    </row>
    <row r="134" spans="4:12" x14ac:dyDescent="0.25">
      <c r="E134" s="6"/>
      <c r="F134" s="6"/>
      <c r="G134" s="6"/>
      <c r="H134" s="6"/>
      <c r="I134" s="6"/>
      <c r="J134" s="6"/>
      <c r="K134" s="6"/>
      <c r="L134" s="6"/>
    </row>
    <row r="135" spans="4:12" x14ac:dyDescent="0.25">
      <c r="E135" s="6"/>
      <c r="F135" s="6"/>
      <c r="G135" s="6"/>
      <c r="H135" s="6"/>
      <c r="I135" s="6"/>
      <c r="J135" s="6"/>
      <c r="K135" s="6"/>
      <c r="L135" s="6"/>
    </row>
    <row r="136" spans="4:12" x14ac:dyDescent="0.25">
      <c r="E136" s="6"/>
      <c r="F136" s="6"/>
      <c r="G136" s="6"/>
      <c r="H136" s="6"/>
      <c r="I136" s="6"/>
      <c r="J136" s="6"/>
      <c r="K136" s="6"/>
      <c r="L136" s="6"/>
    </row>
    <row r="137" spans="4:12" x14ac:dyDescent="0.25">
      <c r="E137" s="6"/>
      <c r="F137" s="6"/>
      <c r="G137" s="6"/>
      <c r="H137" s="6"/>
      <c r="I137" s="6"/>
      <c r="J137" s="6"/>
      <c r="K137" s="6"/>
      <c r="L137" s="6"/>
    </row>
    <row r="138" spans="4:12" x14ac:dyDescent="0.25">
      <c r="E138" s="6"/>
      <c r="F138" s="6"/>
      <c r="G138" s="6"/>
      <c r="H138" s="6"/>
      <c r="I138" s="6"/>
      <c r="J138" s="6"/>
      <c r="K138" s="6"/>
      <c r="L138" s="6"/>
    </row>
    <row r="139" spans="4:12" x14ac:dyDescent="0.25">
      <c r="E139" s="6"/>
      <c r="F139" s="6"/>
      <c r="G139" s="6"/>
      <c r="H139" s="6"/>
      <c r="I139" s="6"/>
      <c r="J139" s="6"/>
      <c r="K139" s="6"/>
      <c r="L139" s="6"/>
    </row>
    <row r="140" spans="4:12" x14ac:dyDescent="0.25">
      <c r="E140" s="6"/>
      <c r="F140" s="6"/>
      <c r="G140" s="6"/>
      <c r="H140" s="6"/>
      <c r="I140" s="6"/>
      <c r="J140" s="6"/>
      <c r="K140" s="6"/>
      <c r="L140" s="6"/>
    </row>
    <row r="141" spans="4:12" x14ac:dyDescent="0.25">
      <c r="E141" s="6"/>
      <c r="F141" s="6"/>
      <c r="G141" s="6"/>
      <c r="H141" s="6"/>
      <c r="I141" s="6"/>
      <c r="J141" s="6"/>
      <c r="K141" s="6"/>
      <c r="L141" s="6"/>
    </row>
    <row r="142" spans="4:12" x14ac:dyDescent="0.25">
      <c r="E142" s="6"/>
      <c r="F142" s="6"/>
      <c r="G142" s="6"/>
      <c r="H142" s="6"/>
      <c r="I142" s="6"/>
      <c r="J142" s="6"/>
      <c r="K142" s="6"/>
      <c r="L142" s="6"/>
    </row>
    <row r="143" spans="4:12" x14ac:dyDescent="0.25">
      <c r="E143" s="6"/>
      <c r="F143" s="6"/>
      <c r="G143" s="6"/>
      <c r="H143" s="6"/>
      <c r="I143" s="6"/>
      <c r="J143" s="6"/>
      <c r="K143" s="6"/>
      <c r="L143" s="6"/>
    </row>
    <row r="144" spans="4:12" x14ac:dyDescent="0.25">
      <c r="E144" s="6"/>
      <c r="F144" s="6"/>
      <c r="G144" s="6"/>
      <c r="H144" s="6"/>
      <c r="I144" s="6"/>
      <c r="J144" s="6"/>
      <c r="K144" s="6"/>
      <c r="L144" s="6"/>
    </row>
    <row r="145" spans="5:12" x14ac:dyDescent="0.25">
      <c r="E145" s="6"/>
      <c r="F145" s="6"/>
      <c r="G145" s="6"/>
      <c r="H145" s="6"/>
      <c r="I145" s="6"/>
      <c r="J145" s="6"/>
      <c r="K145" s="6"/>
      <c r="L145" s="6"/>
    </row>
    <row r="146" spans="5:12" x14ac:dyDescent="0.25">
      <c r="E146" s="6"/>
      <c r="F146" s="6"/>
      <c r="G146" s="6"/>
      <c r="H146" s="6"/>
      <c r="I146" s="6"/>
      <c r="J146" s="6"/>
      <c r="K146" s="6"/>
      <c r="L146" s="6"/>
    </row>
    <row r="147" spans="5:12" x14ac:dyDescent="0.25">
      <c r="E147" s="6"/>
      <c r="F147" s="6"/>
      <c r="G147" s="6"/>
      <c r="H147" s="6"/>
      <c r="I147" s="6"/>
      <c r="J147" s="6"/>
      <c r="K147" s="6"/>
      <c r="L147" s="6"/>
    </row>
    <row r="148" spans="5:12" x14ac:dyDescent="0.25">
      <c r="E148" s="6"/>
      <c r="F148" s="6"/>
      <c r="G148" s="6"/>
      <c r="H148" s="6"/>
      <c r="I148" s="6"/>
      <c r="J148" s="6"/>
      <c r="K148" s="6"/>
      <c r="L148" s="6"/>
    </row>
    <row r="149" spans="5:12" x14ac:dyDescent="0.25">
      <c r="E149" s="6"/>
      <c r="F149" s="6"/>
      <c r="G149" s="6"/>
      <c r="H149" s="6"/>
      <c r="I149" s="6"/>
      <c r="J149" s="6"/>
      <c r="K149" s="6"/>
      <c r="L149" s="6"/>
    </row>
    <row r="150" spans="5:12" x14ac:dyDescent="0.25">
      <c r="E150" s="6"/>
      <c r="F150" s="6"/>
      <c r="G150" s="6"/>
      <c r="H150" s="6"/>
      <c r="I150" s="6"/>
      <c r="J150" s="6"/>
      <c r="K150" s="6"/>
      <c r="L150" s="6"/>
    </row>
    <row r="151" spans="5:12" x14ac:dyDescent="0.25">
      <c r="E151" s="6"/>
      <c r="F151" s="6"/>
      <c r="G151" s="6"/>
      <c r="H151" s="6"/>
      <c r="I151" s="6"/>
      <c r="J151" s="6"/>
      <c r="K151" s="6"/>
      <c r="L151" s="6"/>
    </row>
    <row r="152" spans="5:12" x14ac:dyDescent="0.25">
      <c r="E152" s="6"/>
      <c r="F152" s="6"/>
      <c r="G152" s="6"/>
      <c r="H152" s="6"/>
      <c r="I152" s="6"/>
      <c r="J152" s="6"/>
      <c r="K152" s="6"/>
      <c r="L152" s="6"/>
    </row>
    <row r="153" spans="5:12" x14ac:dyDescent="0.25">
      <c r="E153" s="6"/>
      <c r="F153" s="6"/>
      <c r="G153" s="6"/>
      <c r="H153" s="6"/>
      <c r="I153" s="6"/>
      <c r="J153" s="6"/>
      <c r="K153" s="6"/>
      <c r="L153" s="6"/>
    </row>
    <row r="154" spans="5:12" x14ac:dyDescent="0.25">
      <c r="E154" s="6"/>
      <c r="F154" s="6"/>
      <c r="G154" s="6"/>
      <c r="H154" s="6"/>
      <c r="I154" s="6"/>
      <c r="J154" s="6"/>
      <c r="K154" s="6"/>
      <c r="L154" s="6"/>
    </row>
    <row r="155" spans="5:12" x14ac:dyDescent="0.25">
      <c r="E155" s="6"/>
      <c r="F155" s="6"/>
      <c r="G155" s="6"/>
      <c r="H155" s="6"/>
      <c r="I155" s="6"/>
      <c r="J155" s="6"/>
      <c r="K155" s="6"/>
      <c r="L155" s="6"/>
    </row>
    <row r="156" spans="5:12" x14ac:dyDescent="0.25">
      <c r="E156" s="6"/>
      <c r="F156" s="6"/>
      <c r="G156" s="6"/>
      <c r="H156" s="6"/>
      <c r="I156" s="6"/>
      <c r="J156" s="6"/>
      <c r="K156" s="6"/>
      <c r="L156" s="6"/>
    </row>
    <row r="157" spans="5:12" x14ac:dyDescent="0.25">
      <c r="E157" s="6"/>
      <c r="F157" s="6"/>
      <c r="G157" s="6"/>
      <c r="H157" s="6"/>
      <c r="I157" s="6"/>
      <c r="J157" s="6"/>
      <c r="K157" s="6"/>
      <c r="L157" s="6"/>
    </row>
    <row r="158" spans="5:12" x14ac:dyDescent="0.25">
      <c r="E158" s="6"/>
      <c r="F158" s="6"/>
      <c r="G158" s="6"/>
      <c r="H158" s="6"/>
      <c r="I158" s="6"/>
      <c r="J158" s="6"/>
      <c r="K158" s="6"/>
      <c r="L158" s="6"/>
    </row>
    <row r="159" spans="5:12" x14ac:dyDescent="0.25">
      <c r="E159" s="6"/>
      <c r="F159" s="6"/>
      <c r="G159" s="6"/>
      <c r="H159" s="6"/>
      <c r="I159" s="6"/>
      <c r="J159" s="6"/>
      <c r="K159" s="6"/>
      <c r="L159" s="6"/>
    </row>
    <row r="160" spans="5:12" x14ac:dyDescent="0.25">
      <c r="E160" s="6"/>
      <c r="F160" s="6"/>
      <c r="G160" s="6"/>
      <c r="H160" s="6"/>
      <c r="I160" s="6"/>
      <c r="J160" s="6"/>
      <c r="K160" s="6"/>
      <c r="L16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7E67-7D65-4CA0-928A-7F036C353002}">
  <dimension ref="D1:L130"/>
  <sheetViews>
    <sheetView topLeftCell="B1" workbookViewId="0">
      <selection activeCell="F3" sqref="F3"/>
    </sheetView>
  </sheetViews>
  <sheetFormatPr baseColWidth="10" defaultRowHeight="15" x14ac:dyDescent="0.25"/>
  <cols>
    <col min="4" max="4" width="17.42578125" bestFit="1" customWidth="1"/>
    <col min="7" max="7" width="14" bestFit="1" customWidth="1"/>
    <col min="10" max="10" width="12" bestFit="1" customWidth="1"/>
  </cols>
  <sheetData>
    <row r="1" spans="4:12" ht="15.75" thickBot="1" x14ac:dyDescent="0.3"/>
    <row r="2" spans="4:12" ht="15.75" thickBot="1" x14ac:dyDescent="0.3">
      <c r="F2" s="18" t="s">
        <v>34</v>
      </c>
      <c r="G2" s="18" t="s">
        <v>21</v>
      </c>
      <c r="J2" s="18" t="s">
        <v>21</v>
      </c>
    </row>
    <row r="3" spans="4:12" ht="15.75" thickBot="1" x14ac:dyDescent="0.3">
      <c r="F3" s="26">
        <v>0.91755841628471868</v>
      </c>
      <c r="G3" s="26">
        <f>SUM(H12:H110)</f>
        <v>7.4177075496354686E-4</v>
      </c>
      <c r="J3" s="26">
        <f>SUM(L12:L110)</f>
        <v>3.8619459743683611E-7</v>
      </c>
    </row>
    <row r="4" spans="4:12" ht="15.75" thickBot="1" x14ac:dyDescent="0.3">
      <c r="F4" s="2"/>
      <c r="G4" s="18" t="s">
        <v>8</v>
      </c>
      <c r="J4" s="18" t="s">
        <v>35</v>
      </c>
    </row>
    <row r="5" spans="4:12" ht="15.75" thickBot="1" x14ac:dyDescent="0.3">
      <c r="G5" s="26">
        <f>(1-F3)*G3</f>
        <v>6.1152755792874669E-5</v>
      </c>
      <c r="J5" s="26">
        <f>SQRT((1/COUNT(L12:L110))*J3)</f>
        <v>6.2457629875500487E-5</v>
      </c>
    </row>
    <row r="6" spans="4:12" ht="15.75" thickBot="1" x14ac:dyDescent="0.3">
      <c r="G6" s="18" t="s">
        <v>7</v>
      </c>
    </row>
    <row r="7" spans="4:12" ht="15.75" thickBot="1" x14ac:dyDescent="0.3">
      <c r="G7" s="26">
        <f>SQRT(G5)</f>
        <v>7.8200227488719413E-3</v>
      </c>
    </row>
    <row r="8" spans="4:12" ht="15.75" thickBot="1" x14ac:dyDescent="0.3"/>
    <row r="9" spans="4:12" ht="16.5" thickBot="1" x14ac:dyDescent="0.3">
      <c r="D9" s="18">
        <v>1</v>
      </c>
      <c r="E9" s="45">
        <v>2</v>
      </c>
      <c r="F9" s="45">
        <v>3</v>
      </c>
      <c r="G9" s="46">
        <v>4</v>
      </c>
      <c r="H9" s="45">
        <v>5</v>
      </c>
      <c r="I9" s="45">
        <v>6</v>
      </c>
      <c r="J9" s="45">
        <v>7</v>
      </c>
      <c r="K9" s="45">
        <v>8</v>
      </c>
      <c r="L9" s="45">
        <v>9</v>
      </c>
    </row>
    <row r="10" spans="4:12" ht="15.75" thickBot="1" x14ac:dyDescent="0.3">
      <c r="D10" s="18" t="s">
        <v>6</v>
      </c>
      <c r="E10" s="23" t="s">
        <v>33</v>
      </c>
      <c r="F10" s="23" t="s">
        <v>28</v>
      </c>
      <c r="G10" s="47" t="s">
        <v>29</v>
      </c>
      <c r="H10" s="23" t="s">
        <v>30</v>
      </c>
      <c r="I10" s="23" t="s">
        <v>8</v>
      </c>
      <c r="J10" s="23" t="s">
        <v>7</v>
      </c>
      <c r="K10" s="23" t="s">
        <v>31</v>
      </c>
      <c r="L10" s="23" t="s">
        <v>32</v>
      </c>
    </row>
    <row r="11" spans="4:12" x14ac:dyDescent="0.25">
      <c r="D11" s="21"/>
      <c r="E11" s="21"/>
      <c r="F11" s="21"/>
      <c r="G11" s="48"/>
      <c r="H11" s="21"/>
      <c r="I11" s="21"/>
      <c r="J11" s="21"/>
      <c r="K11" s="21"/>
      <c r="L11" s="21"/>
    </row>
    <row r="12" spans="4:12" x14ac:dyDescent="0.25">
      <c r="D12" s="21">
        <v>3.7658832552597281E-3</v>
      </c>
      <c r="E12" s="21">
        <f>D12^2</f>
        <v>1.4181876692245606E-5</v>
      </c>
      <c r="F12" s="21">
        <v>99</v>
      </c>
      <c r="G12" s="48">
        <f>$F$3^(F12-1)</f>
        <v>2.1782356749047138E-4</v>
      </c>
      <c r="H12" s="21">
        <f>E12*G12</f>
        <v>3.089146974814904E-9</v>
      </c>
      <c r="I12" s="21">
        <f>(1-F3)*H12</f>
        <v>2.5467416893301091E-10</v>
      </c>
      <c r="J12" s="21">
        <f>SQRT(I12)</f>
        <v>1.595851399513786E-5</v>
      </c>
      <c r="K12" s="21">
        <f>I12*$F$3</f>
        <v>2.3367842711480038E-10</v>
      </c>
      <c r="L12" s="21">
        <f>(E12-K12)^2</f>
        <v>2.0111899857138682E-10</v>
      </c>
    </row>
    <row r="13" spans="4:12" x14ac:dyDescent="0.25">
      <c r="D13" s="21">
        <v>3.134102155835245E-3</v>
      </c>
      <c r="E13" s="21">
        <f t="shared" ref="E13:E76" si="0">D13^2</f>
        <v>9.8225963232111307E-6</v>
      </c>
      <c r="F13" s="21">
        <f>F12-1</f>
        <v>98</v>
      </c>
      <c r="G13" s="48">
        <f t="shared" ref="G13:G76" si="1">$F$3^(F13-1)</f>
        <v>2.373947681418037E-4</v>
      </c>
      <c r="H13" s="21">
        <f t="shared" ref="H13:H76" si="2">E13*G13</f>
        <v>2.3318329766992398E-9</v>
      </c>
      <c r="I13" s="21">
        <f>(1-$F$3)*SUM($H$12:H13)</f>
        <v>4.4691417249161496E-10</v>
      </c>
      <c r="J13" s="21">
        <f t="shared" ref="J13:J76" si="3">SQRT(I13)</f>
        <v>2.1140344663500994E-5</v>
      </c>
      <c r="K13" s="21">
        <f t="shared" ref="K13:K76" si="4">I13*$F$3</f>
        <v>4.1006986032660183E-10</v>
      </c>
      <c r="L13" s="21">
        <f t="shared" ref="L13:L76" si="5">(E13-K13)^2</f>
        <v>9.6475342795513514E-11</v>
      </c>
    </row>
    <row r="14" spans="4:12" x14ac:dyDescent="0.25">
      <c r="D14" s="21">
        <v>-9.0176136599929766E-4</v>
      </c>
      <c r="E14" s="21">
        <f t="shared" si="0"/>
        <v>8.1317356120891922E-7</v>
      </c>
      <c r="F14" s="21">
        <f t="shared" ref="F14:F77" si="6">F13-1</f>
        <v>97</v>
      </c>
      <c r="G14" s="48">
        <f t="shared" si="1"/>
        <v>2.5872441898907938E-4</v>
      </c>
      <c r="H14" s="21">
        <f t="shared" si="2"/>
        <v>2.103878571610582E-10</v>
      </c>
      <c r="I14" s="21">
        <f>(1-$F$3)*SUM($H$12:H14)</f>
        <v>4.6425888063043698E-10</v>
      </c>
      <c r="J14" s="21">
        <f t="shared" si="3"/>
        <v>2.154666750637873E-5</v>
      </c>
      <c r="K14" s="21">
        <f t="shared" si="4"/>
        <v>4.2598464325738002E-10</v>
      </c>
      <c r="L14" s="21">
        <f t="shared" si="5"/>
        <v>6.605586232133563E-13</v>
      </c>
    </row>
    <row r="15" spans="4:12" x14ac:dyDescent="0.25">
      <c r="D15" s="21">
        <v>-1.4985022845264441E-2</v>
      </c>
      <c r="E15" s="21">
        <f t="shared" si="0"/>
        <v>2.2455090967309719E-4</v>
      </c>
      <c r="F15" s="21">
        <f t="shared" si="6"/>
        <v>96</v>
      </c>
      <c r="G15" s="48">
        <f t="shared" si="1"/>
        <v>2.8197051478932444E-4</v>
      </c>
      <c r="H15" s="21">
        <f t="shared" si="2"/>
        <v>6.3316735596934309E-8</v>
      </c>
      <c r="I15" s="21">
        <f>(1-$F$3)*SUM($H$12:H15)</f>
        <v>5.6841908389234298E-9</v>
      </c>
      <c r="J15" s="21">
        <f t="shared" si="3"/>
        <v>7.5393572928489266E-5</v>
      </c>
      <c r="K15" s="21">
        <f t="shared" si="4"/>
        <v>5.2155771440226889E-9</v>
      </c>
      <c r="L15" s="21">
        <f t="shared" si="5"/>
        <v>5.0420768737033382E-8</v>
      </c>
    </row>
    <row r="16" spans="4:12" x14ac:dyDescent="0.25">
      <c r="D16" s="21">
        <v>9.489589033706532E-3</v>
      </c>
      <c r="E16" s="21">
        <f t="shared" si="0"/>
        <v>9.0052300028643271E-5</v>
      </c>
      <c r="F16" s="21">
        <f t="shared" si="6"/>
        <v>95</v>
      </c>
      <c r="G16" s="48">
        <f t="shared" si="1"/>
        <v>3.0730524594940761E-4</v>
      </c>
      <c r="H16" s="21">
        <f t="shared" si="2"/>
        <v>2.7673544208612066E-8</v>
      </c>
      <c r="I16" s="21">
        <f>(1-$F$3)*SUM($H$12:H16)</f>
        <v>7.9656416504962595E-9</v>
      </c>
      <c r="J16" s="21">
        <f t="shared" si="3"/>
        <v>8.9250443419045596E-5</v>
      </c>
      <c r="K16" s="21">
        <f t="shared" si="4"/>
        <v>7.3089415375209406E-9</v>
      </c>
      <c r="L16" s="21">
        <f t="shared" si="5"/>
        <v>8.1081004198769544E-9</v>
      </c>
    </row>
    <row r="17" spans="4:12" x14ac:dyDescent="0.25">
      <c r="D17" s="21">
        <v>7.3405018381233632E-4</v>
      </c>
      <c r="E17" s="21">
        <f t="shared" si="0"/>
        <v>5.3882967235492469E-7</v>
      </c>
      <c r="F17" s="21">
        <f t="shared" si="6"/>
        <v>94</v>
      </c>
      <c r="G17" s="48">
        <f t="shared" si="1"/>
        <v>3.3491627398908922E-4</v>
      </c>
      <c r="H17" s="21">
        <f t="shared" si="2"/>
        <v>1.8046282617987312E-10</v>
      </c>
      <c r="I17" s="21">
        <f>(1-$F$3)*SUM($H$12:H17)</f>
        <v>7.9805192916882636E-9</v>
      </c>
      <c r="J17" s="21">
        <f t="shared" si="3"/>
        <v>8.9333752253491872E-5</v>
      </c>
      <c r="K17" s="21">
        <f t="shared" si="4"/>
        <v>7.3225926424111279E-9</v>
      </c>
      <c r="L17" s="21">
        <f t="shared" si="5"/>
        <v>2.8249977578452429E-13</v>
      </c>
    </row>
    <row r="18" spans="4:12" x14ac:dyDescent="0.25">
      <c r="D18" s="21">
        <v>-1.0649962608859601E-3</v>
      </c>
      <c r="E18" s="21">
        <f t="shared" si="0"/>
        <v>1.134217035701076E-6</v>
      </c>
      <c r="F18" s="21">
        <f t="shared" si="6"/>
        <v>93</v>
      </c>
      <c r="G18" s="48">
        <f t="shared" si="1"/>
        <v>3.6500812160297882E-4</v>
      </c>
      <c r="H18" s="21">
        <f t="shared" si="2"/>
        <v>4.1399842969134852E-10</v>
      </c>
      <c r="I18" s="21">
        <f>(1-$F$3)*SUM($H$12:H18)</f>
        <v>8.0146499778876576E-9</v>
      </c>
      <c r="J18" s="21">
        <f t="shared" si="3"/>
        <v>8.9524577507451317E-5</v>
      </c>
      <c r="K18" s="21">
        <f t="shared" si="4"/>
        <v>7.3539095407869543E-9</v>
      </c>
      <c r="L18" s="21">
        <f t="shared" si="5"/>
        <v>1.2698205050997393E-12</v>
      </c>
    </row>
    <row r="19" spans="4:12" x14ac:dyDescent="0.25">
      <c r="D19" s="21">
        <v>1.250130144160556E-3</v>
      </c>
      <c r="E19" s="21">
        <f t="shared" si="0"/>
        <v>1.5628253773388925E-6</v>
      </c>
      <c r="F19" s="21">
        <f t="shared" si="6"/>
        <v>92</v>
      </c>
      <c r="G19" s="48">
        <f t="shared" si="1"/>
        <v>3.9780368761798448E-4</v>
      </c>
      <c r="H19" s="21">
        <f t="shared" si="2"/>
        <v>6.2169769820837955E-10</v>
      </c>
      <c r="I19" s="21">
        <f>(1-$F$3)*SUM($H$12:H19)</f>
        <v>8.0659037207201017E-9</v>
      </c>
      <c r="J19" s="21">
        <f t="shared" si="3"/>
        <v>8.9810376464638552E-5</v>
      </c>
      <c r="K19" s="21">
        <f t="shared" si="4"/>
        <v>7.4009378438889563E-9</v>
      </c>
      <c r="L19" s="21">
        <f t="shared" si="5"/>
        <v>2.4193451869783457E-12</v>
      </c>
    </row>
    <row r="20" spans="4:12" x14ac:dyDescent="0.25">
      <c r="D20" s="21">
        <v>-9.940620034434227E-3</v>
      </c>
      <c r="E20" s="21">
        <f t="shared" si="0"/>
        <v>9.8815926668995127E-5</v>
      </c>
      <c r="F20" s="21">
        <f t="shared" si="6"/>
        <v>91</v>
      </c>
      <c r="G20" s="48">
        <f t="shared" si="1"/>
        <v>4.3354589806797195E-4</v>
      </c>
      <c r="H20" s="21">
        <f t="shared" si="2"/>
        <v>4.2841239671128351E-8</v>
      </c>
      <c r="I20" s="21">
        <f>(1-$F$3)*SUM($H$12:H20)</f>
        <v>1.1597803367533862E-8</v>
      </c>
      <c r="J20" s="21">
        <f t="shared" si="3"/>
        <v>1.0769309804966083E-4</v>
      </c>
      <c r="K20" s="21">
        <f t="shared" si="4"/>
        <v>1.0641662090295947E-8</v>
      </c>
      <c r="L20" s="21">
        <f t="shared" si="5"/>
        <v>9.7624843452956929E-9</v>
      </c>
    </row>
    <row r="21" spans="4:12" x14ac:dyDescent="0.25">
      <c r="D21" s="21">
        <v>1.677982078507671E-3</v>
      </c>
      <c r="E21" s="21">
        <f t="shared" si="0"/>
        <v>2.8156238557929237E-6</v>
      </c>
      <c r="F21" s="21">
        <f t="shared" si="6"/>
        <v>90</v>
      </c>
      <c r="G21" s="48">
        <f t="shared" si="1"/>
        <v>4.7249950561561039E-4</v>
      </c>
      <c r="H21" s="21">
        <f t="shared" si="2"/>
        <v>1.330380879861675E-9</v>
      </c>
      <c r="I21" s="21">
        <f>(1-$F$3)*SUM($H$12:H21)</f>
        <v>1.1707482074214186E-8</v>
      </c>
      <c r="J21" s="21">
        <f t="shared" si="3"/>
        <v>1.0820111863661201E-4</v>
      </c>
      <c r="K21" s="21">
        <f t="shared" si="4"/>
        <v>1.0742298710697702E-8</v>
      </c>
      <c r="L21" s="21">
        <f t="shared" si="5"/>
        <v>7.8673605492600135E-12</v>
      </c>
    </row>
    <row r="22" spans="4:12" x14ac:dyDescent="0.25">
      <c r="D22" s="21">
        <v>1.759060799077352E-3</v>
      </c>
      <c r="E22" s="21">
        <f t="shared" si="0"/>
        <v>3.0942948948506524E-6</v>
      </c>
      <c r="F22" s="21">
        <f t="shared" si="6"/>
        <v>89</v>
      </c>
      <c r="G22" s="48">
        <f t="shared" si="1"/>
        <v>5.1495305065023093E-4</v>
      </c>
      <c r="H22" s="21">
        <f t="shared" si="2"/>
        <v>1.5934165957147791E-9</v>
      </c>
      <c r="I22" s="21">
        <f>(1-$F$3)*SUM($H$12:H22)</f>
        <v>1.1838845861883125E-8</v>
      </c>
      <c r="J22" s="21">
        <f t="shared" si="3"/>
        <v>1.0880646057051542E-4</v>
      </c>
      <c r="K22" s="21">
        <f t="shared" si="4"/>
        <v>1.0862832659668376E-8</v>
      </c>
      <c r="L22" s="21">
        <f t="shared" si="5"/>
        <v>9.5075532821473446E-12</v>
      </c>
    </row>
    <row r="23" spans="4:12" x14ac:dyDescent="0.25">
      <c r="D23" s="21">
        <v>3.182657686912874E-3</v>
      </c>
      <c r="E23" s="21">
        <f t="shared" si="0"/>
        <v>1.0129309952065605E-5</v>
      </c>
      <c r="F23" s="21">
        <f t="shared" si="6"/>
        <v>88</v>
      </c>
      <c r="G23" s="48">
        <f t="shared" si="1"/>
        <v>5.6122099858810595E-4</v>
      </c>
      <c r="H23" s="21">
        <f t="shared" si="2"/>
        <v>5.6847814463066981E-9</v>
      </c>
      <c r="I23" s="21">
        <f>(1-$F$3)*SUM($H$12:H23)</f>
        <v>1.2307508247391898E-8</v>
      </c>
      <c r="J23" s="21">
        <f t="shared" si="3"/>
        <v>1.1093920969338072E-4</v>
      </c>
      <c r="K23" s="21">
        <f t="shared" si="4"/>
        <v>1.1292857775888023E-8</v>
      </c>
      <c r="L23" s="21">
        <f t="shared" si="5"/>
        <v>1.0237426992033894E-10</v>
      </c>
    </row>
    <row r="24" spans="4:12" x14ac:dyDescent="0.25">
      <c r="D24" s="21">
        <v>-1.4432185837777081E-3</v>
      </c>
      <c r="E24" s="21">
        <f t="shared" si="0"/>
        <v>2.0828798805613332E-6</v>
      </c>
      <c r="F24" s="21">
        <f t="shared" si="6"/>
        <v>87</v>
      </c>
      <c r="G24" s="48">
        <f t="shared" si="1"/>
        <v>6.116460692067357E-4</v>
      </c>
      <c r="H24" s="21">
        <f t="shared" si="2"/>
        <v>1.2739852915751347E-9</v>
      </c>
      <c r="I24" s="21">
        <f>(1-$F$3)*SUM($H$12:H24)</f>
        <v>1.2412537612459327E-8</v>
      </c>
      <c r="J24" s="21">
        <f t="shared" si="3"/>
        <v>1.1141156857552688E-4</v>
      </c>
      <c r="K24" s="21">
        <f t="shared" si="4"/>
        <v>1.1389228353762684E-8</v>
      </c>
      <c r="L24" s="21">
        <f t="shared" si="5"/>
        <v>4.2910735221833456E-12</v>
      </c>
    </row>
    <row r="25" spans="4:12" x14ac:dyDescent="0.25">
      <c r="D25" s="21">
        <v>1.6970525501436089E-4</v>
      </c>
      <c r="E25" s="21">
        <f t="shared" si="0"/>
        <v>2.8799873579489265E-8</v>
      </c>
      <c r="F25" s="21">
        <f t="shared" si="6"/>
        <v>86</v>
      </c>
      <c r="G25" s="48">
        <f t="shared" si="1"/>
        <v>6.6660177526718005E-4</v>
      </c>
      <c r="H25" s="21">
        <f t="shared" si="2"/>
        <v>1.9198046855557898E-11</v>
      </c>
      <c r="I25" s="21">
        <f>(1-$F$3)*SUM($H$12:H25)</f>
        <v>1.2414120329846339E-8</v>
      </c>
      <c r="J25" s="21">
        <f t="shared" si="3"/>
        <v>1.1141867136995638E-4</v>
      </c>
      <c r="K25" s="21">
        <f t="shared" si="4"/>
        <v>1.1390680589421736E-8</v>
      </c>
      <c r="L25" s="21">
        <f t="shared" si="5"/>
        <v>3.0308000056541639E-16</v>
      </c>
    </row>
    <row r="26" spans="4:12" x14ac:dyDescent="0.25">
      <c r="D26" s="21">
        <v>2.403427755089393E-3</v>
      </c>
      <c r="E26" s="21">
        <f t="shared" si="0"/>
        <v>5.7764649739340389E-6</v>
      </c>
      <c r="F26" s="21">
        <f t="shared" si="6"/>
        <v>85</v>
      </c>
      <c r="G26" s="48">
        <f t="shared" si="1"/>
        <v>7.2649518922872954E-4</v>
      </c>
      <c r="H26" s="21">
        <f t="shared" si="2"/>
        <v>4.1965740143113381E-9</v>
      </c>
      <c r="I26" s="21">
        <f>(1-$F$3)*SUM($H$12:H26)</f>
        <v>1.2760092537764563E-8</v>
      </c>
      <c r="J26" s="21">
        <f t="shared" si="3"/>
        <v>1.129605795743124E-4</v>
      </c>
      <c r="K26" s="21">
        <f t="shared" si="4"/>
        <v>1.1708130300597709E-8</v>
      </c>
      <c r="L26" s="21">
        <f t="shared" si="5"/>
        <v>3.32324214662186E-11</v>
      </c>
    </row>
    <row r="27" spans="4:12" x14ac:dyDescent="0.25">
      <c r="D27" s="21">
        <v>1.3370828344722481E-3</v>
      </c>
      <c r="E27" s="21">
        <f t="shared" si="0"/>
        <v>1.7877905062403413E-6</v>
      </c>
      <c r="F27" s="21">
        <f t="shared" si="6"/>
        <v>84</v>
      </c>
      <c r="G27" s="48">
        <f t="shared" si="1"/>
        <v>7.917699585497539E-4</v>
      </c>
      <c r="H27" s="21">
        <f t="shared" si="2"/>
        <v>1.4155188150215585E-9</v>
      </c>
      <c r="I27" s="21">
        <f>(1-$F$3)*SUM($H$12:H27)</f>
        <v>1.2876790150653718E-8</v>
      </c>
      <c r="J27" s="21">
        <f t="shared" si="3"/>
        <v>1.1347594525120166E-4</v>
      </c>
      <c r="K27" s="21">
        <f t="shared" si="4"/>
        <v>1.181520717746449E-8</v>
      </c>
      <c r="L27" s="21">
        <f t="shared" si="5"/>
        <v>3.154088262881475E-12</v>
      </c>
    </row>
    <row r="28" spans="4:12" x14ac:dyDescent="0.25">
      <c r="D28" s="21">
        <v>8.1083874721609038E-5</v>
      </c>
      <c r="E28" s="21">
        <f t="shared" si="0"/>
        <v>6.5745947398695894E-9</v>
      </c>
      <c r="F28" s="21">
        <f t="shared" si="6"/>
        <v>83</v>
      </c>
      <c r="G28" s="48">
        <f t="shared" si="1"/>
        <v>8.6290959190991434E-4</v>
      </c>
      <c r="H28" s="21">
        <f t="shared" si="2"/>
        <v>5.6732808639539371E-12</v>
      </c>
      <c r="I28" s="21">
        <f>(1-$F$3)*SUM($H$12:H28)</f>
        <v>1.2877257864913003E-8</v>
      </c>
      <c r="J28" s="21">
        <f t="shared" si="3"/>
        <v>1.1347800608449641E-4</v>
      </c>
      <c r="K28" s="21">
        <f t="shared" si="4"/>
        <v>1.1815636332619513E-8</v>
      </c>
      <c r="L28" s="21">
        <f t="shared" si="5"/>
        <v>2.7468516976934657E-17</v>
      </c>
    </row>
    <row r="29" spans="4:12" x14ac:dyDescent="0.25">
      <c r="D29" s="21">
        <v>2.8629273610853551E-3</v>
      </c>
      <c r="E29" s="21">
        <f t="shared" si="0"/>
        <v>8.1963530748511561E-6</v>
      </c>
      <c r="F29" s="21">
        <f t="shared" si="6"/>
        <v>82</v>
      </c>
      <c r="G29" s="48">
        <f t="shared" si="1"/>
        <v>9.4044104069571652E-4</v>
      </c>
      <c r="H29" s="21">
        <f t="shared" si="2"/>
        <v>7.7081868156225568E-9</v>
      </c>
      <c r="I29" s="21">
        <f>(1-$F$3)*SUM($H$12:H29)</f>
        <v>1.3512732993566178E-8</v>
      </c>
      <c r="J29" s="21">
        <f t="shared" si="3"/>
        <v>1.1624428155210981E-4</v>
      </c>
      <c r="K29" s="21">
        <f t="shared" si="4"/>
        <v>1.2398721885254849E-8</v>
      </c>
      <c r="L29" s="21">
        <f t="shared" si="5"/>
        <v>6.6977108851429511E-11</v>
      </c>
    </row>
    <row r="30" spans="4:12" x14ac:dyDescent="0.25">
      <c r="D30" s="21">
        <v>-1.166902691397409E-3</v>
      </c>
      <c r="E30" s="21">
        <f t="shared" si="0"/>
        <v>1.3616618911905167E-6</v>
      </c>
      <c r="F30" s="21">
        <f t="shared" si="6"/>
        <v>81</v>
      </c>
      <c r="G30" s="48">
        <f t="shared" si="1"/>
        <v>1.0249386022784814E-3</v>
      </c>
      <c r="H30" s="21">
        <f t="shared" si="2"/>
        <v>1.3956198355326817E-9</v>
      </c>
      <c r="I30" s="21">
        <f>(1-$F$3)*SUM($H$12:H30)</f>
        <v>1.3627790103071953E-8</v>
      </c>
      <c r="J30" s="21">
        <f t="shared" si="3"/>
        <v>1.167381261759497E-4</v>
      </c>
      <c r="K30" s="21">
        <f t="shared" si="4"/>
        <v>1.2504293504435265E-8</v>
      </c>
      <c r="L30" s="21">
        <f t="shared" si="5"/>
        <v>1.8202262233940782E-12</v>
      </c>
    </row>
    <row r="31" spans="4:12" x14ac:dyDescent="0.25">
      <c r="D31" s="21">
        <v>-3.842332351554381E-3</v>
      </c>
      <c r="E31" s="21">
        <f t="shared" si="0"/>
        <v>1.4763517899801419E-5</v>
      </c>
      <c r="F31" s="21">
        <f t="shared" si="6"/>
        <v>80</v>
      </c>
      <c r="G31" s="48">
        <f t="shared" si="1"/>
        <v>1.1170281739974171E-3</v>
      </c>
      <c r="H31" s="21">
        <f t="shared" si="2"/>
        <v>1.6491265441393362E-8</v>
      </c>
      <c r="I31" s="21">
        <f>(1-$F$3)*SUM($H$12:H31)</f>
        <v>1.4987356143529509E-8</v>
      </c>
      <c r="J31" s="21">
        <f t="shared" si="3"/>
        <v>1.224228579291037E-4</v>
      </c>
      <c r="K31" s="21">
        <f t="shared" si="4"/>
        <v>1.3751774767351986E-8</v>
      </c>
      <c r="L31" s="21">
        <f t="shared" si="5"/>
        <v>2.1755560074320251E-10</v>
      </c>
    </row>
    <row r="32" spans="4:12" x14ac:dyDescent="0.25">
      <c r="D32" s="21">
        <v>3.675133601125858E-3</v>
      </c>
      <c r="E32" s="21">
        <f t="shared" si="0"/>
        <v>1.3506606986124317E-5</v>
      </c>
      <c r="F32" s="21">
        <f t="shared" si="6"/>
        <v>79</v>
      </c>
      <c r="G32" s="48">
        <f t="shared" si="1"/>
        <v>1.2173918893582498E-3</v>
      </c>
      <c r="H32" s="21">
        <f t="shared" si="2"/>
        <v>1.644283379765722E-8</v>
      </c>
      <c r="I32" s="21">
        <f>(1-$F$3)*SUM($H$12:H32)</f>
        <v>1.6342929402575523E-8</v>
      </c>
      <c r="J32" s="21">
        <f t="shared" si="3"/>
        <v>1.2783946731184201E-4</v>
      </c>
      <c r="K32" s="21">
        <f t="shared" si="4"/>
        <v>1.499559242008016E-8</v>
      </c>
      <c r="L32" s="21">
        <f t="shared" si="5"/>
        <v>1.8202357799872999E-10</v>
      </c>
    </row>
    <row r="33" spans="4:12" x14ac:dyDescent="0.25">
      <c r="D33" s="21">
        <v>2.3155060811276681E-3</v>
      </c>
      <c r="E33" s="21">
        <f t="shared" si="0"/>
        <v>5.3615684117392111E-6</v>
      </c>
      <c r="F33" s="21">
        <f t="shared" si="6"/>
        <v>78</v>
      </c>
      <c r="G33" s="48">
        <f t="shared" si="1"/>
        <v>1.326773170789044E-3</v>
      </c>
      <c r="H33" s="21">
        <f t="shared" si="2"/>
        <v>7.1135851220456117E-9</v>
      </c>
      <c r="I33" s="21">
        <f>(1-$F$3)*SUM($H$12:H33)</f>
        <v>1.6929384625930427E-8</v>
      </c>
      <c r="J33" s="21">
        <f t="shared" si="3"/>
        <v>1.3011296870769811E-4</v>
      </c>
      <c r="K33" s="21">
        <f t="shared" si="4"/>
        <v>1.5533699346043586E-8</v>
      </c>
      <c r="L33" s="21">
        <f t="shared" si="5"/>
        <v>2.8580087146112694E-11</v>
      </c>
    </row>
    <row r="34" spans="4:12" x14ac:dyDescent="0.25">
      <c r="D34" s="21">
        <v>1.303360463140273E-3</v>
      </c>
      <c r="E34" s="21">
        <f t="shared" si="0"/>
        <v>1.698748496877227E-6</v>
      </c>
      <c r="F34" s="21">
        <f t="shared" si="6"/>
        <v>77</v>
      </c>
      <c r="G34" s="48">
        <f t="shared" si="1"/>
        <v>1.4459822363804091E-3</v>
      </c>
      <c r="H34" s="21">
        <f t="shared" si="2"/>
        <v>2.456360150562391E-9</v>
      </c>
      <c r="I34" s="21">
        <f>(1-$F$3)*SUM($H$12:H34)</f>
        <v>1.7131890846917898E-8</v>
      </c>
      <c r="J34" s="21">
        <f t="shared" si="3"/>
        <v>1.3088884920770715E-4</v>
      </c>
      <c r="K34" s="21">
        <f t="shared" si="4"/>
        <v>1.5719510633460654E-8</v>
      </c>
      <c r="L34" s="21">
        <f t="shared" si="5"/>
        <v>2.8325865685367195E-12</v>
      </c>
    </row>
    <row r="35" spans="4:12" x14ac:dyDescent="0.25">
      <c r="D35" s="21">
        <v>-4.1652458587830972E-4</v>
      </c>
      <c r="E35" s="21">
        <f t="shared" si="0"/>
        <v>1.734927306410974E-7</v>
      </c>
      <c r="F35" s="21">
        <f t="shared" si="6"/>
        <v>76</v>
      </c>
      <c r="G35" s="48">
        <f t="shared" si="1"/>
        <v>1.5759021014000708E-3</v>
      </c>
      <c r="H35" s="21">
        <f t="shared" si="2"/>
        <v>2.7340755879494186E-10</v>
      </c>
      <c r="I35" s="21">
        <f>(1-$F$3)*SUM($H$12:H35)</f>
        <v>1.7154430999064681E-8</v>
      </c>
      <c r="J35" s="21">
        <f t="shared" si="3"/>
        <v>1.3097492507753032E-4</v>
      </c>
      <c r="K35" s="21">
        <f t="shared" si="4"/>
        <v>1.5740192539767275E-8</v>
      </c>
      <c r="L35" s="21">
        <f t="shared" si="5"/>
        <v>2.488586327741161E-14</v>
      </c>
    </row>
    <row r="36" spans="4:12" x14ac:dyDescent="0.25">
      <c r="D36" s="21">
        <v>2.365806180109755E-3</v>
      </c>
      <c r="E36" s="21">
        <f t="shared" si="0"/>
        <v>5.5970388818455107E-6</v>
      </c>
      <c r="F36" s="21">
        <f t="shared" si="6"/>
        <v>75</v>
      </c>
      <c r="G36" s="48">
        <f t="shared" si="1"/>
        <v>1.7174951190367239E-3</v>
      </c>
      <c r="H36" s="21">
        <f t="shared" si="2"/>
        <v>9.6128869606284281E-9</v>
      </c>
      <c r="I36" s="21">
        <f>(1-$F$3)*SUM($H$12:H36)</f>
        <v>1.794693262417487E-8</v>
      </c>
      <c r="J36" s="21">
        <f t="shared" si="3"/>
        <v>1.3396616223574845E-4</v>
      </c>
      <c r="K36" s="21">
        <f t="shared" si="4"/>
        <v>1.6467359075806444E-8</v>
      </c>
      <c r="L36" s="21">
        <f t="shared" si="5"/>
        <v>3.1142778520748178E-11</v>
      </c>
    </row>
    <row r="37" spans="4:12" x14ac:dyDescent="0.25">
      <c r="D37" s="21">
        <v>-2.0163457611562129E-4</v>
      </c>
      <c r="E37" s="21">
        <f t="shared" si="0"/>
        <v>4.0656502285326276E-8</v>
      </c>
      <c r="F37" s="21">
        <f t="shared" si="6"/>
        <v>74</v>
      </c>
      <c r="G37" s="48">
        <f t="shared" si="1"/>
        <v>1.8718101088223079E-3</v>
      </c>
      <c r="H37" s="21">
        <f t="shared" si="2"/>
        <v>7.6101251967030985E-11</v>
      </c>
      <c r="I37" s="21">
        <f>(1-$F$3)*SUM($H$12:H37)</f>
        <v>1.7953206531909746E-8</v>
      </c>
      <c r="J37" s="21">
        <f t="shared" si="3"/>
        <v>1.3398957620617264E-4</v>
      </c>
      <c r="K37" s="21">
        <f t="shared" si="4"/>
        <v>1.6473115752651575E-8</v>
      </c>
      <c r="L37" s="21">
        <f t="shared" si="5"/>
        <v>5.8483618418875206E-16</v>
      </c>
    </row>
    <row r="38" spans="4:12" x14ac:dyDescent="0.25">
      <c r="D38" s="21">
        <v>2.7035661779460521E-3</v>
      </c>
      <c r="E38" s="21">
        <f t="shared" si="0"/>
        <v>7.3092700785338244E-6</v>
      </c>
      <c r="F38" s="21">
        <f t="shared" si="6"/>
        <v>73</v>
      </c>
      <c r="G38" s="48">
        <f t="shared" si="1"/>
        <v>2.0399901255349446E-3</v>
      </c>
      <c r="H38" s="21">
        <f t="shared" si="2"/>
        <v>1.4910838785077032E-8</v>
      </c>
      <c r="I38" s="21">
        <f>(1-$F$3)*SUM($H$12:H38)</f>
        <v>1.9182479695874736E-8</v>
      </c>
      <c r="J38" s="21">
        <f t="shared" si="3"/>
        <v>1.3850082922450225E-4</v>
      </c>
      <c r="K38" s="21">
        <f t="shared" si="4"/>
        <v>1.7601045690160594E-8</v>
      </c>
      <c r="L38" s="21">
        <f t="shared" si="5"/>
        <v>5.3168437284531252E-11</v>
      </c>
    </row>
    <row r="39" spans="4:12" x14ac:dyDescent="0.25">
      <c r="D39" s="21">
        <v>-4.6899561347938659E-4</v>
      </c>
      <c r="E39" s="21">
        <f t="shared" si="0"/>
        <v>2.1995688546290617E-7</v>
      </c>
      <c r="F39" s="21">
        <f t="shared" si="6"/>
        <v>72</v>
      </c>
      <c r="G39" s="48">
        <f t="shared" si="1"/>
        <v>2.2232809261289958E-3</v>
      </c>
      <c r="H39" s="21">
        <f t="shared" si="2"/>
        <v>4.8902594802041945E-10</v>
      </c>
      <c r="I39" s="21">
        <f>(1-$F$3)*SUM($H$12:H39)</f>
        <v>1.9222795769507407E-8</v>
      </c>
      <c r="J39" s="21">
        <f t="shared" si="3"/>
        <v>1.3864629735231809E-4</v>
      </c>
      <c r="K39" s="21">
        <f t="shared" si="4"/>
        <v>1.7638038042833805E-8</v>
      </c>
      <c r="L39" s="21">
        <f t="shared" si="5"/>
        <v>4.0932916021386519E-14</v>
      </c>
    </row>
    <row r="40" spans="4:12" x14ac:dyDescent="0.25">
      <c r="D40" s="21">
        <v>8.9651091446715542E-4</v>
      </c>
      <c r="E40" s="21">
        <f t="shared" si="0"/>
        <v>8.0373181975873531E-7</v>
      </c>
      <c r="F40" s="21">
        <f t="shared" si="6"/>
        <v>71</v>
      </c>
      <c r="G40" s="48">
        <f t="shared" si="1"/>
        <v>2.4230401974091979E-3</v>
      </c>
      <c r="H40" s="21">
        <f t="shared" si="2"/>
        <v>1.94747450721226E-9</v>
      </c>
      <c r="I40" s="21">
        <f>(1-$F$3)*SUM($H$12:H40)</f>
        <v>1.9383348652127123E-8</v>
      </c>
      <c r="J40" s="21">
        <f t="shared" si="3"/>
        <v>1.3922409508460495E-4</v>
      </c>
      <c r="K40" s="21">
        <f t="shared" si="4"/>
        <v>1.77853546915403E-8</v>
      </c>
      <c r="L40" s="21">
        <f t="shared" si="5"/>
        <v>6.1771184595161951E-13</v>
      </c>
    </row>
    <row r="41" spans="4:12" x14ac:dyDescent="0.25">
      <c r="D41" s="21">
        <v>1.456451162876537E-3</v>
      </c>
      <c r="E41" s="21">
        <f t="shared" si="0"/>
        <v>2.121249989844417E-6</v>
      </c>
      <c r="F41" s="21">
        <f t="shared" si="6"/>
        <v>70</v>
      </c>
      <c r="G41" s="48">
        <f t="shared" si="1"/>
        <v>2.6407476128008484E-3</v>
      </c>
      <c r="H41" s="21">
        <f t="shared" si="2"/>
        <v>5.6016858468354678E-9</v>
      </c>
      <c r="I41" s="21">
        <f>(1-$F$3)*SUM($H$12:H41)</f>
        <v>1.9845160504815716E-8</v>
      </c>
      <c r="J41" s="21">
        <f t="shared" si="3"/>
        <v>1.4087285226336448E-4</v>
      </c>
      <c r="K41" s="21">
        <f t="shared" si="4"/>
        <v>1.8209094043714756E-8</v>
      </c>
      <c r="L41" s="21">
        <f t="shared" si="5"/>
        <v>4.4227810094102195E-12</v>
      </c>
    </row>
    <row r="42" spans="4:12" x14ac:dyDescent="0.25">
      <c r="D42" s="21">
        <v>-2.8923867783142818E-4</v>
      </c>
      <c r="E42" s="21">
        <f t="shared" si="0"/>
        <v>8.3659012753672697E-8</v>
      </c>
      <c r="F42" s="21">
        <f t="shared" si="6"/>
        <v>69</v>
      </c>
      <c r="G42" s="48">
        <f t="shared" si="1"/>
        <v>2.8780157927094023E-3</v>
      </c>
      <c r="H42" s="21">
        <f t="shared" si="2"/>
        <v>2.4077195990754735E-10</v>
      </c>
      <c r="I42" s="21">
        <f>(1-$F$3)*SUM($H$12:H42)</f>
        <v>1.9865010126504727E-8</v>
      </c>
      <c r="J42" s="21">
        <f t="shared" si="3"/>
        <v>1.4094328691535729E-4</v>
      </c>
      <c r="K42" s="21">
        <f t="shared" si="4"/>
        <v>1.8227307231155576E-8</v>
      </c>
      <c r="L42" s="21">
        <f t="shared" si="5"/>
        <v>4.2813080875853967E-15</v>
      </c>
    </row>
    <row r="43" spans="4:12" x14ac:dyDescent="0.25">
      <c r="D43" s="21">
        <v>-2.5409927868537091E-3</v>
      </c>
      <c r="E43" s="21">
        <f t="shared" si="0"/>
        <v>6.4566443428425787E-6</v>
      </c>
      <c r="F43" s="21">
        <f t="shared" si="6"/>
        <v>68</v>
      </c>
      <c r="G43" s="48">
        <f t="shared" si="1"/>
        <v>3.1366022496559531E-3</v>
      </c>
      <c r="H43" s="21">
        <f t="shared" si="2"/>
        <v>2.0251925170988414E-8</v>
      </c>
      <c r="I43" s="21">
        <f>(1-$F$3)*SUM($H$12:H43)</f>
        <v>2.1534610910884381E-8</v>
      </c>
      <c r="J43" s="21">
        <f t="shared" si="3"/>
        <v>1.4674675775254586E-4</v>
      </c>
      <c r="K43" s="21">
        <f t="shared" si="4"/>
        <v>1.9759263482698695E-8</v>
      </c>
      <c r="L43" s="21">
        <f t="shared" si="5"/>
        <v>4.1433489524885846E-11</v>
      </c>
    </row>
    <row r="44" spans="4:12" x14ac:dyDescent="0.25">
      <c r="D44" s="21">
        <v>-4.1675136902592676E-3</v>
      </c>
      <c r="E44" s="21">
        <f t="shared" si="0"/>
        <v>1.736817035849842E-5</v>
      </c>
      <c r="F44" s="21">
        <f t="shared" si="6"/>
        <v>67</v>
      </c>
      <c r="G44" s="48">
        <f t="shared" si="1"/>
        <v>3.4184224066695986E-3</v>
      </c>
      <c r="H44" s="21">
        <f t="shared" si="2"/>
        <v>5.937174271634575E-8</v>
      </c>
      <c r="I44" s="21">
        <f>(1-$F$3)*SUM($H$12:H44)</f>
        <v>2.6429311408356143E-8</v>
      </c>
      <c r="J44" s="21">
        <f t="shared" si="3"/>
        <v>1.6257094269381641E-4</v>
      </c>
      <c r="K44" s="21">
        <f t="shared" si="4"/>
        <v>2.4250437119346912E-8</v>
      </c>
      <c r="L44" s="21">
        <f t="shared" si="5"/>
        <v>3.0081155823920983E-10</v>
      </c>
    </row>
    <row r="45" spans="4:12" x14ac:dyDescent="0.25">
      <c r="D45" s="21">
        <v>-6.2651091708825438E-3</v>
      </c>
      <c r="E45" s="21">
        <f t="shared" si="0"/>
        <v>3.9251592923076557E-5</v>
      </c>
      <c r="F45" s="21">
        <f t="shared" si="6"/>
        <v>66</v>
      </c>
      <c r="G45" s="48">
        <f t="shared" si="1"/>
        <v>3.725563785367602E-3</v>
      </c>
      <c r="H45" s="21">
        <f t="shared" si="2"/>
        <v>1.4623431311220527E-7</v>
      </c>
      <c r="I45" s="21">
        <f>(1-$F$3)*SUM($H$12:H45)</f>
        <v>3.8485099774842677E-8</v>
      </c>
      <c r="J45" s="21">
        <f t="shared" si="3"/>
        <v>1.9617619573955111E-4</v>
      </c>
      <c r="K45" s="21">
        <f t="shared" si="4"/>
        <v>3.5312327199964031E-8</v>
      </c>
      <c r="L45" s="21">
        <f t="shared" si="5"/>
        <v>1.5379166637745267E-9</v>
      </c>
    </row>
    <row r="46" spans="4:12" x14ac:dyDescent="0.25">
      <c r="D46" s="21">
        <v>1.073938919319633E-3</v>
      </c>
      <c r="E46" s="21">
        <f t="shared" si="0"/>
        <v>1.1533448024294211E-6</v>
      </c>
      <c r="F46" s="21">
        <f t="shared" si="6"/>
        <v>65</v>
      </c>
      <c r="G46" s="48">
        <f t="shared" si="1"/>
        <v>4.0603014688184802E-3</v>
      </c>
      <c r="H46" s="21">
        <f t="shared" si="2"/>
        <v>4.6829275953583386E-9</v>
      </c>
      <c r="I46" s="21">
        <f>(1-$F$3)*SUM($H$12:H46)</f>
        <v>3.8871167742228007E-8</v>
      </c>
      <c r="J46" s="21">
        <f t="shared" si="3"/>
        <v>1.9715772300934095E-4</v>
      </c>
      <c r="K46" s="21">
        <f t="shared" si="4"/>
        <v>3.5666567112696372E-8</v>
      </c>
      <c r="L46" s="21">
        <f t="shared" si="5"/>
        <v>1.2492046377007078E-12</v>
      </c>
    </row>
    <row r="47" spans="4:12" x14ac:dyDescent="0.25">
      <c r="D47" s="21">
        <v>1.9329234545878109E-4</v>
      </c>
      <c r="E47" s="21">
        <f t="shared" si="0"/>
        <v>3.736193081295677E-8</v>
      </c>
      <c r="F47" s="21">
        <f t="shared" si="6"/>
        <v>64</v>
      </c>
      <c r="G47" s="48">
        <f t="shared" si="1"/>
        <v>4.4251149537258101E-3</v>
      </c>
      <c r="H47" s="21">
        <f t="shared" si="2"/>
        <v>1.6533083874048411E-10</v>
      </c>
      <c r="I47" s="21">
        <f>(1-$F$3)*SUM($H$12:H47)</f>
        <v>3.8884797878410752E-8</v>
      </c>
      <c r="J47" s="21">
        <f t="shared" si="3"/>
        <v>1.9719228655911151E-4</v>
      </c>
      <c r="K47" s="21">
        <f t="shared" si="4"/>
        <v>3.5679073558865958E-8</v>
      </c>
      <c r="L47" s="21">
        <f t="shared" si="5"/>
        <v>2.8320085376460699E-18</v>
      </c>
    </row>
    <row r="48" spans="4:12" x14ac:dyDescent="0.25">
      <c r="D48" s="21">
        <v>-5.236915683669215E-3</v>
      </c>
      <c r="E48" s="21">
        <f t="shared" si="0"/>
        <v>2.7425285877860602E-5</v>
      </c>
      <c r="F48" s="21">
        <f t="shared" si="6"/>
        <v>63</v>
      </c>
      <c r="G48" s="48">
        <f t="shared" si="1"/>
        <v>4.8227065167616478E-3</v>
      </c>
      <c r="H48" s="21">
        <f t="shared" si="2"/>
        <v>1.3226410492720952E-7</v>
      </c>
      <c r="I48" s="21">
        <f>(1-$F$3)*SUM($H$12:H48)</f>
        <v>4.978886015729405E-8</v>
      </c>
      <c r="J48" s="21">
        <f t="shared" si="3"/>
        <v>2.2313417523385799E-4</v>
      </c>
      <c r="K48" s="21">
        <f t="shared" si="4"/>
        <v>4.5684187674548059E-8</v>
      </c>
      <c r="L48" s="21">
        <f t="shared" si="5"/>
        <v>7.4964258871323905E-10</v>
      </c>
    </row>
    <row r="49" spans="4:12" x14ac:dyDescent="0.25">
      <c r="D49" s="21">
        <v>5.9433610782837982E-3</v>
      </c>
      <c r="E49" s="21">
        <f t="shared" si="0"/>
        <v>3.5323540906858753E-5</v>
      </c>
      <c r="F49" s="21">
        <f t="shared" si="6"/>
        <v>62</v>
      </c>
      <c r="G49" s="48">
        <f t="shared" si="1"/>
        <v>5.2560212310941955E-3</v>
      </c>
      <c r="H49" s="21">
        <f t="shared" si="2"/>
        <v>1.8566128096387391E-7</v>
      </c>
      <c r="I49" s="21">
        <f>(1-$F$3)*SUM($H$12:H49)</f>
        <v>6.5095070194563618E-8</v>
      </c>
      <c r="J49" s="21">
        <f t="shared" si="3"/>
        <v>2.55137355545133E-4</v>
      </c>
      <c r="K49" s="21">
        <f t="shared" si="4"/>
        <v>5.9728529515666383E-8</v>
      </c>
      <c r="L49" s="21">
        <f t="shared" si="5"/>
        <v>1.2435364633844556E-9</v>
      </c>
    </row>
    <row r="50" spans="4:12" x14ac:dyDescent="0.25">
      <c r="D50" s="21">
        <v>-6.2066332375591256E-3</v>
      </c>
      <c r="E50" s="21">
        <f t="shared" si="0"/>
        <v>3.8522296145573675E-5</v>
      </c>
      <c r="F50" s="21">
        <f t="shared" si="6"/>
        <v>61</v>
      </c>
      <c r="G50" s="48">
        <f t="shared" si="1"/>
        <v>5.7282687813777853E-3</v>
      </c>
      <c r="H50" s="21">
        <f t="shared" si="2"/>
        <v>2.2066606639767948E-7</v>
      </c>
      <c r="I50" s="21">
        <f>(1-$F$3)*SUM($H$12:H50)</f>
        <v>8.328713018060973E-8</v>
      </c>
      <c r="J50" s="21">
        <f t="shared" si="3"/>
        <v>2.885950972913603E-4</v>
      </c>
      <c r="K50" s="21">
        <f t="shared" si="4"/>
        <v>7.6420807265419463E-8</v>
      </c>
      <c r="L50" s="21">
        <f t="shared" si="5"/>
        <v>1.4780853305287389E-9</v>
      </c>
    </row>
    <row r="51" spans="4:12" x14ac:dyDescent="0.25">
      <c r="D51" s="21">
        <v>-5.8880982293939444E-3</v>
      </c>
      <c r="E51" s="21">
        <f t="shared" si="0"/>
        <v>3.4669700758992103E-5</v>
      </c>
      <c r="F51" s="21">
        <f t="shared" si="6"/>
        <v>60</v>
      </c>
      <c r="G51" s="48">
        <f t="shared" si="1"/>
        <v>6.2429472387949859E-3</v>
      </c>
      <c r="H51" s="21">
        <f t="shared" si="2"/>
        <v>2.1644111262319817E-7</v>
      </c>
      <c r="I51" s="21">
        <f>(1-$F$3)*SUM($H$12:H51)</f>
        <v>1.0113087828636376E-7</v>
      </c>
      <c r="J51" s="21">
        <f t="shared" si="3"/>
        <v>3.1801081473176938E-4</v>
      </c>
      <c r="K51" s="21">
        <f t="shared" si="4"/>
        <v>9.2793488517918573E-8</v>
      </c>
      <c r="L51" s="21">
        <f t="shared" si="5"/>
        <v>1.1955625163909705E-9</v>
      </c>
    </row>
    <row r="52" spans="4:12" x14ac:dyDescent="0.25">
      <c r="D52" s="21">
        <v>-3.7955925674235942E-3</v>
      </c>
      <c r="E52" s="21">
        <f t="shared" si="0"/>
        <v>1.4406522937881231E-5</v>
      </c>
      <c r="F52" s="21">
        <f t="shared" si="6"/>
        <v>59</v>
      </c>
      <c r="G52" s="48">
        <f t="shared" si="1"/>
        <v>6.8038689722593063E-3</v>
      </c>
      <c r="H52" s="21">
        <f t="shared" si="2"/>
        <v>9.8020094415192096E-8</v>
      </c>
      <c r="I52" s="21">
        <f>(1-$F$3)*SUM($H$12:H52)</f>
        <v>1.092118101058736E-7</v>
      </c>
      <c r="J52" s="21">
        <f t="shared" si="3"/>
        <v>3.304721018571365E-4</v>
      </c>
      <c r="K52" s="21">
        <f t="shared" si="4"/>
        <v>1.0020821552033281E-7</v>
      </c>
      <c r="L52" s="21">
        <f t="shared" si="5"/>
        <v>2.0467064093524016E-10</v>
      </c>
    </row>
    <row r="53" spans="4:12" x14ac:dyDescent="0.25">
      <c r="D53" s="21">
        <v>4.0265013570257137E-3</v>
      </c>
      <c r="E53" s="21">
        <f t="shared" si="0"/>
        <v>1.6212713178129914E-5</v>
      </c>
      <c r="F53" s="21">
        <f t="shared" si="6"/>
        <v>58</v>
      </c>
      <c r="G53" s="48">
        <f t="shared" si="1"/>
        <v>7.4151888877100813E-3</v>
      </c>
      <c r="H53" s="21">
        <f t="shared" si="2"/>
        <v>1.2022033059809974E-7</v>
      </c>
      <c r="I53" s="21">
        <f>(1-$F$3)*SUM($H$12:H53)</f>
        <v>1.1912296455515563E-7</v>
      </c>
      <c r="J53" s="21">
        <f t="shared" si="3"/>
        <v>3.4514194841420772E-4</v>
      </c>
      <c r="K53" s="21">
        <f t="shared" si="4"/>
        <v>1.0930227870036927E-7</v>
      </c>
      <c r="L53" s="21">
        <f t="shared" si="5"/>
        <v>2.5931984259586626E-10</v>
      </c>
    </row>
    <row r="54" spans="4:12" x14ac:dyDescent="0.25">
      <c r="D54" s="21">
        <v>3.9155693361647894E-3</v>
      </c>
      <c r="E54" s="21">
        <f t="shared" si="0"/>
        <v>1.5331683226313971E-5</v>
      </c>
      <c r="F54" s="21">
        <f t="shared" si="6"/>
        <v>57</v>
      </c>
      <c r="G54" s="48">
        <f t="shared" si="1"/>
        <v>8.0814352046759998E-3</v>
      </c>
      <c r="H54" s="21">
        <f t="shared" si="2"/>
        <v>1.2390200457207423E-7</v>
      </c>
      <c r="I54" s="21">
        <f>(1-$F$3)*SUM($H$12:H54)</f>
        <v>1.2933764203757546E-7</v>
      </c>
      <c r="J54" s="21">
        <f t="shared" si="3"/>
        <v>3.5963542934140327E-4</v>
      </c>
      <c r="K54" s="21">
        <f t="shared" si="4"/>
        <v>1.1867484199399759E-7</v>
      </c>
      <c r="L54" s="21">
        <f t="shared" si="5"/>
        <v>2.3143562410138981E-10</v>
      </c>
    </row>
    <row r="55" spans="4:12" x14ac:dyDescent="0.25">
      <c r="D55" s="21">
        <v>2.0326595274140261E-3</v>
      </c>
      <c r="E55" s="21">
        <f t="shared" si="0"/>
        <v>4.1317047543870117E-6</v>
      </c>
      <c r="F55" s="21">
        <f t="shared" si="6"/>
        <v>56</v>
      </c>
      <c r="G55" s="48">
        <f t="shared" si="1"/>
        <v>8.8075429980779846E-3</v>
      </c>
      <c r="H55" s="21">
        <f t="shared" si="2"/>
        <v>3.6390167279626845E-8</v>
      </c>
      <c r="I55" s="21">
        <f>(1-$F$3)*SUM($H$12:H55)</f>
        <v>1.3233770505977188E-7</v>
      </c>
      <c r="J55" s="21">
        <f t="shared" si="3"/>
        <v>3.6378249691233343E-4</v>
      </c>
      <c r="K55" s="21">
        <f t="shared" si="4"/>
        <v>1.2142757506939848E-7</v>
      </c>
      <c r="L55" s="21">
        <f t="shared" si="5"/>
        <v>1.6082323054955635E-11</v>
      </c>
    </row>
    <row r="56" spans="4:12" x14ac:dyDescent="0.25">
      <c r="D56" s="21">
        <v>4.0010415234079076E-3</v>
      </c>
      <c r="E56" s="21">
        <f t="shared" si="0"/>
        <v>1.6008333272034271E-5</v>
      </c>
      <c r="F56" s="21">
        <f t="shared" si="6"/>
        <v>55</v>
      </c>
      <c r="G56" s="48">
        <f t="shared" si="1"/>
        <v>9.5988907537250447E-3</v>
      </c>
      <c r="H56" s="21">
        <f t="shared" si="2"/>
        <v>1.5366224222747877E-7</v>
      </c>
      <c r="I56" s="21">
        <f>(1-$F$3)*SUM($H$12:H56)</f>
        <v>1.4500586366624642E-7</v>
      </c>
      <c r="J56" s="21">
        <f t="shared" si="3"/>
        <v>3.8079635458634112E-4</v>
      </c>
      <c r="K56" s="21">
        <f t="shared" si="4"/>
        <v>1.330513506175989E-7</v>
      </c>
      <c r="L56" s="21">
        <f t="shared" si="5"/>
        <v>2.52024576084459E-10</v>
      </c>
    </row>
    <row r="57" spans="4:12" x14ac:dyDescent="0.25">
      <c r="D57" s="21">
        <v>2.0124452967294569E-4</v>
      </c>
      <c r="E57" s="21">
        <f t="shared" si="0"/>
        <v>4.0499360723285119E-8</v>
      </c>
      <c r="F57" s="21">
        <f t="shared" si="6"/>
        <v>54</v>
      </c>
      <c r="G57" s="48">
        <f t="shared" si="1"/>
        <v>1.046134020828E-2</v>
      </c>
      <c r="H57" s="21">
        <f t="shared" si="2"/>
        <v>4.236775907441384E-10</v>
      </c>
      <c r="I57" s="21">
        <f>(1-$F$3)*SUM($H$12:H57)</f>
        <v>1.4504079231781202E-7</v>
      </c>
      <c r="J57" s="21">
        <f t="shared" si="3"/>
        <v>3.8084221446395885E-4</v>
      </c>
      <c r="K57" s="21">
        <f t="shared" si="4"/>
        <v>1.3308339969581239E-7</v>
      </c>
      <c r="L57" s="21">
        <f t="shared" si="5"/>
        <v>8.571804272466448E-15</v>
      </c>
    </row>
    <row r="58" spans="4:12" x14ac:dyDescent="0.25">
      <c r="D58" s="21">
        <v>4.5442134233321637E-3</v>
      </c>
      <c r="E58" s="21">
        <f t="shared" si="0"/>
        <v>2.0649875636792223E-5</v>
      </c>
      <c r="F58" s="21">
        <f t="shared" si="6"/>
        <v>53</v>
      </c>
      <c r="G58" s="48">
        <f t="shared" si="1"/>
        <v>1.1401279768800947E-2</v>
      </c>
      <c r="H58" s="21">
        <f t="shared" si="2"/>
        <v>2.3543500932601475E-7</v>
      </c>
      <c r="I58" s="21">
        <f>(1-$F$3)*SUM($H$12:H58)</f>
        <v>1.6445042734867072E-7</v>
      </c>
      <c r="J58" s="21">
        <f t="shared" si="3"/>
        <v>4.0552487882825479E-4</v>
      </c>
      <c r="K58" s="21">
        <f t="shared" si="4"/>
        <v>1.508928736753915E-7</v>
      </c>
      <c r="L58" s="21">
        <f t="shared" si="5"/>
        <v>4.2020829432256089E-10</v>
      </c>
    </row>
    <row r="59" spans="4:12" x14ac:dyDescent="0.25">
      <c r="D59" s="21">
        <v>-1.2566818653098531E-5</v>
      </c>
      <c r="E59" s="21">
        <f t="shared" si="0"/>
        <v>1.5792493105986517E-10</v>
      </c>
      <c r="F59" s="21">
        <f t="shared" si="6"/>
        <v>52</v>
      </c>
      <c r="G59" s="48">
        <f t="shared" si="1"/>
        <v>1.2425671833479347E-2</v>
      </c>
      <c r="H59" s="21">
        <f t="shared" si="2"/>
        <v>1.9623233676747345E-12</v>
      </c>
      <c r="I59" s="21">
        <f>(1-$F$3)*SUM($H$12:H59)</f>
        <v>1.6445058912571691E-7</v>
      </c>
      <c r="J59" s="21">
        <f t="shared" si="3"/>
        <v>4.0552507829444645E-4</v>
      </c>
      <c r="K59" s="21">
        <f t="shared" si="4"/>
        <v>1.5089302211528179E-7</v>
      </c>
      <c r="L59" s="21">
        <f t="shared" si="5"/>
        <v>2.272106952313683E-14</v>
      </c>
    </row>
    <row r="60" spans="4:12" x14ac:dyDescent="0.25">
      <c r="D60" s="21">
        <v>-2.4978288694998481E-3</v>
      </c>
      <c r="E60" s="21">
        <f t="shared" si="0"/>
        <v>6.2391490613068895E-6</v>
      </c>
      <c r="F60" s="21">
        <f t="shared" si="6"/>
        <v>51</v>
      </c>
      <c r="G60" s="48">
        <f t="shared" si="1"/>
        <v>1.3542104364092779E-2</v>
      </c>
      <c r="H60" s="21">
        <f t="shared" si="2"/>
        <v>8.4491207731349391E-8</v>
      </c>
      <c r="I60" s="21">
        <f>(1-$F$3)*SUM($H$12:H60)</f>
        <v>1.7141617810110616E-7</v>
      </c>
      <c r="J60" s="21">
        <f t="shared" si="3"/>
        <v>4.1402436897012011E-4</v>
      </c>
      <c r="K60" s="21">
        <f t="shared" si="4"/>
        <v>1.5728435690403023E-7</v>
      </c>
      <c r="L60" s="21">
        <f t="shared" si="5"/>
        <v>3.6989078282661274E-11</v>
      </c>
    </row>
    <row r="61" spans="4:12" x14ac:dyDescent="0.25">
      <c r="D61" s="21">
        <v>5.3728774852777198E-3</v>
      </c>
      <c r="E61" s="21">
        <f t="shared" si="0"/>
        <v>2.8867812471804234E-5</v>
      </c>
      <c r="F61" s="21">
        <f t="shared" si="6"/>
        <v>50</v>
      </c>
      <c r="G61" s="48">
        <f t="shared" si="1"/>
        <v>1.4758847092184111E-2</v>
      </c>
      <c r="H61" s="21">
        <f t="shared" si="2"/>
        <v>4.2605563015720415E-7</v>
      </c>
      <c r="I61" s="21">
        <f>(1-$F$3)*SUM($H$12:H61)</f>
        <v>2.0654087900207823E-7</v>
      </c>
      <c r="J61" s="21">
        <f t="shared" si="3"/>
        <v>4.5446768752253246E-4</v>
      </c>
      <c r="K61" s="21">
        <f t="shared" si="4"/>
        <v>1.895133218352006E-7</v>
      </c>
      <c r="L61" s="21">
        <f t="shared" si="5"/>
        <v>8.2244484213511462E-10</v>
      </c>
    </row>
    <row r="62" spans="4:12" x14ac:dyDescent="0.25">
      <c r="D62" s="21">
        <v>-8.5406636334649016E-4</v>
      </c>
      <c r="E62" s="21">
        <f t="shared" si="0"/>
        <v>7.2942935299989891E-7</v>
      </c>
      <c r="F62" s="21">
        <f t="shared" si="6"/>
        <v>49</v>
      </c>
      <c r="G62" s="48">
        <f t="shared" si="1"/>
        <v>1.6084912775302183E-2</v>
      </c>
      <c r="H62" s="21">
        <f t="shared" si="2"/>
        <v>1.173280751874848E-8</v>
      </c>
      <c r="I62" s="21">
        <f>(1-$F$3)*SUM($H$12:H62)</f>
        <v>2.075081502353504E-7</v>
      </c>
      <c r="J62" s="21">
        <f t="shared" si="3"/>
        <v>4.5553062491489023E-4</v>
      </c>
      <c r="K62" s="21">
        <f t="shared" si="4"/>
        <v>1.904008496961196E-7</v>
      </c>
      <c r="L62" s="21">
        <f t="shared" si="5"/>
        <v>2.9055172737391238E-13</v>
      </c>
    </row>
    <row r="63" spans="4:12" x14ac:dyDescent="0.25">
      <c r="D63" s="21">
        <v>3.2175568055287491E-3</v>
      </c>
      <c r="E63" s="21">
        <f t="shared" si="0"/>
        <v>1.0352671796804369E-5</v>
      </c>
      <c r="F63" s="21">
        <f t="shared" si="6"/>
        <v>48</v>
      </c>
      <c r="G63" s="48">
        <f t="shared" si="1"/>
        <v>1.753012395704627E-2</v>
      </c>
      <c r="H63" s="21">
        <f t="shared" si="2"/>
        <v>1.8148361988459752E-7</v>
      </c>
      <c r="I63" s="21">
        <f>(1-$F$3)*SUM($H$12:H63)</f>
        <v>2.2246994727701874E-7</v>
      </c>
      <c r="J63" s="21">
        <f t="shared" si="3"/>
        <v>4.7166719970443007E-4</v>
      </c>
      <c r="K63" s="21">
        <f t="shared" si="4"/>
        <v>2.0412917249444617E-7</v>
      </c>
      <c r="L63" s="21">
        <f t="shared" si="5"/>
        <v>1.0299291739743533E-10</v>
      </c>
    </row>
    <row r="64" spans="4:12" x14ac:dyDescent="0.25">
      <c r="D64" s="21">
        <v>8.6317971183302693E-4</v>
      </c>
      <c r="E64" s="21">
        <f t="shared" si="0"/>
        <v>7.4507921492014741E-7</v>
      </c>
      <c r="F64" s="21">
        <f t="shared" si="6"/>
        <v>47</v>
      </c>
      <c r="G64" s="48">
        <f t="shared" si="1"/>
        <v>1.9105185725424884E-2</v>
      </c>
      <c r="H64" s="21">
        <f t="shared" si="2"/>
        <v>1.4234876781203179E-8</v>
      </c>
      <c r="I64" s="21">
        <f>(1-$F$3)*SUM($H$12:H64)</f>
        <v>2.2364349306285302E-7</v>
      </c>
      <c r="J64" s="21">
        <f t="shared" si="3"/>
        <v>4.7290960347919878E-4</v>
      </c>
      <c r="K64" s="21">
        <f t="shared" si="4"/>
        <v>2.0520596930713389E-7</v>
      </c>
      <c r="L64" s="21">
        <f t="shared" si="5"/>
        <v>2.9146312132872928E-13</v>
      </c>
    </row>
    <row r="65" spans="4:12" x14ac:dyDescent="0.25">
      <c r="D65" s="21">
        <v>1.1300319195476499E-3</v>
      </c>
      <c r="E65" s="21">
        <f t="shared" si="0"/>
        <v>1.2769721391965464E-6</v>
      </c>
      <c r="F65" s="21">
        <f t="shared" si="6"/>
        <v>46</v>
      </c>
      <c r="G65" s="48">
        <f t="shared" si="1"/>
        <v>2.0821765008470629E-2</v>
      </c>
      <c r="H65" s="21">
        <f t="shared" si="2"/>
        <v>2.6588813804714537E-8</v>
      </c>
      <c r="I65" s="21">
        <f>(1-$F$3)*SUM($H$12:H65)</f>
        <v>2.2583551698202443E-7</v>
      </c>
      <c r="J65" s="21">
        <f t="shared" si="3"/>
        <v>4.7522154515765004E-4</v>
      </c>
      <c r="K65" s="21">
        <f t="shared" si="4"/>
        <v>2.0721727930286703E-7</v>
      </c>
      <c r="L65" s="21">
        <f t="shared" si="5"/>
        <v>1.1443754602661457E-12</v>
      </c>
    </row>
    <row r="66" spans="4:12" x14ac:dyDescent="0.25">
      <c r="D66" s="21">
        <v>2.1559007022489509E-3</v>
      </c>
      <c r="E66" s="21">
        <f t="shared" si="0"/>
        <v>4.6479078379575195E-6</v>
      </c>
      <c r="F66" s="21">
        <f t="shared" si="6"/>
        <v>45</v>
      </c>
      <c r="G66" s="48">
        <f t="shared" si="1"/>
        <v>2.2692576994476209E-2</v>
      </c>
      <c r="H66" s="21">
        <f t="shared" si="2"/>
        <v>1.0547300647608046E-7</v>
      </c>
      <c r="I66" s="21">
        <f>(1-$F$3)*SUM($H$12:H66)</f>
        <v>2.3453087867512465E-7</v>
      </c>
      <c r="J66" s="21">
        <f t="shared" si="3"/>
        <v>4.8428388232019928E-4</v>
      </c>
      <c r="K66" s="21">
        <f t="shared" si="4"/>
        <v>2.1519578160701088E-7</v>
      </c>
      <c r="L66" s="21">
        <f t="shared" si="5"/>
        <v>1.9648936174515155E-11</v>
      </c>
    </row>
    <row r="67" spans="4:12" x14ac:dyDescent="0.25">
      <c r="D67" s="21">
        <v>-3.8002966002683839E-3</v>
      </c>
      <c r="E67" s="21">
        <f t="shared" si="0"/>
        <v>1.4442254250011437E-5</v>
      </c>
      <c r="F67" s="21">
        <f t="shared" si="6"/>
        <v>44</v>
      </c>
      <c r="G67" s="48">
        <f t="shared" si="1"/>
        <v>2.4731479316990639E-2</v>
      </c>
      <c r="H67" s="21">
        <f t="shared" si="2"/>
        <v>3.5717831227487801E-7</v>
      </c>
      <c r="I67" s="21">
        <f>(1-$F$3)*SUM($H$12:H67)</f>
        <v>2.6397722440781688E-7</v>
      </c>
      <c r="J67" s="21">
        <f t="shared" si="3"/>
        <v>5.1378713920048342E-4</v>
      </c>
      <c r="K67" s="21">
        <f t="shared" si="4"/>
        <v>2.4221452396287227E-7</v>
      </c>
      <c r="L67" s="21">
        <f t="shared" si="5"/>
        <v>2.016411282213574E-10</v>
      </c>
    </row>
    <row r="68" spans="4:12" x14ac:dyDescent="0.25">
      <c r="D68" s="21">
        <v>-1.7952248857050921E-4</v>
      </c>
      <c r="E68" s="21">
        <f t="shared" si="0"/>
        <v>3.2228323902548608E-8</v>
      </c>
      <c r="F68" s="21">
        <f t="shared" si="6"/>
        <v>43</v>
      </c>
      <c r="G68" s="48">
        <f t="shared" si="1"/>
        <v>2.6953574702230677E-2</v>
      </c>
      <c r="H68" s="21">
        <f t="shared" si="2"/>
        <v>8.686685358350304E-10</v>
      </c>
      <c r="I68" s="21">
        <f>(1-$F$3)*SUM($H$12:H68)</f>
        <v>2.6404883881763477E-7</v>
      </c>
      <c r="J68" s="21">
        <f t="shared" si="3"/>
        <v>5.1385682715872794E-4</v>
      </c>
      <c r="K68" s="21">
        <f t="shared" si="4"/>
        <v>2.4228023436732793E-7</v>
      </c>
      <c r="L68" s="21">
        <f t="shared" si="5"/>
        <v>4.4121805089903665E-14</v>
      </c>
    </row>
    <row r="69" spans="4:12" x14ac:dyDescent="0.25">
      <c r="D69" s="21">
        <v>-2.9380311034514538E-3</v>
      </c>
      <c r="E69" s="21">
        <f t="shared" si="0"/>
        <v>8.6320267648481669E-6</v>
      </c>
      <c r="F69" s="21">
        <f t="shared" si="6"/>
        <v>42</v>
      </c>
      <c r="G69" s="48">
        <f t="shared" si="1"/>
        <v>2.9375322839245772E-2</v>
      </c>
      <c r="H69" s="21">
        <f t="shared" si="2"/>
        <v>2.5356857297442514E-7</v>
      </c>
      <c r="I69" s="21">
        <f>(1-$F$3)*SUM($H$12:H69)</f>
        <v>2.8495343355407028E-7</v>
      </c>
      <c r="J69" s="21">
        <f t="shared" si="3"/>
        <v>5.3381029734735378E-4</v>
      </c>
      <c r="K69" s="21">
        <f t="shared" si="4"/>
        <v>2.6146142120676554E-7</v>
      </c>
      <c r="L69" s="21">
        <f t="shared" si="5"/>
        <v>7.0066364172170476E-11</v>
      </c>
    </row>
    <row r="70" spans="4:12" x14ac:dyDescent="0.25">
      <c r="D70" s="21">
        <v>-1.3494893821189801E-3</v>
      </c>
      <c r="E70" s="21">
        <f t="shared" si="0"/>
        <v>1.8211215924518667E-6</v>
      </c>
      <c r="F70" s="21">
        <f t="shared" si="6"/>
        <v>41</v>
      </c>
      <c r="G70" s="48">
        <f t="shared" si="1"/>
        <v>3.2014662301490568E-2</v>
      </c>
      <c r="H70" s="21">
        <f t="shared" si="2"/>
        <v>5.8302592792299245E-8</v>
      </c>
      <c r="I70" s="21">
        <f>(1-$F$3)*SUM($H$12:H70)</f>
        <v>2.8975999163857458E-7</v>
      </c>
      <c r="J70" s="21">
        <f t="shared" si="3"/>
        <v>5.3829359241827743E-4</v>
      </c>
      <c r="K70" s="21">
        <f t="shared" si="4"/>
        <v>2.6587171903056383E-7</v>
      </c>
      <c r="L70" s="21">
        <f t="shared" si="5"/>
        <v>2.4188021687769787E-12</v>
      </c>
    </row>
    <row r="71" spans="4:12" x14ac:dyDescent="0.25">
      <c r="D71" s="21">
        <v>4.4913612604031697E-3</v>
      </c>
      <c r="E71" s="21">
        <f t="shared" si="0"/>
        <v>2.0172325971450349E-5</v>
      </c>
      <c r="F71" s="21">
        <f t="shared" si="6"/>
        <v>40</v>
      </c>
      <c r="G71" s="48">
        <f t="shared" si="1"/>
        <v>3.4891143422912489E-2</v>
      </c>
      <c r="H71" s="21">
        <f t="shared" si="2"/>
        <v>7.0383551864361664E-7</v>
      </c>
      <c r="I71" s="21">
        <f>(1-$F$3)*SUM($H$12:H71)</f>
        <v>3.4778530647062076E-7</v>
      </c>
      <c r="J71" s="21">
        <f t="shared" si="3"/>
        <v>5.8973325026711926E-4</v>
      </c>
      <c r="K71" s="21">
        <f t="shared" si="4"/>
        <v>3.191133350122783E-7</v>
      </c>
      <c r="L71" s="21">
        <f t="shared" si="5"/>
        <v>3.9415005198762427E-10</v>
      </c>
    </row>
    <row r="72" spans="4:12" x14ac:dyDescent="0.25">
      <c r="D72" s="21">
        <v>4.2477209924313454E-3</v>
      </c>
      <c r="E72" s="21">
        <f t="shared" si="0"/>
        <v>1.8043133629541934E-5</v>
      </c>
      <c r="F72" s="21">
        <f t="shared" si="6"/>
        <v>39</v>
      </c>
      <c r="G72" s="48">
        <f t="shared" si="1"/>
        <v>3.8026073112805231E-2</v>
      </c>
      <c r="H72" s="21">
        <f t="shared" si="2"/>
        <v>6.8610951858107645E-7</v>
      </c>
      <c r="I72" s="21">
        <f>(1-$F$3)*SUM($H$12:H72)</f>
        <v>4.0434926178457391E-7</v>
      </c>
      <c r="J72" s="21">
        <f t="shared" si="3"/>
        <v>6.358846293035977E-4</v>
      </c>
      <c r="K72" s="21">
        <f t="shared" si="4"/>
        <v>3.7101406826894876E-7</v>
      </c>
      <c r="L72" s="21">
        <f t="shared" si="5"/>
        <v>3.1230380978792724E-10</v>
      </c>
    </row>
    <row r="73" spans="4:12" x14ac:dyDescent="0.25">
      <c r="D73" s="21">
        <v>-7.0217474471570172E-4</v>
      </c>
      <c r="E73" s="21">
        <f t="shared" si="0"/>
        <v>4.9304937211656088E-7</v>
      </c>
      <c r="F73" s="21">
        <f t="shared" si="6"/>
        <v>38</v>
      </c>
      <c r="G73" s="48">
        <f t="shared" si="1"/>
        <v>4.1442672682112616E-2</v>
      </c>
      <c r="H73" s="21">
        <f t="shared" si="2"/>
        <v>2.0433283744747776E-8</v>
      </c>
      <c r="I73" s="21">
        <f>(1-$F$3)*SUM($H$12:H73)</f>
        <v>4.0603381405699468E-7</v>
      </c>
      <c r="J73" s="21">
        <f t="shared" si="3"/>
        <v>6.3720782642478168E-4</v>
      </c>
      <c r="K73" s="21">
        <f t="shared" si="4"/>
        <v>3.7255974338417996E-7</v>
      </c>
      <c r="L73" s="21">
        <f t="shared" si="5"/>
        <v>1.4517750632066993E-14</v>
      </c>
    </row>
    <row r="74" spans="4:12" x14ac:dyDescent="0.25">
      <c r="D74" s="21">
        <v>2.1318412292772892E-3</v>
      </c>
      <c r="E74" s="21">
        <f t="shared" si="0"/>
        <v>4.5447470268465035E-6</v>
      </c>
      <c r="F74" s="21">
        <f t="shared" si="6"/>
        <v>37</v>
      </c>
      <c r="G74" s="48">
        <f t="shared" si="1"/>
        <v>4.516624985024708E-2</v>
      </c>
      <c r="H74" s="21">
        <f t="shared" si="2"/>
        <v>2.0526917972071675E-7</v>
      </c>
      <c r="I74" s="21">
        <f>(1-$F$3)*SUM($H$12:H74)</f>
        <v>4.2295653032110731E-7</v>
      </c>
      <c r="J74" s="21">
        <f t="shared" si="3"/>
        <v>6.5035108235560527E-4</v>
      </c>
      <c r="K74" s="21">
        <f t="shared" si="4"/>
        <v>3.880873241187148E-7</v>
      </c>
      <c r="L74" s="21">
        <f t="shared" si="5"/>
        <v>1.7277819884281067E-11</v>
      </c>
    </row>
    <row r="75" spans="4:12" x14ac:dyDescent="0.25">
      <c r="D75" s="21">
        <v>2.6771741722252649E-4</v>
      </c>
      <c r="E75" s="21">
        <f t="shared" si="0"/>
        <v>7.1672615484300328E-8</v>
      </c>
      <c r="F75" s="21">
        <f t="shared" si="6"/>
        <v>36</v>
      </c>
      <c r="G75" s="48">
        <f t="shared" si="1"/>
        <v>4.9224386206525701E-2</v>
      </c>
      <c r="H75" s="21">
        <f t="shared" si="2"/>
        <v>3.5280405050310133E-9</v>
      </c>
      <c r="I75" s="21">
        <f>(1-$F$3)*SUM($H$12:H75)</f>
        <v>4.2324738756775372E-7</v>
      </c>
      <c r="J75" s="21">
        <f t="shared" si="3"/>
        <v>6.5057465948786667E-4</v>
      </c>
      <c r="K75" s="21">
        <f t="shared" si="4"/>
        <v>3.8835420263331261E-7</v>
      </c>
      <c r="L75" s="21">
        <f t="shared" si="5"/>
        <v>1.0028722763921747E-13</v>
      </c>
    </row>
    <row r="76" spans="4:12" x14ac:dyDescent="0.25">
      <c r="D76" s="21">
        <v>1.0715752331848479E-3</v>
      </c>
      <c r="E76" s="21">
        <f t="shared" si="0"/>
        <v>1.1482734803751611E-6</v>
      </c>
      <c r="F76" s="21">
        <f t="shared" si="6"/>
        <v>35</v>
      </c>
      <c r="G76" s="48">
        <f t="shared" si="1"/>
        <v>5.3647141514803959E-2</v>
      </c>
      <c r="H76" s="21">
        <f t="shared" si="2"/>
        <v>6.1601589899382736E-8</v>
      </c>
      <c r="I76" s="21">
        <f>(1-$F$3)*SUM($H$12:H76)</f>
        <v>4.2832592019843811E-7</v>
      </c>
      <c r="J76" s="21">
        <f t="shared" si="3"/>
        <v>6.5446613372919312E-4</v>
      </c>
      <c r="K76" s="21">
        <f t="shared" si="4"/>
        <v>3.9301405299097368E-7</v>
      </c>
      <c r="L76" s="21">
        <f t="shared" si="5"/>
        <v>5.7041680265269055E-13</v>
      </c>
    </row>
    <row r="77" spans="4:12" x14ac:dyDescent="0.25">
      <c r="D77" s="21">
        <v>-4.0221657623043536E-3</v>
      </c>
      <c r="E77" s="21">
        <f t="shared" ref="E77:E110" si="7">D77^2</f>
        <v>1.6177817419453361E-5</v>
      </c>
      <c r="F77" s="21">
        <f t="shared" si="6"/>
        <v>34</v>
      </c>
      <c r="G77" s="48">
        <f t="shared" ref="G77:G110" si="8">$F$3^(F77-1)</f>
        <v>5.8467276374649081E-2</v>
      </c>
      <c r="H77" s="21">
        <f t="shared" ref="H77:H110" si="9">E77*G77</f>
        <v>9.4587292220179189E-7</v>
      </c>
      <c r="I77" s="21">
        <f>(1-$F$3)*SUM($H$12:H77)</f>
        <v>5.0630518189815485E-7</v>
      </c>
      <c r="J77" s="21">
        <f t="shared" ref="J77:J110" si="10">SQRT(I77)</f>
        <v>7.1155125036651782E-4</v>
      </c>
      <c r="K77" s="21">
        <f t="shared" ref="K77:K110" si="11">I77*$F$3</f>
        <v>4.6456458085921737E-7</v>
      </c>
      <c r="L77" s="21">
        <f t="shared" ref="L77:L110" si="12">(E77-K77)^2</f>
        <v>2.4690631476958693E-10</v>
      </c>
    </row>
    <row r="78" spans="4:12" x14ac:dyDescent="0.25">
      <c r="D78" s="21">
        <v>-2.8290859709364838E-3</v>
      </c>
      <c r="E78" s="21">
        <f t="shared" si="7"/>
        <v>8.003727430949628E-6</v>
      </c>
      <c r="F78" s="21">
        <f t="shared" ref="F78:F110" si="13">F77-1</f>
        <v>33</v>
      </c>
      <c r="G78" s="48">
        <f t="shared" si="8"/>
        <v>6.372049488836759E-2</v>
      </c>
      <c r="H78" s="21">
        <f t="shared" si="9"/>
        <v>5.1000147285171326E-7</v>
      </c>
      <c r="I78" s="21">
        <f>(1-$F$3)*SUM($H$12:H78)</f>
        <v>5.483505110171762E-7</v>
      </c>
      <c r="J78" s="21">
        <f t="shared" si="10"/>
        <v>7.4050692840592401E-4</v>
      </c>
      <c r="K78" s="21">
        <f t="shared" si="11"/>
        <v>5.0314362645783641E-7</v>
      </c>
      <c r="L78" s="21">
        <f t="shared" si="12"/>
        <v>5.6258757408204554E-11</v>
      </c>
    </row>
    <row r="79" spans="4:12" x14ac:dyDescent="0.25">
      <c r="D79" s="21">
        <v>1.0265415126501721E-3</v>
      </c>
      <c r="E79" s="21">
        <f t="shared" si="7"/>
        <v>1.0537874771941033E-6</v>
      </c>
      <c r="F79" s="21">
        <f t="shared" si="13"/>
        <v>32</v>
      </c>
      <c r="G79" s="48">
        <f t="shared" si="8"/>
        <v>6.9445709131390171E-2</v>
      </c>
      <c r="H79" s="21">
        <f t="shared" si="9"/>
        <v>7.3181018627523152E-8</v>
      </c>
      <c r="I79" s="21">
        <f>(1-$F$3)*SUM($H$12:H79)</f>
        <v>5.5438367009072675E-7</v>
      </c>
      <c r="J79" s="21">
        <f t="shared" si="10"/>
        <v>7.4456945283212276E-4</v>
      </c>
      <c r="K79" s="21">
        <f t="shared" si="11"/>
        <v>5.086794023425572E-7</v>
      </c>
      <c r="L79" s="21">
        <f t="shared" si="12"/>
        <v>2.9714281326835879E-13</v>
      </c>
    </row>
    <row r="80" spans="4:12" x14ac:dyDescent="0.25">
      <c r="D80" s="21">
        <v>-7.2386038090582218E-4</v>
      </c>
      <c r="E80" s="21">
        <f t="shared" si="7"/>
        <v>5.2397385104512197E-7</v>
      </c>
      <c r="F80" s="21">
        <f t="shared" si="13"/>
        <v>31</v>
      </c>
      <c r="G80" s="48">
        <f t="shared" si="8"/>
        <v>7.5685327385020831E-2</v>
      </c>
      <c r="H80" s="21">
        <f t="shared" si="9"/>
        <v>3.9657132457540197E-8</v>
      </c>
      <c r="I80" s="21">
        <f>(1-$F$3)*SUM($H$12:H80)</f>
        <v>5.5765306689613298E-7</v>
      </c>
      <c r="J80" s="21">
        <f t="shared" si="10"/>
        <v>7.4676172029378488E-4</v>
      </c>
      <c r="K80" s="21">
        <f t="shared" si="11"/>
        <v>5.1167926489753206E-7</v>
      </c>
      <c r="L80" s="21">
        <f t="shared" si="12"/>
        <v>1.5115684854050958E-16</v>
      </c>
    </row>
    <row r="81" spans="4:12" x14ac:dyDescent="0.25">
      <c r="D81" s="21">
        <v>5.1578138390828508E-3</v>
      </c>
      <c r="E81" s="21">
        <f t="shared" si="7"/>
        <v>2.6603043598634576E-5</v>
      </c>
      <c r="F81" s="21">
        <f t="shared" si="13"/>
        <v>30</v>
      </c>
      <c r="G81" s="48">
        <f t="shared" si="8"/>
        <v>8.2485568266571982E-2</v>
      </c>
      <c r="H81" s="21">
        <f t="shared" si="9"/>
        <v>2.1943671688537631E-6</v>
      </c>
      <c r="I81" s="21">
        <f>(1-$F$3)*SUM($H$12:H81)</f>
        <v>7.3856017154925529E-7</v>
      </c>
      <c r="J81" s="21">
        <f t="shared" si="10"/>
        <v>8.5939523593586166E-4</v>
      </c>
      <c r="K81" s="21">
        <f t="shared" si="11"/>
        <v>6.7767210133770484E-7</v>
      </c>
      <c r="L81" s="21">
        <f t="shared" si="12"/>
        <v>6.7212488727285296E-10</v>
      </c>
    </row>
    <row r="82" spans="4:12" x14ac:dyDescent="0.25">
      <c r="D82" s="21">
        <v>1.073622759699143E-3</v>
      </c>
      <c r="E82" s="21">
        <f t="shared" si="7"/>
        <v>1.1526658301440038E-6</v>
      </c>
      <c r="F82" s="21">
        <f t="shared" si="13"/>
        <v>29</v>
      </c>
      <c r="G82" s="48">
        <f t="shared" si="8"/>
        <v>8.989680308373596E-2</v>
      </c>
      <c r="H82" s="21">
        <f t="shared" si="9"/>
        <v>1.0362097315380655E-7</v>
      </c>
      <c r="I82" s="21">
        <f>(1-$F$3)*SUM($H$12:H82)</f>
        <v>7.4710284868217383E-7</v>
      </c>
      <c r="J82" s="21">
        <f t="shared" si="10"/>
        <v>8.6435111423667054E-4</v>
      </c>
      <c r="K82" s="21">
        <f t="shared" si="11"/>
        <v>6.8551050663861725E-7</v>
      </c>
      <c r="L82" s="21">
        <f t="shared" si="12"/>
        <v>2.1823409627942235E-13</v>
      </c>
    </row>
    <row r="83" spans="4:12" x14ac:dyDescent="0.25">
      <c r="D83" s="21">
        <v>-1.7525825687624559E-3</v>
      </c>
      <c r="E83" s="21">
        <f t="shared" si="7"/>
        <v>3.0715456603300085E-6</v>
      </c>
      <c r="F83" s="21">
        <f t="shared" si="13"/>
        <v>28</v>
      </c>
      <c r="G83" s="48">
        <f t="shared" si="8"/>
        <v>9.7973928949108946E-2</v>
      </c>
      <c r="H83" s="21">
        <f t="shared" si="9"/>
        <v>3.0093139628911618E-7</v>
      </c>
      <c r="I83" s="21">
        <f>(1-$F$3)*SUM($H$12:H83)</f>
        <v>7.7191210958189952E-7</v>
      </c>
      <c r="J83" s="21">
        <f t="shared" si="10"/>
        <v>8.7858528873519133E-4</v>
      </c>
      <c r="K83" s="21">
        <f t="shared" si="11"/>
        <v>7.0827445277896393E-7</v>
      </c>
      <c r="L83" s="21">
        <f t="shared" si="12"/>
        <v>5.5850508004397729E-12</v>
      </c>
    </row>
    <row r="84" spans="4:12" x14ac:dyDescent="0.25">
      <c r="D84" s="21">
        <v>-4.4978902544263021E-3</v>
      </c>
      <c r="E84" s="21">
        <f t="shared" si="7"/>
        <v>2.0231016740863104E-5</v>
      </c>
      <c r="F84" s="21">
        <f t="shared" si="13"/>
        <v>27</v>
      </c>
      <c r="G84" s="48">
        <f t="shared" si="8"/>
        <v>0.10677677541863187</v>
      </c>
      <c r="H84" s="21">
        <f t="shared" si="9"/>
        <v>2.1602027310297215E-6</v>
      </c>
      <c r="I84" s="21">
        <f>(1-$F$3)*SUM($H$12:H84)</f>
        <v>9.5000264387406575E-7</v>
      </c>
      <c r="J84" s="21">
        <f t="shared" si="10"/>
        <v>9.7468079075873129E-4</v>
      </c>
      <c r="K84" s="21">
        <f t="shared" si="11"/>
        <v>8.7168292137938335E-7</v>
      </c>
      <c r="L84" s="21">
        <f t="shared" si="12"/>
        <v>3.7478380593420622E-10</v>
      </c>
    </row>
    <row r="85" spans="4:12" x14ac:dyDescent="0.25">
      <c r="D85" s="21">
        <v>2.8906795539795078E-3</v>
      </c>
      <c r="E85" s="21">
        <f t="shared" si="7"/>
        <v>8.3560282837951661E-6</v>
      </c>
      <c r="F85" s="21">
        <f t="shared" si="13"/>
        <v>26</v>
      </c>
      <c r="G85" s="48">
        <f t="shared" si="8"/>
        <v>0.11637054766603439</v>
      </c>
      <c r="H85" s="21">
        <f t="shared" si="9"/>
        <v>9.7239558769811691E-7</v>
      </c>
      <c r="I85" s="21">
        <f>(1-$F$3)*SUM($H$12:H85)</f>
        <v>1.0301684761216501E-6</v>
      </c>
      <c r="J85" s="21">
        <f t="shared" si="10"/>
        <v>1.0149721553430174E-3</v>
      </c>
      <c r="K85" s="21">
        <f t="shared" si="11"/>
        <v>9.4523975545662336E-7</v>
      </c>
      <c r="L85" s="21">
        <f t="shared" si="12"/>
        <v>5.4919786611754148E-11</v>
      </c>
    </row>
    <row r="86" spans="4:12" x14ac:dyDescent="0.25">
      <c r="D86" s="21">
        <v>2.7047291604114202E-3</v>
      </c>
      <c r="E86" s="21">
        <f t="shared" si="7"/>
        <v>7.3155598311798661E-6</v>
      </c>
      <c r="F86" s="21">
        <f t="shared" si="13"/>
        <v>25</v>
      </c>
      <c r="G86" s="48">
        <f t="shared" si="8"/>
        <v>0.12682630947600024</v>
      </c>
      <c r="H86" s="21">
        <f t="shared" si="9"/>
        <v>9.2780545513941371E-7</v>
      </c>
      <c r="I86" s="21">
        <f>(1-$F$3)*SUM($H$12:H86)</f>
        <v>1.1066582272230209E-6</v>
      </c>
      <c r="J86" s="21">
        <f t="shared" si="10"/>
        <v>1.0519782446529115E-3</v>
      </c>
      <c r="K86" s="21">
        <f t="shared" si="11"/>
        <v>1.0154235703392094E-6</v>
      </c>
      <c r="L86" s="21">
        <f t="shared" si="12"/>
        <v>3.9691716905159287E-11</v>
      </c>
    </row>
    <row r="87" spans="4:12" x14ac:dyDescent="0.25">
      <c r="D87" s="21">
        <v>2.9441703962358608E-3</v>
      </c>
      <c r="E87" s="21">
        <f t="shared" si="7"/>
        <v>8.6681393220716261E-6</v>
      </c>
      <c r="F87" s="21">
        <f t="shared" si="13"/>
        <v>24</v>
      </c>
      <c r="G87" s="48">
        <f t="shared" si="8"/>
        <v>0.13822150963372121</v>
      </c>
      <c r="H87" s="21">
        <f t="shared" si="9"/>
        <v>1.1981233028121609E-6</v>
      </c>
      <c r="I87" s="21">
        <f>(1-$F$3)*SUM($H$12:H87)</f>
        <v>1.2054334097930389E-6</v>
      </c>
      <c r="J87" s="21">
        <f t="shared" si="10"/>
        <v>1.0979223150082336E-3</v>
      </c>
      <c r="K87" s="21">
        <f t="shared" si="11"/>
        <v>1.106055570426389E-6</v>
      </c>
      <c r="L87" s="21">
        <f t="shared" si="12"/>
        <v>5.7185110666896901E-11</v>
      </c>
    </row>
    <row r="88" spans="4:12" x14ac:dyDescent="0.25">
      <c r="D88" s="21">
        <v>1.9191120601445961E-3</v>
      </c>
      <c r="E88" s="21">
        <f t="shared" si="7"/>
        <v>3.6829910993924356E-6</v>
      </c>
      <c r="F88" s="21">
        <f t="shared" si="13"/>
        <v>23</v>
      </c>
      <c r="G88" s="48">
        <f t="shared" si="8"/>
        <v>0.15064055560995585</v>
      </c>
      <c r="H88" s="21">
        <f t="shared" si="9"/>
        <v>5.5480782551899866E-7</v>
      </c>
      <c r="I88" s="21">
        <f>(1-$F$3)*SUM($H$12:H88)</f>
        <v>1.2511726455864568E-6</v>
      </c>
      <c r="J88" s="21">
        <f t="shared" si="10"/>
        <v>1.1185582888640433E-3</v>
      </c>
      <c r="K88" s="21">
        <f t="shared" si="11"/>
        <v>1.1480239911830709E-6</v>
      </c>
      <c r="L88" s="21">
        <f t="shared" si="12"/>
        <v>6.4260582397033478E-12</v>
      </c>
    </row>
    <row r="89" spans="4:12" x14ac:dyDescent="0.25">
      <c r="D89" s="21">
        <v>1.0493897467518519E-3</v>
      </c>
      <c r="E89" s="21">
        <f t="shared" si="7"/>
        <v>1.1012188405879159E-6</v>
      </c>
      <c r="F89" s="21">
        <f t="shared" si="13"/>
        <v>22</v>
      </c>
      <c r="G89" s="48">
        <f t="shared" si="8"/>
        <v>0.16417543879104046</v>
      </c>
      <c r="H89" s="21">
        <f t="shared" si="9"/>
        <v>1.8079308635848194E-7</v>
      </c>
      <c r="I89" s="21">
        <f>(1-$F$3)*SUM($H$12:H89)</f>
        <v>1.2660775139506237E-6</v>
      </c>
      <c r="J89" s="21">
        <f t="shared" si="10"/>
        <v>1.1252010993376355E-3</v>
      </c>
      <c r="K89" s="21">
        <f t="shared" si="11"/>
        <v>1.161700078594228E-6</v>
      </c>
      <c r="L89" s="21">
        <f t="shared" si="12"/>
        <v>3.6579801507761716E-15</v>
      </c>
    </row>
    <row r="90" spans="4:12" x14ac:dyDescent="0.25">
      <c r="D90" s="21">
        <v>5.1095251807969466E-4</v>
      </c>
      <c r="E90" s="21">
        <f t="shared" si="7"/>
        <v>2.610724757319807E-7</v>
      </c>
      <c r="F90" s="21">
        <f t="shared" si="13"/>
        <v>21</v>
      </c>
      <c r="G90" s="48">
        <f t="shared" si="8"/>
        <v>0.17892641588510783</v>
      </c>
      <c r="H90" s="21">
        <f t="shared" si="9"/>
        <v>4.6712762368975102E-8</v>
      </c>
      <c r="I90" s="21">
        <f>(1-$F$3)*SUM($H$12:H90)</f>
        <v>1.2699285880600375E-6</v>
      </c>
      <c r="J90" s="21">
        <f t="shared" si="10"/>
        <v>1.1269110825881683E-3</v>
      </c>
      <c r="K90" s="21">
        <f t="shared" si="11"/>
        <v>1.1652336640550569E-6</v>
      </c>
      <c r="L90" s="21">
        <f t="shared" si="12"/>
        <v>8.1750745446979732E-13</v>
      </c>
    </row>
    <row r="91" spans="4:12" x14ac:dyDescent="0.25">
      <c r="D91" s="21">
        <v>5.5382585600904585E-4</v>
      </c>
      <c r="E91" s="21">
        <f t="shared" si="7"/>
        <v>3.0672307878415238E-7</v>
      </c>
      <c r="F91" s="21">
        <f t="shared" si="13"/>
        <v>20</v>
      </c>
      <c r="G91" s="48">
        <f t="shared" si="8"/>
        <v>0.19500275155188254</v>
      </c>
      <c r="H91" s="21">
        <f t="shared" si="9"/>
        <v>5.9811844327374564E-8</v>
      </c>
      <c r="I91" s="21">
        <f>(1-$F$3)*SUM($H$12:H91)</f>
        <v>1.2748595712313182E-6</v>
      </c>
      <c r="J91" s="21">
        <f t="shared" si="10"/>
        <v>1.1290967944473664E-3</v>
      </c>
      <c r="K91" s="21">
        <f t="shared" si="11"/>
        <v>1.1697581291644238E-6</v>
      </c>
      <c r="L91" s="21">
        <f t="shared" si="12"/>
        <v>7.4482949818487744E-13</v>
      </c>
    </row>
    <row r="92" spans="4:12" x14ac:dyDescent="0.25">
      <c r="D92" s="21">
        <v>9.9523927736275514E-4</v>
      </c>
      <c r="E92" s="21">
        <f t="shared" si="7"/>
        <v>9.9050121920553907E-7</v>
      </c>
      <c r="F92" s="21">
        <f t="shared" si="13"/>
        <v>19</v>
      </c>
      <c r="G92" s="48">
        <f t="shared" si="8"/>
        <v>0.21252352775692174</v>
      </c>
      <c r="H92" s="21">
        <f t="shared" si="9"/>
        <v>2.105048133530932E-7</v>
      </c>
      <c r="I92" s="21">
        <f>(1-$F$3)*SUM($H$12:H92)</f>
        <v>1.2922139214238367E-6</v>
      </c>
      <c r="J92" s="21">
        <f t="shared" si="10"/>
        <v>1.136755875913486E-3</v>
      </c>
      <c r="K92" s="21">
        <f t="shared" si="11"/>
        <v>1.1856817592427215E-6</v>
      </c>
      <c r="L92" s="21">
        <f t="shared" si="12"/>
        <v>3.8095443209206161E-14</v>
      </c>
    </row>
    <row r="93" spans="4:12" x14ac:dyDescent="0.25">
      <c r="D93" s="21">
        <v>3.090064561360668E-3</v>
      </c>
      <c r="E93" s="21">
        <f t="shared" si="7"/>
        <v>9.5484989933770976E-6</v>
      </c>
      <c r="F93" s="21">
        <f t="shared" si="13"/>
        <v>18</v>
      </c>
      <c r="G93" s="48">
        <f t="shared" si="8"/>
        <v>0.2316185258454167</v>
      </c>
      <c r="H93" s="21">
        <f t="shared" si="9"/>
        <v>2.2116092608824485E-6</v>
      </c>
      <c r="I93" s="21">
        <f>(1-$F$3)*SUM($H$12:H93)</f>
        <v>1.4745424914503686E-6</v>
      </c>
      <c r="J93" s="21">
        <f t="shared" si="10"/>
        <v>1.2143074122520905E-3</v>
      </c>
      <c r="K93" s="21">
        <f t="shared" si="11"/>
        <v>1.3529788731997235E-6</v>
      </c>
      <c r="L93" s="21">
        <f t="shared" si="12"/>
        <v>6.7166550040232163E-11</v>
      </c>
    </row>
    <row r="94" spans="4:12" x14ac:dyDescent="0.25">
      <c r="D94" s="21">
        <v>2.5335537667022642E-3</v>
      </c>
      <c r="E94" s="21">
        <f t="shared" si="7"/>
        <v>6.418894688771231E-6</v>
      </c>
      <c r="F94" s="21">
        <f t="shared" si="13"/>
        <v>17</v>
      </c>
      <c r="G94" s="48">
        <f t="shared" si="8"/>
        <v>0.25242918786932622</v>
      </c>
      <c r="H94" s="21">
        <f t="shared" si="9"/>
        <v>1.6203163733052533E-6</v>
      </c>
      <c r="I94" s="21">
        <f>(1-$F$3)*SUM($H$12:H94)</f>
        <v>1.6081239393854546E-6</v>
      </c>
      <c r="J94" s="21">
        <f t="shared" si="10"/>
        <v>1.268118267112912E-3</v>
      </c>
      <c r="K94" s="21">
        <f t="shared" si="11"/>
        <v>1.4755476550120608E-6</v>
      </c>
      <c r="L94" s="21">
        <f t="shared" si="12"/>
        <v>2.4436679896175583E-11</v>
      </c>
    </row>
    <row r="95" spans="4:12" x14ac:dyDescent="0.25">
      <c r="D95" s="21">
        <v>-1.46158226963241E-4</v>
      </c>
      <c r="E95" s="21">
        <f t="shared" si="7"/>
        <v>2.1362227309038269E-8</v>
      </c>
      <c r="F95" s="21">
        <f t="shared" si="13"/>
        <v>16</v>
      </c>
      <c r="G95" s="48">
        <f t="shared" si="8"/>
        <v>0.27510966428866296</v>
      </c>
      <c r="H95" s="21">
        <f t="shared" si="9"/>
        <v>5.8769551834476263E-9</v>
      </c>
      <c r="I95" s="21">
        <f>(1-$F$3)*SUM($H$12:H95)</f>
        <v>1.6086084448782019E-6</v>
      </c>
      <c r="J95" s="21">
        <f t="shared" si="10"/>
        <v>1.2683092859701855E-3</v>
      </c>
      <c r="K95" s="21">
        <f t="shared" si="11"/>
        <v>1.4759922171046672E-6</v>
      </c>
      <c r="L95" s="21">
        <f t="shared" si="12"/>
        <v>2.1159484072128315E-12</v>
      </c>
    </row>
    <row r="96" spans="4:12" x14ac:dyDescent="0.25">
      <c r="D96" s="21">
        <v>2.6615314062920282E-3</v>
      </c>
      <c r="E96" s="21">
        <f t="shared" si="7"/>
        <v>7.0837494266788215E-6</v>
      </c>
      <c r="F96" s="21">
        <f t="shared" si="13"/>
        <v>15</v>
      </c>
      <c r="G96" s="48">
        <f t="shared" si="8"/>
        <v>0.299827955807553</v>
      </c>
      <c r="H96" s="21">
        <f t="shared" si="9"/>
        <v>2.1239061100540365E-6</v>
      </c>
      <c r="I96" s="21">
        <f>(1-$F$3)*SUM($H$12:H96)</f>
        <v>1.7837066282536193E-6</v>
      </c>
      <c r="J96" s="21">
        <f t="shared" si="10"/>
        <v>1.3355548016661912E-3</v>
      </c>
      <c r="K96" s="21">
        <f t="shared" si="11"/>
        <v>1.6366550289369464E-6</v>
      </c>
      <c r="L96" s="21">
        <f t="shared" si="12"/>
        <v>2.9670837377910922E-11</v>
      </c>
    </row>
    <row r="97" spans="4:12" x14ac:dyDescent="0.25">
      <c r="D97" s="21">
        <v>3.1284024551065807E-4</v>
      </c>
      <c r="E97" s="21">
        <f t="shared" si="7"/>
        <v>9.7869019211168825E-8</v>
      </c>
      <c r="F97" s="21">
        <f t="shared" si="13"/>
        <v>14</v>
      </c>
      <c r="G97" s="48">
        <f t="shared" si="8"/>
        <v>0.32676715780297116</v>
      </c>
      <c r="H97" s="21">
        <f t="shared" si="9"/>
        <v>3.198038124459802E-8</v>
      </c>
      <c r="I97" s="21">
        <f>(1-$F$3)*SUM($H$12:H97)</f>
        <v>1.7863431415312424E-6</v>
      </c>
      <c r="J97" s="21">
        <f t="shared" si="10"/>
        <v>1.3365414851515991E-3</v>
      </c>
      <c r="K97" s="21">
        <f t="shared" si="11"/>
        <v>1.6390741838844758E-6</v>
      </c>
      <c r="L97" s="21">
        <f t="shared" si="12"/>
        <v>2.3753133596156752E-12</v>
      </c>
    </row>
    <row r="98" spans="4:12" x14ac:dyDescent="0.25">
      <c r="D98" s="21">
        <v>-2.3710299886011079E-3</v>
      </c>
      <c r="E98" s="21">
        <f t="shared" si="7"/>
        <v>5.6217832068457696E-6</v>
      </c>
      <c r="F98" s="21">
        <f t="shared" si="13"/>
        <v>13</v>
      </c>
      <c r="G98" s="48">
        <f t="shared" si="8"/>
        <v>0.35612681656398781</v>
      </c>
      <c r="H98" s="21">
        <f t="shared" si="9"/>
        <v>2.0020677568668707E-6</v>
      </c>
      <c r="I98" s="21">
        <f>(1-$F$3)*SUM($H$12:H98)</f>
        <v>1.9513967781126482E-6</v>
      </c>
      <c r="J98" s="21">
        <f t="shared" si="10"/>
        <v>1.396924041640292E-3</v>
      </c>
      <c r="K98" s="21">
        <f t="shared" si="11"/>
        <v>1.7905205372681441E-6</v>
      </c>
      <c r="L98" s="21">
        <f t="shared" si="12"/>
        <v>1.4678573643299075E-11</v>
      </c>
    </row>
    <row r="99" spans="4:12" x14ac:dyDescent="0.25">
      <c r="D99" s="21">
        <v>5.4914162320206248E-3</v>
      </c>
      <c r="E99" s="21">
        <f t="shared" si="7"/>
        <v>3.0155652233299595E-5</v>
      </c>
      <c r="F99" s="21">
        <f t="shared" si="13"/>
        <v>12</v>
      </c>
      <c r="G99" s="48">
        <f t="shared" si="8"/>
        <v>0.38812440738757448</v>
      </c>
      <c r="H99" s="21">
        <f t="shared" si="9"/>
        <v>1.1704144652435192E-5</v>
      </c>
      <c r="I99" s="21">
        <f>(1-$F$3)*SUM($H$12:H99)</f>
        <v>2.9163049992921463E-6</v>
      </c>
      <c r="J99" s="21">
        <f t="shared" si="10"/>
        <v>1.7077192390121236E-3</v>
      </c>
      <c r="K99" s="21">
        <f t="shared" si="11"/>
        <v>2.6758801965537095E-6</v>
      </c>
      <c r="L99" s="21">
        <f t="shared" si="12"/>
        <v>7.5513787119152117E-10</v>
      </c>
    </row>
    <row r="100" spans="4:12" x14ac:dyDescent="0.25">
      <c r="D100" s="21">
        <v>7.6660492914630118E-4</v>
      </c>
      <c r="E100" s="21">
        <f t="shared" si="7"/>
        <v>5.8768311739140541E-7</v>
      </c>
      <c r="F100" s="21">
        <f t="shared" si="13"/>
        <v>11</v>
      </c>
      <c r="G100" s="48">
        <f t="shared" si="8"/>
        <v>0.42299694547964273</v>
      </c>
      <c r="H100" s="21">
        <f t="shared" si="9"/>
        <v>2.4858816356651881E-7</v>
      </c>
      <c r="I100" s="21">
        <f>(1-$F$3)*SUM($H$12:H100)</f>
        <v>2.9367990011894432E-6</v>
      </c>
      <c r="J100" s="21">
        <f t="shared" si="10"/>
        <v>1.7137091355272176E-3</v>
      </c>
      <c r="K100" s="21">
        <f t="shared" si="11"/>
        <v>2.694684640477929E-6</v>
      </c>
      <c r="L100" s="21">
        <f t="shared" si="12"/>
        <v>4.4394554182889305E-12</v>
      </c>
    </row>
    <row r="101" spans="4:12" x14ac:dyDescent="0.25">
      <c r="D101" s="21">
        <v>-2.2106014929100741E-2</v>
      </c>
      <c r="E101" s="21">
        <f t="shared" si="7"/>
        <v>4.8867589604562479E-4</v>
      </c>
      <c r="F101" s="21">
        <f t="shared" si="13"/>
        <v>10</v>
      </c>
      <c r="G101" s="48">
        <f t="shared" si="8"/>
        <v>0.46100274159371518</v>
      </c>
      <c r="H101" s="21">
        <f t="shared" si="9"/>
        <v>2.2528092782779838E-4</v>
      </c>
      <c r="I101" s="21">
        <f>(1-$F$3)*SUM($H$12:H101)</f>
        <v>2.150931547216113E-5</v>
      </c>
      <c r="J101" s="21">
        <f t="shared" si="10"/>
        <v>4.6378136521599408E-3</v>
      </c>
      <c r="K101" s="21">
        <f t="shared" si="11"/>
        <v>1.9736053440004563E-5</v>
      </c>
      <c r="L101" s="21">
        <f t="shared" si="12"/>
        <v>2.1990457598298388E-7</v>
      </c>
    </row>
    <row r="102" spans="4:12" x14ac:dyDescent="0.25">
      <c r="D102" s="21">
        <v>-1.2147567629697729E-2</v>
      </c>
      <c r="E102" s="21">
        <f t="shared" si="7"/>
        <v>1.4756339931808012E-4</v>
      </c>
      <c r="F102" s="21">
        <f t="shared" si="13"/>
        <v>9</v>
      </c>
      <c r="G102" s="48">
        <f t="shared" si="8"/>
        <v>0.50242331541174146</v>
      </c>
      <c r="H102" s="21">
        <f t="shared" si="9"/>
        <v>7.4139292318816522E-5</v>
      </c>
      <c r="I102" s="21">
        <f>(1-$F$3)*SUM($H$12:H102)</f>
        <v>2.7621476146454559E-5</v>
      </c>
      <c r="J102" s="21">
        <f t="shared" si="10"/>
        <v>5.2556137744753043E-3</v>
      </c>
      <c r="K102" s="21">
        <f t="shared" si="11"/>
        <v>2.534431790838698E-5</v>
      </c>
      <c r="L102" s="21">
        <f t="shared" si="12"/>
        <v>1.4937503860629197E-8</v>
      </c>
    </row>
    <row r="103" spans="4:12" x14ac:dyDescent="0.25">
      <c r="D103" s="21">
        <v>-1.37416951636077E-2</v>
      </c>
      <c r="E103" s="21">
        <f t="shared" si="7"/>
        <v>1.8883418596951927E-4</v>
      </c>
      <c r="F103" s="21">
        <f t="shared" si="13"/>
        <v>8</v>
      </c>
      <c r="G103" s="48">
        <f t="shared" si="8"/>
        <v>0.54756548084001144</v>
      </c>
      <c r="H103" s="21">
        <f t="shared" si="9"/>
        <v>1.0339908183943196E-4</v>
      </c>
      <c r="I103" s="21">
        <f>(1-$F$3)*SUM($H$12:H103)</f>
        <v>3.6145860208003312E-5</v>
      </c>
      <c r="J103" s="21">
        <f t="shared" si="10"/>
        <v>6.0121427301755995E-3</v>
      </c>
      <c r="K103" s="21">
        <f t="shared" si="11"/>
        <v>3.3165938247704354E-5</v>
      </c>
      <c r="L103" s="21">
        <f t="shared" si="12"/>
        <v>2.423260334878034E-8</v>
      </c>
    </row>
    <row r="104" spans="4:12" x14ac:dyDescent="0.25">
      <c r="D104" s="21">
        <v>-3.5720688601847341E-3</v>
      </c>
      <c r="E104" s="21">
        <f t="shared" si="7"/>
        <v>1.2759675941901465E-5</v>
      </c>
      <c r="F104" s="21">
        <f t="shared" si="13"/>
        <v>7</v>
      </c>
      <c r="G104" s="48">
        <f t="shared" si="8"/>
        <v>0.59676361866654348</v>
      </c>
      <c r="H104" s="21">
        <f t="shared" si="9"/>
        <v>7.6145103881015547E-6</v>
      </c>
      <c r="I104" s="21">
        <f>(1-$F$3)*SUM($H$12:H104)</f>
        <v>3.6773612503614859E-5</v>
      </c>
      <c r="J104" s="21">
        <f t="shared" si="10"/>
        <v>6.0641250402358017E-3</v>
      </c>
      <c r="K104" s="21">
        <f t="shared" si="11"/>
        <v>3.3741937649884779E-5</v>
      </c>
      <c r="L104" s="21">
        <f t="shared" si="12"/>
        <v>4.4025530638230288E-10</v>
      </c>
    </row>
    <row r="105" spans="4:12" x14ac:dyDescent="0.25">
      <c r="D105" s="21">
        <v>3.421093223035365E-3</v>
      </c>
      <c r="E105" s="21">
        <f t="shared" si="7"/>
        <v>1.1703878840698501E-5</v>
      </c>
      <c r="F105" s="21">
        <f t="shared" si="13"/>
        <v>6</v>
      </c>
      <c r="G105" s="48">
        <f t="shared" si="8"/>
        <v>0.65038215341416206</v>
      </c>
      <c r="H105" s="21">
        <f t="shared" si="9"/>
        <v>7.6119939237119373E-6</v>
      </c>
      <c r="I105" s="21">
        <f>(1-$F$3)*SUM($H$12:H105)</f>
        <v>3.7401157337916773E-5</v>
      </c>
      <c r="J105" s="21">
        <f t="shared" si="10"/>
        <v>6.1156485623290006E-3</v>
      </c>
      <c r="K105" s="21">
        <f t="shared" si="11"/>
        <v>3.4317746694194503E-5</v>
      </c>
      <c r="L105" s="21">
        <f t="shared" si="12"/>
        <v>5.1138701929537983E-10</v>
      </c>
    </row>
    <row r="106" spans="4:12" x14ac:dyDescent="0.25">
      <c r="D106" s="21">
        <v>1.4804637754126909E-2</v>
      </c>
      <c r="E106" s="21">
        <f t="shared" si="7"/>
        <v>2.1917729903091985E-4</v>
      </c>
      <c r="F106" s="21">
        <f t="shared" si="13"/>
        <v>5</v>
      </c>
      <c r="G106" s="48">
        <f t="shared" si="8"/>
        <v>0.70881825273601795</v>
      </c>
      <c r="H106" s="21">
        <f t="shared" si="9"/>
        <v>1.5535687013849633E-4</v>
      </c>
      <c r="I106" s="21">
        <f>(1-$F$3)*SUM($H$12:H106)</f>
        <v>5.0209023753183705E-5</v>
      </c>
      <c r="J106" s="21">
        <f t="shared" si="10"/>
        <v>7.085832608323718E-3</v>
      </c>
      <c r="K106" s="21">
        <f t="shared" si="11"/>
        <v>4.6069712318173063E-5</v>
      </c>
      <c r="L106" s="21">
        <f t="shared" si="12"/>
        <v>2.9966236577511147E-8</v>
      </c>
    </row>
    <row r="107" spans="4:12" x14ac:dyDescent="0.25">
      <c r="D107" s="21">
        <v>-1.519894001720032E-3</v>
      </c>
      <c r="E107" s="21">
        <f t="shared" si="7"/>
        <v>2.3100777764645327E-6</v>
      </c>
      <c r="F107" s="21">
        <f t="shared" si="13"/>
        <v>4</v>
      </c>
      <c r="G107" s="48">
        <f t="shared" si="8"/>
        <v>0.7725047693487358</v>
      </c>
      <c r="H107" s="21">
        <f t="shared" si="9"/>
        <v>1.7845460998853744E-6</v>
      </c>
      <c r="I107" s="21">
        <f>(1-$F$3)*SUM($H$12:H107)</f>
        <v>5.0356144559871184E-5</v>
      </c>
      <c r="J107" s="21">
        <f t="shared" si="10"/>
        <v>7.0962063498654819E-3</v>
      </c>
      <c r="K107" s="21">
        <f t="shared" si="11"/>
        <v>4.6204704252559759E-5</v>
      </c>
      <c r="L107" s="21">
        <f t="shared" si="12"/>
        <v>1.9267382334759201E-9</v>
      </c>
    </row>
    <row r="108" spans="4:12" x14ac:dyDescent="0.25">
      <c r="D108" s="21">
        <v>1.1923537576064271E-2</v>
      </c>
      <c r="E108" s="21">
        <f t="shared" si="7"/>
        <v>1.4217074832781663E-4</v>
      </c>
      <c r="F108" s="21">
        <f t="shared" si="13"/>
        <v>3</v>
      </c>
      <c r="G108" s="48">
        <f t="shared" si="8"/>
        <v>0.84191344729492112</v>
      </c>
      <c r="H108" s="21">
        <f t="shared" si="9"/>
        <v>1.1969546482917074E-4</v>
      </c>
      <c r="I108" s="21">
        <f>(1-$F$3)*SUM($H$12:H108)</f>
        <v>6.0224028243924782E-5</v>
      </c>
      <c r="J108" s="21">
        <f t="shared" si="10"/>
        <v>7.7604141799213775E-3</v>
      </c>
      <c r="K108" s="21">
        <f t="shared" si="11"/>
        <v>5.5259063977781793E-5</v>
      </c>
      <c r="L108" s="21">
        <f t="shared" si="12"/>
        <v>7.5536408765600894E-9</v>
      </c>
    </row>
    <row r="109" spans="4:12" x14ac:dyDescent="0.25">
      <c r="D109" s="21">
        <v>-3.3399202370144412E-3</v>
      </c>
      <c r="E109" s="21">
        <f t="shared" si="7"/>
        <v>1.11550671896186E-5</v>
      </c>
      <c r="F109" s="21">
        <f t="shared" si="13"/>
        <v>2</v>
      </c>
      <c r="G109" s="48">
        <f t="shared" si="8"/>
        <v>0.91755841628471868</v>
      </c>
      <c r="H109" s="21">
        <f t="shared" si="9"/>
        <v>1.023542578405607E-5</v>
      </c>
      <c r="I109" s="21">
        <f>(1-$F$3)*SUM($H$12:H109)</f>
        <v>6.1067852955562588E-5</v>
      </c>
      <c r="J109" s="21">
        <f t="shared" si="10"/>
        <v>7.8145923089795663E-3</v>
      </c>
      <c r="K109" s="21">
        <f t="shared" si="11"/>
        <v>5.6033322443814085E-5</v>
      </c>
      <c r="L109" s="21">
        <f t="shared" si="12"/>
        <v>2.0140577946607246E-9</v>
      </c>
    </row>
    <row r="110" spans="4:12" ht="15.75" thickBot="1" x14ac:dyDescent="0.3">
      <c r="D110" s="22">
        <v>-1.01481747925565E-3</v>
      </c>
      <c r="E110" s="22">
        <f t="shared" si="7"/>
        <v>1.0298545162027916E-6</v>
      </c>
      <c r="F110" s="22">
        <f t="shared" si="13"/>
        <v>1</v>
      </c>
      <c r="G110" s="49">
        <f t="shared" si="8"/>
        <v>1</v>
      </c>
      <c r="H110" s="22">
        <f t="shared" si="9"/>
        <v>1.0298545162027916E-6</v>
      </c>
      <c r="I110" s="22">
        <f>(1-$F$3)*SUM($H$12:H110)</f>
        <v>6.1152755792874669E-5</v>
      </c>
      <c r="J110" s="22">
        <f t="shared" si="10"/>
        <v>7.8200227488719413E-3</v>
      </c>
      <c r="K110" s="22">
        <f t="shared" si="11"/>
        <v>5.6111225756756238E-5</v>
      </c>
      <c r="L110" s="22">
        <f t="shared" si="12"/>
        <v>3.0339574577396682E-9</v>
      </c>
    </row>
    <row r="111" spans="4:12" x14ac:dyDescent="0.25">
      <c r="E111" s="6"/>
      <c r="F111" s="6"/>
      <c r="G111" s="6"/>
      <c r="H111" s="6"/>
      <c r="I111" s="6"/>
      <c r="J111" s="6"/>
      <c r="K111" s="6"/>
      <c r="L111" s="6"/>
    </row>
    <row r="112" spans="4:12" x14ac:dyDescent="0.25">
      <c r="E112" s="6"/>
      <c r="F112" s="6"/>
      <c r="G112" s="6"/>
      <c r="H112" s="6"/>
      <c r="I112" s="6"/>
      <c r="J112" s="6"/>
      <c r="K112" s="6"/>
      <c r="L112" s="6"/>
    </row>
    <row r="113" spans="5:12" x14ac:dyDescent="0.25">
      <c r="E113" s="6"/>
      <c r="F113" s="6"/>
      <c r="G113" s="6"/>
      <c r="H113" s="6"/>
      <c r="I113" s="6"/>
      <c r="J113" s="6"/>
      <c r="K113" s="6"/>
      <c r="L113" s="6"/>
    </row>
    <row r="114" spans="5:12" x14ac:dyDescent="0.25">
      <c r="E114" s="6"/>
      <c r="F114" s="6"/>
      <c r="G114" s="6"/>
      <c r="H114" s="6"/>
      <c r="I114" s="6"/>
      <c r="J114" s="6"/>
      <c r="K114" s="6"/>
      <c r="L114" s="6"/>
    </row>
    <row r="115" spans="5:12" x14ac:dyDescent="0.25">
      <c r="E115" s="6"/>
      <c r="F115" s="6"/>
      <c r="G115" s="6"/>
      <c r="H115" s="6"/>
      <c r="I115" s="6"/>
      <c r="J115" s="6"/>
      <c r="K115" s="6"/>
      <c r="L115" s="6"/>
    </row>
    <row r="116" spans="5:12" x14ac:dyDescent="0.25">
      <c r="E116" s="6"/>
      <c r="F116" s="6"/>
      <c r="G116" s="6"/>
      <c r="H116" s="6"/>
      <c r="I116" s="6"/>
      <c r="J116" s="6"/>
      <c r="K116" s="6"/>
      <c r="L116" s="6"/>
    </row>
    <row r="117" spans="5:12" x14ac:dyDescent="0.25">
      <c r="E117" s="6"/>
      <c r="F117" s="6"/>
      <c r="G117" s="6"/>
      <c r="H117" s="6"/>
      <c r="I117" s="6"/>
      <c r="J117" s="6"/>
      <c r="K117" s="6"/>
      <c r="L117" s="6"/>
    </row>
    <row r="118" spans="5:12" x14ac:dyDescent="0.25">
      <c r="E118" s="6"/>
      <c r="F118" s="6"/>
      <c r="G118" s="6"/>
      <c r="H118" s="6"/>
      <c r="I118" s="6"/>
      <c r="J118" s="6"/>
      <c r="K118" s="6"/>
      <c r="L118" s="6"/>
    </row>
    <row r="119" spans="5:12" x14ac:dyDescent="0.25">
      <c r="E119" s="6"/>
      <c r="F119" s="6"/>
      <c r="G119" s="6"/>
      <c r="H119" s="6"/>
      <c r="I119" s="6"/>
      <c r="J119" s="6"/>
      <c r="K119" s="6"/>
      <c r="L119" s="6"/>
    </row>
    <row r="120" spans="5:12" x14ac:dyDescent="0.25">
      <c r="E120" s="6"/>
      <c r="F120" s="6"/>
      <c r="G120" s="6"/>
      <c r="H120" s="6"/>
      <c r="I120" s="6"/>
      <c r="J120" s="6"/>
      <c r="K120" s="6"/>
      <c r="L120" s="6"/>
    </row>
    <row r="121" spans="5:12" x14ac:dyDescent="0.25">
      <c r="E121" s="6"/>
      <c r="F121" s="6"/>
      <c r="G121" s="6"/>
      <c r="H121" s="6"/>
      <c r="I121" s="6"/>
      <c r="J121" s="6"/>
      <c r="K121" s="6"/>
      <c r="L121" s="6"/>
    </row>
    <row r="122" spans="5:12" x14ac:dyDescent="0.25">
      <c r="E122" s="6"/>
      <c r="F122" s="6"/>
      <c r="G122" s="6"/>
      <c r="H122" s="6"/>
      <c r="I122" s="6"/>
      <c r="J122" s="6"/>
      <c r="K122" s="6"/>
      <c r="L122" s="6"/>
    </row>
    <row r="123" spans="5:12" x14ac:dyDescent="0.25">
      <c r="E123" s="6"/>
      <c r="F123" s="6"/>
      <c r="G123" s="6"/>
      <c r="H123" s="6"/>
      <c r="I123" s="6"/>
      <c r="J123" s="6"/>
      <c r="K123" s="6"/>
      <c r="L123" s="6"/>
    </row>
    <row r="124" spans="5:12" x14ac:dyDescent="0.25">
      <c r="E124" s="6"/>
      <c r="F124" s="6"/>
      <c r="G124" s="6"/>
      <c r="H124" s="6"/>
      <c r="I124" s="6"/>
      <c r="J124" s="6"/>
      <c r="K124" s="6"/>
      <c r="L124" s="6"/>
    </row>
    <row r="125" spans="5:12" x14ac:dyDescent="0.25">
      <c r="E125" s="6"/>
      <c r="F125" s="6"/>
      <c r="G125" s="6"/>
      <c r="H125" s="6"/>
      <c r="I125" s="6"/>
      <c r="J125" s="6"/>
      <c r="K125" s="6"/>
      <c r="L125" s="6"/>
    </row>
    <row r="126" spans="5:12" x14ac:dyDescent="0.25">
      <c r="E126" s="6"/>
      <c r="F126" s="6"/>
      <c r="G126" s="6"/>
      <c r="H126" s="6"/>
      <c r="I126" s="6"/>
      <c r="J126" s="6"/>
      <c r="K126" s="6"/>
      <c r="L126" s="6"/>
    </row>
    <row r="127" spans="5:12" x14ac:dyDescent="0.25">
      <c r="E127" s="6"/>
      <c r="F127" s="6"/>
      <c r="G127" s="6"/>
      <c r="H127" s="6"/>
      <c r="I127" s="6"/>
      <c r="J127" s="6"/>
      <c r="K127" s="6"/>
      <c r="L127" s="6"/>
    </row>
    <row r="128" spans="5:12" x14ac:dyDescent="0.25">
      <c r="E128" s="6"/>
      <c r="F128" s="6"/>
      <c r="G128" s="6"/>
      <c r="H128" s="6"/>
      <c r="I128" s="6"/>
      <c r="J128" s="6"/>
      <c r="K128" s="6"/>
      <c r="L128" s="6"/>
    </row>
    <row r="129" spans="5:12" x14ac:dyDescent="0.25">
      <c r="E129" s="6"/>
      <c r="F129" s="6"/>
      <c r="G129" s="6"/>
      <c r="H129" s="6"/>
      <c r="I129" s="6"/>
      <c r="J129" s="6"/>
      <c r="K129" s="6"/>
      <c r="L129" s="6"/>
    </row>
    <row r="130" spans="5:12" x14ac:dyDescent="0.25">
      <c r="E130" s="6"/>
      <c r="F130" s="6"/>
      <c r="G130" s="6"/>
      <c r="H130" s="6"/>
      <c r="I130" s="6"/>
      <c r="J130" s="6"/>
      <c r="K130" s="6"/>
      <c r="L1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Datos</vt:lpstr>
      <vt:lpstr>Calc-Est-Desc.</vt:lpstr>
      <vt:lpstr>Vol Histórica</vt:lpstr>
      <vt:lpstr>Vol Dinámica</vt:lpstr>
      <vt:lpstr>Vol Dinámica 2 días</vt:lpstr>
      <vt:lpstr>Vol Dinámica 3 días</vt:lpstr>
      <vt:lpstr>Vol Dinámica 4 días</vt:lpstr>
      <vt:lpstr>Vol Dinámica 5 días</vt:lpstr>
      <vt:lpstr>Vol Dinámica 6 días</vt:lpstr>
      <vt:lpstr>Vol Dinámica 7 días</vt:lpstr>
      <vt:lpstr>Vol Dinámica 8 días</vt:lpstr>
      <vt:lpstr>Vol Dinámica 9 días</vt:lpstr>
      <vt:lpstr>Vol Dinámica 10 días</vt:lpstr>
      <vt:lpstr>Vol Dinámica 11 días</vt:lpstr>
      <vt:lpstr>Volatilidades obtenidas</vt:lpstr>
      <vt:lpstr>VaR Param. y No Param.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...</dc:creator>
  <cp:lastModifiedBy>Edgar ...</cp:lastModifiedBy>
  <dcterms:created xsi:type="dcterms:W3CDTF">2020-05-27T17:16:37Z</dcterms:created>
  <dcterms:modified xsi:type="dcterms:W3CDTF">2020-05-28T17:38:31Z</dcterms:modified>
</cp:coreProperties>
</file>