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webextensions/webextension1.xml" ContentType="application/vnd.ms-office.webextension+xml"/>
  <Override PartName="/xl/drawings/drawing3.xml" ContentType="application/vnd.openxmlformats-officedocument.drawing+xml"/>
  <Override PartName="/xl/tables/table1.xml" ContentType="application/vnd.openxmlformats-officedocument.spreadsheetml.table+xml"/>
  <Override PartName="/xl/webextensions/webextension2.xml" ContentType="application/vnd.ms-office.webextension+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webextensions/webextension3.xml" ContentType="application/vnd.ms-office.webextension+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4.xml" ContentType="application/vnd.ms-office.webextension+xml"/>
  <Override PartName="/xl/webextensions/webextension5.xml" ContentType="application/vnd.ms-office.webextension+xml"/>
  <Override PartName="/xl/webextensions/webextension6.xml" ContentType="application/vnd.ms-office.webextension+xml"/>
  <Override PartName="/xl/webextensions/webextension7.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DieseArbeitsmappe"/>
  <xr:revisionPtr revIDLastSave="0" documentId="13_ncr:1_{B81A9EE9-CF56-4948-9CD0-1750EB2A681B}" xr6:coauthVersionLast="47" xr6:coauthVersionMax="47" xr10:uidLastSave="{00000000-0000-0000-0000-000000000000}"/>
  <bookViews>
    <workbookView xWindow="-108" yWindow="-108" windowWidth="30936" windowHeight="16776" activeTab="1" xr2:uid="{00000000-000D-0000-FFFF-FFFF00000000}"/>
  </bookViews>
  <sheets>
    <sheet name="Proj. Beschreibung" sheetId="24" r:id="rId1"/>
    <sheet name="Projektplan" sheetId="11" r:id="rId2"/>
    <sheet name="Projekt-Info" sheetId="13" r:id="rId3"/>
    <sheet name="Ressourcen" sheetId="14" r:id="rId4"/>
    <sheet name="Kosten Tracking" sheetId="21" r:id="rId5"/>
    <sheet name="Fus.-Grafik" sheetId="19" r:id="rId6"/>
    <sheet name="Muster Eing. Fusion" sheetId="17" r:id="rId7"/>
    <sheet name="Fus-Ablauf" sheetId="25" r:id="rId8"/>
    <sheet name="ToDo's" sheetId="15" r:id="rId9"/>
    <sheet name="Ideen" sheetId="22" state="hidden" r:id="rId10"/>
    <sheet name="Zoom" sheetId="26" r:id="rId11"/>
    <sheet name="Youtube" sheetId="18" r:id="rId12"/>
  </sheets>
  <definedNames>
    <definedName name="_xlnm._FilterDatabase" localSheetId="1" hidden="1">Projektplan!$B$6:$F$29</definedName>
    <definedName name="Anzeigewoche">Projektplan!$E$4</definedName>
    <definedName name="_xlnm.Print_Titles" localSheetId="1">Projektplan!$4:$6</definedName>
    <definedName name="E.Klaproth">'Proj. Beschreibung'!$D$2</definedName>
    <definedName name="EK__AF" localSheetId="3">Projektplan!#REF!</definedName>
    <definedName name="Heute" localSheetId="1">TODAY()</definedName>
    <definedName name="Projekt_Champion">#REF!</definedName>
    <definedName name="Projekt_Leiter">#REF!</definedName>
    <definedName name="Projektanfang">Projektplan!$E$3</definedName>
    <definedName name="ressource" localSheetId="3">Projektplan!#REF!</definedName>
    <definedName name="Ressourcen" localSheetId="1">Projektplan!#REF!</definedName>
    <definedName name="task_end" localSheetId="1">Projektplan!$F1</definedName>
    <definedName name="task_progress" localSheetId="1">Projektplan!$D1</definedName>
    <definedName name="task_start" localSheetId="1">Projektplan!$E1</definedName>
    <definedName name="Wassmuth">'Proj. Beschreibung'!$E$19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1" l="1"/>
  <c r="K36" i="24"/>
  <c r="E23" i="24"/>
  <c r="F3" i="21" l="1"/>
  <c r="E3" i="21"/>
  <c r="H9" i="11"/>
  <c r="E16" i="11"/>
  <c r="F16" i="11" s="1"/>
  <c r="H7" i="11"/>
  <c r="H20" i="11" l="1"/>
  <c r="I5" i="11"/>
  <c r="I6" i="11" s="1"/>
  <c r="H29" i="11"/>
  <c r="H28" i="11"/>
  <c r="H27" i="11"/>
  <c r="H26" i="11"/>
  <c r="H25" i="11"/>
  <c r="H24" i="11"/>
  <c r="H22" i="11"/>
  <c r="H19" i="11"/>
  <c r="H18" i="11"/>
  <c r="H14" i="11"/>
  <c r="H8" i="11"/>
  <c r="H10" i="11" l="1"/>
  <c r="H23" i="11" l="1"/>
  <c r="H11" i="11"/>
  <c r="H21" i="11"/>
  <c r="H15" i="11"/>
  <c r="J5" i="11"/>
  <c r="I4" i="11"/>
  <c r="K5" i="11" l="1"/>
  <c r="J6" i="11"/>
  <c r="H16" i="11"/>
  <c r="H12" i="11"/>
  <c r="L5" i="11" l="1"/>
  <c r="K6" i="11"/>
  <c r="H17" i="1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1" authorId="0" shapeId="0" xr:uid="{01B4AAFE-34C3-4E51-8E39-F495FDC1C640}">
      <text>
        <r>
          <rPr>
            <b/>
            <sz val="9"/>
            <color indexed="81"/>
            <rFont val="Segoe UI"/>
            <family val="2"/>
          </rPr>
          <t>Autor:
Projektname</t>
        </r>
        <r>
          <rPr>
            <sz val="9"/>
            <color indexed="81"/>
            <rFont val="Segoe UI"/>
            <family val="2"/>
          </rPr>
          <t xml:space="preserve">
</t>
        </r>
      </text>
    </comment>
    <comment ref="B4" authorId="0" shapeId="0" xr:uid="{F9D455DA-2A19-4CFB-9445-366D99413127}">
      <text>
        <r>
          <rPr>
            <b/>
            <sz val="9"/>
            <color indexed="81"/>
            <rFont val="Segoe UI"/>
            <family val="2"/>
          </rPr>
          <t>Autor:
Überbegriff für das ganze Projekt</t>
        </r>
        <r>
          <rPr>
            <sz val="9"/>
            <color indexed="81"/>
            <rFont val="Segoe UI"/>
            <family val="2"/>
          </rPr>
          <t xml:space="preserve">
</t>
        </r>
      </text>
    </comment>
    <comment ref="B11" authorId="0" shapeId="0" xr:uid="{136F5096-25CA-415C-91D1-2A4190C8D8B6}">
      <text>
        <r>
          <rPr>
            <b/>
            <sz val="9"/>
            <color indexed="81"/>
            <rFont val="Segoe UI"/>
            <family val="2"/>
          </rPr>
          <t>Autor:</t>
        </r>
        <r>
          <rPr>
            <sz val="9"/>
            <color indexed="81"/>
            <rFont val="Segoe UI"/>
            <family val="2"/>
          </rPr>
          <t xml:space="preserve">
Link auf die Seite Zoom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3" authorId="0" shapeId="0" xr:uid="{23499F29-DE92-47B9-9263-9FE4B792AD62}">
      <text>
        <r>
          <rPr>
            <b/>
            <sz val="9"/>
            <color indexed="81"/>
            <rFont val="Tahoma"/>
            <family val="2"/>
          </rPr>
          <t>Gib hier das Datum der Aufnahme ein.</t>
        </r>
      </text>
    </comment>
    <comment ref="C3" authorId="0" shapeId="0" xr:uid="{B547846E-E710-4737-A783-862564E2433C}">
      <text>
        <r>
          <rPr>
            <b/>
            <sz val="9"/>
            <color indexed="81"/>
            <rFont val="Tahoma"/>
            <family val="2"/>
          </rPr>
          <t>Hier kannst du per Drop-Down das Thema auswählen.</t>
        </r>
      </text>
    </comment>
    <comment ref="D3" authorId="0" shapeId="0" xr:uid="{C392198A-CB37-4197-BF68-62AC3742021D}">
      <text>
        <r>
          <rPr>
            <b/>
            <sz val="9"/>
            <color indexed="81"/>
            <rFont val="Tahoma"/>
            <family val="2"/>
          </rPr>
          <t>Gib hier ein, was zu tun ist.</t>
        </r>
      </text>
    </comment>
    <comment ref="E3" authorId="0" shapeId="0" xr:uid="{9894C44D-E2F7-4D1F-B19F-8D552F92510B}">
      <text>
        <r>
          <rPr>
            <b/>
            <sz val="9"/>
            <color indexed="81"/>
            <rFont val="Tahoma"/>
            <family val="2"/>
          </rPr>
          <t>Bei Auswahl von Priorität 1 bis 3 wird die aktuelle Zelle gelb, orange oder rot gefärbt. Wenn ein Punkt erledigt ist, dann hier auf Priorität 4 stellen --&gt; die komplette Zeile wird grün für Erledigt.</t>
        </r>
      </text>
    </comment>
    <comment ref="F3" authorId="0" shapeId="0" xr:uid="{C7F099DA-53D1-417F-9941-174CB8F38186}">
      <text>
        <r>
          <rPr>
            <b/>
            <sz val="9"/>
            <color indexed="81"/>
            <rFont val="Tahoma"/>
            <family val="2"/>
          </rPr>
          <t>Gib hier ein, wer zuständig ist.</t>
        </r>
      </text>
    </comment>
    <comment ref="G3" authorId="0" shapeId="0" xr:uid="{F3360457-C156-4A79-B57E-62E6EB65C975}">
      <text>
        <r>
          <rPr>
            <b/>
            <sz val="9"/>
            <color indexed="81"/>
            <rFont val="Tahoma"/>
            <family val="2"/>
          </rPr>
          <t>Bis wann soll das Ganze erledigt sein.</t>
        </r>
      </text>
    </comment>
    <comment ref="H3" authorId="0" shapeId="0" xr:uid="{98EE892A-5824-4726-BED5-10C046DC2664}">
      <text>
        <r>
          <rPr>
            <b/>
            <sz val="9"/>
            <color indexed="81"/>
            <rFont val="Tahoma"/>
            <family val="2"/>
          </rPr>
          <t>Gib hier das Abschlussdatum ein.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E924F7-BC0B-4BC8-9027-9B835BE523E5}" name="StorageTree" type="4" refreshedVersion="0" background="1">
    <webPr xml="1" sourceData="1" url="C:\Users\a-mwa\OneDrive\Dokumente Anne\StorageTree.xml" htmlTables="1" htmlFormat="all"/>
  </connection>
</connections>
</file>

<file path=xl/sharedStrings.xml><?xml version="1.0" encoding="utf-8"?>
<sst xmlns="http://schemas.openxmlformats.org/spreadsheetml/2006/main" count="351" uniqueCount="217">
  <si>
    <t>Nachbarschaftsräume</t>
  </si>
  <si>
    <t>Geben Sie den Firmennamen in Zelle B2 ein.</t>
  </si>
  <si>
    <t>Projektleiter/in</t>
  </si>
  <si>
    <t>Geben Sie den Namen des Projektleiters in Zelle B3 ein. Geben Sie das Startdatum für das Projekt in Zelle E3 ein. Start des Projekts: Die Bezeichnung steht in Zelle C3.</t>
  </si>
  <si>
    <t>E. Klaproth</t>
  </si>
  <si>
    <t>Projektanfang:</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</si>
  <si>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</si>
  <si>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EKHN2030</t>
  </si>
  <si>
    <t>Anzeigewoche:</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</si>
  <si>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</si>
  <si>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</si>
  <si>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AUFGABE</t>
  </si>
  <si>
    <t>ZUGEWIESEN
AN</t>
  </si>
  <si>
    <t>FORTSCHRITT</t>
  </si>
  <si>
    <t>START</t>
  </si>
  <si>
    <t>ENDE</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</si>
  <si>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</si>
  <si>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</si>
  <si>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</si>
  <si>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Phase 1 Info Sammlung</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</si>
  <si>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</si>
  <si>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Zoom Meeting</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</si>
  <si>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</si>
  <si>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EKHN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</si>
  <si>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</si>
  <si>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Phase 2 Machbarkeits-Prüfung</t>
  </si>
  <si>
    <t>Aufgabe 1</t>
  </si>
  <si>
    <t>Aufgabe 2</t>
  </si>
  <si>
    <t>Aufgabe 3</t>
  </si>
  <si>
    <t>Titelblock für Beispielphase</t>
  </si>
  <si>
    <t>Phase 3 Programmierung</t>
  </si>
  <si>
    <t>Phase 4 Test und Auslieferung</t>
  </si>
  <si>
    <t>Datum</t>
  </si>
  <si>
    <t>Aufgabe 4</t>
  </si>
  <si>
    <t>Aufgabe 5</t>
  </si>
  <si>
    <t>Dies ist eine leere Zeile.</t>
  </si>
  <si>
    <t>Diese Zeile kennzeichnet das Ende des Projektplans. Geben Sie in dieser Zeile NICHTS EIN. 
Fügen Sie ÜBER dieser Zeile neue Zeilen ein, um mit der Erstellung Ihres Projektplans fortzufahren.</t>
  </si>
  <si>
    <t>Neue Zeilen ÜBER dieser einfügen</t>
  </si>
  <si>
    <t>Mitarbeitenden-ID</t>
  </si>
  <si>
    <t>Name</t>
  </si>
  <si>
    <t>Titel</t>
  </si>
  <si>
    <t>Manager*in-ID</t>
  </si>
  <si>
    <t>Rollentyp</t>
  </si>
  <si>
    <t>ID1</t>
  </si>
  <si>
    <t>Ellen Klaproth</t>
  </si>
  <si>
    <t>Projektleitung</t>
  </si>
  <si>
    <t>Führung</t>
  </si>
  <si>
    <t>ID2</t>
  </si>
  <si>
    <t>Betreuer</t>
  </si>
  <si>
    <t>Entwickler</t>
  </si>
  <si>
    <t>ID3</t>
  </si>
  <si>
    <t>Edgar Waßmuth</t>
  </si>
  <si>
    <t>Inhaltsbesitzer</t>
  </si>
  <si>
    <t>Stab</t>
  </si>
  <si>
    <t>ID4</t>
  </si>
  <si>
    <t>Luis Vinha</t>
  </si>
  <si>
    <t>Berater</t>
  </si>
  <si>
    <t>ID6</t>
  </si>
  <si>
    <t>Diverse Mitarbeiter</t>
  </si>
  <si>
    <t>Assistent</t>
  </si>
  <si>
    <t>ID7</t>
  </si>
  <si>
    <t>Alexander Fülbert</t>
  </si>
  <si>
    <t>Mitarbeiter</t>
  </si>
  <si>
    <t>ID8</t>
  </si>
  <si>
    <t>Ralf Diehl</t>
  </si>
  <si>
    <t>Leiter Gesamtkirchenkasse</t>
  </si>
  <si>
    <t>ID9</t>
  </si>
  <si>
    <t>IT-EKHN</t>
  </si>
  <si>
    <t>ID10</t>
  </si>
  <si>
    <t>Michael Pregowski</t>
  </si>
  <si>
    <t>Finanzbuchhaltung</t>
  </si>
  <si>
    <t>ID1, ID6</t>
  </si>
  <si>
    <t>ID11</t>
  </si>
  <si>
    <t>Thomas Hofferbert</t>
  </si>
  <si>
    <t>Über diese Vorlage</t>
  </si>
  <si>
    <r>
      <rPr>
        <b/>
        <sz val="14"/>
        <color rgb="FF1D2129"/>
        <rFont val="Calibri"/>
        <family val="2"/>
        <scheme val="minor"/>
      </rPr>
      <t>EKHN2030: Ein Blick in die Zukunft der Evangelischen Kirche in Hessen und Nassau</t>
    </r>
    <r>
      <rPr>
        <sz val="11"/>
        <color rgb="FF1D2129"/>
        <rFont val="Calibri"/>
        <family val="2"/>
        <scheme val="minor"/>
      </rPr>
      <t xml:space="preserve">
Die Evangelische Kirche in Hessen und Nassau (EKHN) steht vor einem bedeutenden Wandel, der unter dem Namen EKHN2030 bekannt ist. Dieser Prozess ist eine Antwort auf die sich verändernden gesellschaftlichen Bedingungen und die Entwicklung der Kirchenmitgliedschaft. Ziel ist es, die Kirche für die Herausforderungen der Zukunft zu rüsten und eine nachhaltige Entwicklung zu fördern.
EKHN2030 ist ein umfassender Reformprozess, der verschiedene Aspekte des kirchlichen Lebens betrifft. Von der Organisation der Kirchengemeinden in Nachbarschaftsräumen bis hin zur Entwicklung neuer Gebäudekonzepte – EKHN2030 strebt danach, die Kirche an die Bedürfnisse der heutigen Gesellschaft anzupassen. Dabei werden Themen wie die Zentralisierung der Verwaltung und die Arbeit in multiprofessionellen Teams hervorgehoben.
Ein wesentlicher Bestandteil von EKHN2030 ist die Beteiligung der Gemeindemitglieder. Durch Großgruppenveranstaltungen und die Moderation von Steuerungsgruppen wird versucht, eine breite Akzeptanz für den Veränderungsprozess zu schaffen. Die Mitglieder der Kirche werden ermutigt, ihre Sorgen, Hoffnungen und Ideen einzubringen, um so aktiv an der Gestaltung ihrer Kirche teilzunehmen.
Die EKHN stellt sich mit diesem Prozess wichtigen Fragen: Wie wollen wir in Zukunft Kirche sein? Wie können wir uns vernetzen und Synergien schaffen? Wie gehen wir mit professionellen Unterschieden um? Diese und weitere Fragen sind Teil eines Dialogs, der die Kirche in die Zukunft führen soll.
EKHN2030 ist nicht nur ein Prozess der organisatorischen Veränderung, sondern auch ein spiritueller Weg, der die Kirche und ihre Mitglieder dazu einlädt, über ihre Rolle in der modernen Welt nachzudenken. Es ist ein mutiger Schritt in Richtung einer Kirche, die offen für Veränderungen ist und die Bedürfnisse ihrer Mitglieder ernst nimmt.
Für weitere Informationen über EKHN2030 und wie Sie sich beteiligen können, besuchen Sie die offizielle Website oder erkunden Sie die verschiedenen Ressourcen und Beratungsangebote. Dort finden Sie auch Antworten auf häufig gestellte Fragen und können mehr über die Visionen und Ziele dieses zukunftsorientierten Prozesses erfahren.
</t>
    </r>
  </si>
  <si>
    <t>Informationen zu Nachbarschaftsräumen</t>
  </si>
  <si>
    <r>
      <rPr>
        <b/>
        <sz val="14"/>
        <color rgb="FF1D2129"/>
        <rFont val="Calibri"/>
        <family val="2"/>
        <scheme val="minor"/>
      </rPr>
      <t xml:space="preserve">EKHN2030 und die Nachbarschaftsräume: Eine Zukunftsvision für die Kirche
</t>
    </r>
    <r>
      <rPr>
        <sz val="11"/>
        <color rgb="FF1D2129"/>
        <rFont val="Calibri"/>
        <family val="2"/>
        <scheme val="minor"/>
      </rPr>
      <t xml:space="preserve">
Ein zentraler Aspekt von EKHN2030 sind die sogenannten Nachbarschaftsräume. Diese innovativen Strukturen ermöglichen es mehreren Kirchengemeinden, sich zusammenzuschließen und enger mit anderen Akteuren der Zivilgesellschaft zusammenzuarbeiten. Durch diese Kooperationen können Ressourcen effizienter genutzt und das kirchliche Leben ansprechender gestaltet werden. Die Bildung von Nachbarschaftsräumen ist ein strategischer Schritt, um auf die neuen Ressourcenbedingungen zu reagieren und gleichzeitig die kirchliche Präsenz in der Gemeinschaft zu stärken.
Die Nachbarschaftsräume sind darauf ausgerichtet, multiprofessionelle Teams zu bilden, die Verwaltung zu zentralisieren und neue Gebäudekonzepte zu entwickeln. Diese Teams setzen sich aus verschiedenen Fachleuten zusammen, die gemeinsam daran arbeiten, die kirchliche Arbeit effektiv und sinnvoll zu gestalten. Die Teams fördern auch Synergieeffekte und unterstützen einander in ihren professionellen Unterschieden.
Für weitere Informationen über EKHN2030 und die Nachbarschaftsräume können Sie die offizielle Website der EKHN besuchen.
Diese Liste ist nicht abschließend, aber sie gibt einen Überblick über die Art von Fragen, die bei einer Gemeindefusion im Bereich der Finanzbuchhaltung auftreten können. Für eine detaillierte Beratung und Unterstützung können spezialisierte Berater oder die zuständigen Behörden herangezogen werden.
Informationen zum geplanten Projekt der Schaffung von Nachbarschaftsräumen, die die traditionellen
Kassengemeinschaften als direkte Ansprechpartner ersetzen sollen.
</t>
    </r>
  </si>
  <si>
    <t>RTR</t>
  </si>
  <si>
    <t>Mand.</t>
  </si>
  <si>
    <t>ALTE</t>
  </si>
  <si>
    <t>NEUE</t>
  </si>
  <si>
    <t>Kto</t>
  </si>
  <si>
    <t>alt</t>
  </si>
  <si>
    <t>RTr-Name alt</t>
  </si>
  <si>
    <t>NEU</t>
  </si>
  <si>
    <t>Mandant</t>
  </si>
  <si>
    <t>Konto-Nr.</t>
  </si>
  <si>
    <t>Kontonr.</t>
  </si>
  <si>
    <t>Text2</t>
  </si>
  <si>
    <t>Liste Hr. Wassmuth,Stand 12/2021</t>
  </si>
  <si>
    <t>Mandant/ RT-Name NEU</t>
  </si>
  <si>
    <t>Verw.-Zweck</t>
  </si>
  <si>
    <t xml:space="preserve">Ackerb/Rettert           </t>
  </si>
  <si>
    <t xml:space="preserve">Ackerbach-Rettert           </t>
  </si>
  <si>
    <t xml:space="preserve">Kirchenkap            </t>
  </si>
  <si>
    <t xml:space="preserve">Ausgl Rueckl          </t>
  </si>
  <si>
    <t xml:space="preserve">KLBU                  </t>
  </si>
  <si>
    <t xml:space="preserve">Orgelfonds            </t>
  </si>
  <si>
    <t xml:space="preserve">Ackerb.Rettert           </t>
  </si>
  <si>
    <t xml:space="preserve">Kollektenkasse        </t>
  </si>
  <si>
    <t xml:space="preserve">Burgschwalbach           </t>
  </si>
  <si>
    <t xml:space="preserve">Ausgl.Rueckl          </t>
  </si>
  <si>
    <t>Pfarrhaus-Unterhaltung</t>
  </si>
  <si>
    <t>Erhalt Kirche</t>
  </si>
  <si>
    <t>Mietwohnung</t>
  </si>
  <si>
    <t>Kigodienst</t>
  </si>
  <si>
    <t>Tilg.Darl.Umbau Gem.Haus</t>
  </si>
  <si>
    <t xml:space="preserve">Cramberg                 </t>
  </si>
  <si>
    <t xml:space="preserve">Kirchenkapital        </t>
  </si>
  <si>
    <t xml:space="preserve"> </t>
  </si>
  <si>
    <t>Ausgabe aus Sparkontenverwaltung</t>
  </si>
  <si>
    <t>Ausgefüllt / ergänzt vom Kunden</t>
  </si>
  <si>
    <t>Videos zu EKHN2030 und Nachbarschaftsräumen</t>
  </si>
  <si>
    <t>Bildung von Verwaltungseinheiten in einem Nachbarschaftsraum</t>
  </si>
  <si>
    <t>EKHN2030 - Rechtsformen im Nachbarschaftsraum</t>
  </si>
  <si>
    <t>Rechtsformen im Nachbarschaftsraum der EKHN, Thomas Eberl erläutert.</t>
  </si>
  <si>
    <t>Hyperlinks zu den Videos</t>
  </si>
  <si>
    <t>Gerne könnt ihr in eurer Version Videos hinzufügen</t>
  </si>
  <si>
    <t>So wäre das bei einer Fusion aus Sicht der Sparkontenverwaltung</t>
  </si>
  <si>
    <t xml:space="preserve">    Aufgabe 2</t>
  </si>
  <si>
    <t>PROJECTS</t>
  </si>
  <si>
    <t>Wer</t>
  </si>
  <si>
    <t>PROJECT TRACKING Kosten</t>
  </si>
  <si>
    <t>Prozent</t>
  </si>
  <si>
    <t>Kosten</t>
  </si>
  <si>
    <t>Stunden</t>
  </si>
  <si>
    <t>Aufgenommen am</t>
  </si>
  <si>
    <t>Kategorie</t>
  </si>
  <si>
    <t>Was ist zu tun</t>
  </si>
  <si>
    <t>Priorität</t>
  </si>
  <si>
    <t>Zuständig</t>
  </si>
  <si>
    <t>Termin</t>
  </si>
  <si>
    <t>Erledigt am</t>
  </si>
  <si>
    <t>sehr wichtig</t>
  </si>
  <si>
    <t>EK</t>
  </si>
  <si>
    <t>ToDo-Liste</t>
  </si>
  <si>
    <t xml:space="preserve">Gibt es neue Nummern KG und / oder GEM zu Identifizierung </t>
  </si>
  <si>
    <t xml:space="preserve">Wer ist Ansprechpartner in dem Nachbarschaftsraum für SPK </t>
  </si>
  <si>
    <t>Wer stellt wann wie um</t>
  </si>
  <si>
    <t>FiBu Übergabe</t>
  </si>
  <si>
    <t>wichtig</t>
  </si>
  <si>
    <t>normal</t>
  </si>
  <si>
    <t>ToDo's</t>
  </si>
  <si>
    <t>Antwort</t>
  </si>
  <si>
    <t>Werden die KG's komplett ersetzt / wie seinerzeit die Rentämter und wieviele wird es geben.</t>
  </si>
  <si>
    <t>Frage</t>
  </si>
  <si>
    <t>EW</t>
  </si>
  <si>
    <t>Falls Nummern sich ändern / Rückrechnung / Auswertungen prüfen</t>
  </si>
  <si>
    <r>
      <t>·</t>
    </r>
    <r>
      <rPr>
        <sz val="7"/>
        <color theme="1"/>
        <rFont val="Calibri"/>
        <family val="2"/>
        <scheme val="minor"/>
      </rPr>
      <t xml:space="preserve">         </t>
    </r>
    <r>
      <rPr>
        <sz val="11"/>
        <color theme="1"/>
        <rFont val="Calibri"/>
        <family val="2"/>
        <scheme val="minor"/>
      </rPr>
      <t>Können wir die Einführung von neuen oder temporären Mitarbeitern verbessern?</t>
    </r>
  </si>
  <si>
    <r>
      <t>·</t>
    </r>
    <r>
      <rPr>
        <sz val="7"/>
        <color theme="1"/>
        <rFont val="Calibri"/>
        <family val="2"/>
        <scheme val="minor"/>
      </rPr>
      <t xml:space="preserve">         </t>
    </r>
    <r>
      <rPr>
        <sz val="11"/>
        <color theme="1"/>
        <rFont val="Calibri"/>
        <family val="2"/>
        <scheme val="minor"/>
      </rPr>
      <t>Können wir effektiv Arbeit teilen, wenn wir überlastet sind?</t>
    </r>
  </si>
  <si>
    <t>………</t>
  </si>
  <si>
    <r>
      <t>·</t>
    </r>
    <r>
      <rPr>
        <sz val="7"/>
        <color theme="1"/>
        <rFont val="Calibri"/>
        <family val="2"/>
        <scheme val="minor"/>
      </rPr>
      <t xml:space="preserve">         </t>
    </r>
    <r>
      <rPr>
        <sz val="11"/>
        <color theme="1"/>
        <rFont val="Calibri"/>
        <family val="2"/>
        <scheme val="minor"/>
      </rPr>
      <t>Können wir die Bearbeitungsmethode verbessern?</t>
    </r>
  </si>
  <si>
    <t>Methoden</t>
  </si>
  <si>
    <r>
      <t>·</t>
    </r>
    <r>
      <rPr>
        <sz val="7"/>
        <color theme="1"/>
        <rFont val="Times New Roman"/>
        <family val="1"/>
      </rPr>
      <t xml:space="preserve">         </t>
    </r>
    <r>
      <rPr>
        <sz val="11"/>
        <color theme="1"/>
        <rFont val="Calibri"/>
        <family val="2"/>
        <scheme val="minor"/>
      </rPr>
      <t>Können wir Arbeitsplätze, Materialien, Teile, etc. vereinfachen, kombinieren oder eliminieren?</t>
    </r>
  </si>
  <si>
    <r>
      <t>·</t>
    </r>
    <r>
      <rPr>
        <sz val="7"/>
        <color theme="1"/>
        <rFont val="Times New Roman"/>
        <family val="1"/>
      </rPr>
      <t xml:space="preserve">         </t>
    </r>
    <r>
      <rPr>
        <sz val="11"/>
        <color theme="1"/>
        <rFont val="Calibri"/>
        <family val="2"/>
        <scheme val="minor"/>
      </rPr>
      <t>Können wir die redundante Arbeit, die an mehreren Standorten durchgeführt wird, beseitigen?</t>
    </r>
  </si>
  <si>
    <r>
      <t>·</t>
    </r>
    <r>
      <rPr>
        <sz val="7"/>
        <color theme="1"/>
        <rFont val="Times New Roman"/>
        <family val="1"/>
      </rPr>
      <t xml:space="preserve">         </t>
    </r>
    <r>
      <rPr>
        <sz val="11"/>
        <color theme="1"/>
        <rFont val="Calibri"/>
        <family val="2"/>
        <scheme val="minor"/>
      </rPr>
      <t>Können wir es das erste Mal richtig machen?</t>
    </r>
  </si>
  <si>
    <r>
      <t>·</t>
    </r>
    <r>
      <rPr>
        <sz val="7"/>
        <color theme="1"/>
        <rFont val="Times New Roman"/>
        <family val="1"/>
      </rPr>
      <t xml:space="preserve">         </t>
    </r>
    <r>
      <rPr>
        <sz val="11"/>
        <color theme="1"/>
        <rFont val="Calibri"/>
        <family val="2"/>
        <scheme val="minor"/>
      </rPr>
      <t>Können wir die Standards besser klären und die Ausnahme entsprechend behandeln?</t>
    </r>
  </si>
  <si>
    <r>
      <t>·</t>
    </r>
    <r>
      <rPr>
        <sz val="7"/>
        <color theme="1"/>
        <rFont val="Times New Roman"/>
        <family val="1"/>
      </rPr>
      <t xml:space="preserve">         </t>
    </r>
    <r>
      <rPr>
        <sz val="11"/>
        <color theme="1"/>
        <rFont val="Calibri"/>
        <family val="2"/>
        <scheme val="minor"/>
      </rPr>
      <t>Können wir die Arbeitsmethode ändern?</t>
    </r>
  </si>
  <si>
    <r>
      <t>·</t>
    </r>
    <r>
      <rPr>
        <sz val="7"/>
        <color theme="1"/>
        <rFont val="Times New Roman"/>
        <family val="1"/>
      </rPr>
      <t xml:space="preserve">         </t>
    </r>
    <r>
      <rPr>
        <sz val="11"/>
        <color theme="1"/>
        <rFont val="Calibri"/>
        <family val="2"/>
        <scheme val="minor"/>
      </rPr>
      <t>Können wir die Verwendung von Standardarbeitsvorgägngen so verbessern, dass sie einfach zu befolgen sind?</t>
    </r>
  </si>
  <si>
    <r>
      <t>·</t>
    </r>
    <r>
      <rPr>
        <sz val="7"/>
        <color theme="1"/>
        <rFont val="Times New Roman"/>
        <family val="1"/>
      </rPr>
      <t xml:space="preserve">         </t>
    </r>
    <r>
      <rPr>
        <sz val="11"/>
        <color theme="1"/>
        <rFont val="Calibri"/>
        <family val="2"/>
        <scheme val="minor"/>
      </rPr>
      <t>Können wir die Trainingsmethode verbessern?</t>
    </r>
  </si>
  <si>
    <t>Erstellen Sie auf diesem Arbeitsblatt einen Projektplan.
Geben Sie den Titel dieses Projekts in Zelle B1 ein. 
Navigieren Sie weiterhin in Spalte A abwärts, um weitere Anweisungen zu hören.</t>
  </si>
  <si>
    <t>Strukturierte Ideenfindung nach Zoom-Meetings</t>
  </si>
  <si>
    <t>KG's</t>
  </si>
  <si>
    <r>
      <t>·</t>
    </r>
    <r>
      <rPr>
        <sz val="7"/>
        <color theme="1"/>
        <rFont val="Calibri"/>
        <family val="2"/>
        <scheme val="minor"/>
      </rPr>
      <t xml:space="preserve">         </t>
    </r>
    <r>
      <rPr>
        <sz val="11"/>
        <color theme="1"/>
        <rFont val="Calibri"/>
        <family val="2"/>
        <scheme val="minor"/>
      </rPr>
      <t>Können wir die KG Nummern weiter verwenden?</t>
    </r>
  </si>
  <si>
    <t>Programm</t>
  </si>
  <si>
    <r>
      <t>·</t>
    </r>
    <r>
      <rPr>
        <sz val="7"/>
        <color theme="1"/>
        <rFont val="Calibri"/>
        <family val="2"/>
        <scheme val="minor"/>
      </rPr>
      <t xml:space="preserve">         </t>
    </r>
    <r>
      <rPr>
        <sz val="11"/>
        <color theme="1"/>
        <rFont val="Calibri"/>
        <family val="2"/>
        <scheme val="minor"/>
      </rPr>
      <t>Können wir Tools benutzen, um die Arbeit zu machen?</t>
    </r>
  </si>
  <si>
    <r>
      <t>·</t>
    </r>
    <r>
      <rPr>
        <sz val="7"/>
        <color theme="1"/>
        <rFont val="Calibri"/>
        <family val="2"/>
        <scheme val="minor"/>
      </rPr>
      <t xml:space="preserve">         </t>
    </r>
    <r>
      <rPr>
        <sz val="11"/>
        <color theme="1"/>
        <rFont val="Calibri"/>
        <family val="2"/>
        <scheme val="minor"/>
      </rPr>
      <t>Können wir die Programme richtig instandhalten?</t>
    </r>
  </si>
  <si>
    <r>
      <t>·</t>
    </r>
    <r>
      <rPr>
        <sz val="7"/>
        <color theme="1"/>
        <rFont val="Calibri"/>
        <family val="2"/>
        <scheme val="minor"/>
      </rPr>
      <t xml:space="preserve">         </t>
    </r>
    <r>
      <rPr>
        <sz val="11"/>
        <color theme="1"/>
        <rFont val="Calibri"/>
        <family val="2"/>
        <scheme val="minor"/>
      </rPr>
      <t>Können wir Programme modifizieren, verbessern oder erneuern um die Leistung der zu verbessern?</t>
    </r>
  </si>
  <si>
    <t>Projektleiter:</t>
  </si>
  <si>
    <t>Organisation</t>
  </si>
  <si>
    <t>Abteilung:</t>
  </si>
  <si>
    <t>Projekt:</t>
  </si>
  <si>
    <t>Projektnummer</t>
  </si>
  <si>
    <t>PROJEKT-RESSOURCEN</t>
  </si>
  <si>
    <t>ZEITPLAN</t>
  </si>
  <si>
    <t>Projekt Champion:</t>
  </si>
  <si>
    <t>Ende Plan</t>
  </si>
  <si>
    <t>Ende Ist</t>
  </si>
  <si>
    <t>Prozesseigner:</t>
  </si>
  <si>
    <t>Kick-off</t>
  </si>
  <si>
    <t>Projektleiter</t>
  </si>
  <si>
    <t>Teammitglieder:</t>
  </si>
  <si>
    <t>Autorisiert von Project Champion: 
(Orginalunterschrift auf Ausdruck)</t>
  </si>
  <si>
    <t>Unterschrift:</t>
  </si>
  <si>
    <t>1</t>
  </si>
  <si>
    <t>siehe Ressourcen</t>
  </si>
  <si>
    <t xml:space="preserve">PROBLEME  </t>
  </si>
  <si>
    <t xml:space="preserve">ZIELE </t>
  </si>
  <si>
    <t>Zoom 19.06.2024 Themen</t>
  </si>
  <si>
    <t>Noch sind keine bekannt</t>
  </si>
  <si>
    <t>Umsetzung der Vorgaben der EKHN</t>
  </si>
  <si>
    <r>
      <t>·</t>
    </r>
    <r>
      <rPr>
        <sz val="7"/>
        <color theme="1"/>
        <rFont val="Calibri"/>
        <family val="2"/>
        <scheme val="minor"/>
      </rPr>
      <t xml:space="preserve">         </t>
    </r>
    <r>
      <rPr>
        <sz val="11"/>
        <color theme="1"/>
        <rFont val="Calibri"/>
        <family val="2"/>
        <scheme val="minor"/>
      </rPr>
      <t>Bleiben die Ansprechpartner</t>
    </r>
  </si>
  <si>
    <r>
      <t>·</t>
    </r>
    <r>
      <rPr>
        <sz val="7"/>
        <color theme="1"/>
        <rFont val="Calibri"/>
        <family val="2"/>
        <scheme val="minor"/>
      </rPr>
      <t xml:space="preserve">         </t>
    </r>
    <r>
      <rPr>
        <sz val="11"/>
        <color theme="1"/>
        <rFont val="Calibri"/>
        <family val="2"/>
        <scheme val="minor"/>
      </rPr>
      <t>Können wir die effektive Nutzung von Ressourcen, Computern und anderen Tools verbessern?</t>
    </r>
  </si>
  <si>
    <t>Maßnahme</t>
  </si>
  <si>
    <t>Verbessern</t>
  </si>
  <si>
    <t>Kontrolle</t>
  </si>
  <si>
    <t>Analysieren</t>
  </si>
  <si>
    <t>Definitionen</t>
  </si>
  <si>
    <t>Muster Eing. Fusion'!A1</t>
  </si>
  <si>
    <t>**Finanzielle Aspekte**: Wie werden die finanziellen Ressourcen und Verpflichtungen der fusionierenden Gemeinden zusammengeführt? Es ist wichtig, einen detaillierten Finanzplan zu erstellen, der Einnahmen, Ausgaben und Vermögenswerte berücksichtigt</t>
  </si>
  <si>
    <t>**Gemeindestruktur**: Wie wird die neue Gemeindestruktur aussehen?</t>
  </si>
  <si>
    <r>
      <t>·</t>
    </r>
    <r>
      <rPr>
        <sz val="11"/>
        <color theme="1"/>
        <rFont val="Calibri"/>
        <family val="2"/>
        <scheme val="minor"/>
      </rPr>
      <t>        **Gemeindestruktur**: Wie wird die neue Gemeindestruktur aussehen?</t>
    </r>
  </si>
  <si>
    <t>Ergebnisbesprechung</t>
  </si>
  <si>
    <t>Nachbesprechung Zoom v. 19.06.2024</t>
  </si>
  <si>
    <t>EK, EW</t>
  </si>
  <si>
    <t>Zoom EKHN intern</t>
  </si>
  <si>
    <t>EK, RD, EKHN</t>
  </si>
  <si>
    <t>Bleibt wie es ist</t>
  </si>
  <si>
    <t xml:space="preserve"> in diesem Jahr Starkenburg-Ost
	Starkenburg-West
	ggf. noch Rheinhessen</t>
  </si>
  <si>
    <t>Wie gehabt. Nur weniger durch Fusionen</t>
  </si>
  <si>
    <t>Ergebnis der internen Besprechung EKHN (siehe linke Seite) Zoom-Meeting 19.06.2024</t>
  </si>
  <si>
    <r>
      <t xml:space="preserve">BUSINESS CASE / PROJEKTBESCHREIBUNG </t>
    </r>
    <r>
      <rPr>
        <sz val="9"/>
        <rFont val="Verdana"/>
        <family val="2"/>
      </rPr>
      <t xml:space="preserve">(Überlegungen zum Projekt / Konsequenzen, wenn das Projekt nicht durchgeführt wird) </t>
    </r>
  </si>
  <si>
    <r>
      <t xml:space="preserve">Zusammenlegung von Gemeinden zu sogenannten Nachbarschaftsräumen / </t>
    </r>
    <r>
      <rPr>
        <b/>
        <sz val="9"/>
        <color rgb="FFFF0000"/>
        <rFont val="Verdana"/>
        <family val="2"/>
      </rPr>
      <t>keine</t>
    </r>
  </si>
  <si>
    <t>Zoom wegen SPK Dasi mit H. Hofferbert. VPN Client</t>
  </si>
  <si>
    <t>EK, EW, TK</t>
  </si>
  <si>
    <t>Einlesen KG0011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</si>
</sst>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m/yy;@"/>
    <numFmt numFmtId="169" formatCode="d/\ mmm\ yyyy"/>
    <numFmt numFmtId="170" formatCode="d"/>
    <numFmt numFmtId="171" formatCode="0000"/>
    <numFmt numFmtId="172" formatCode="_-* #,##0.00\ [$€-1]_-;\-* #,##0.00\ [$€-1]_-;_-* &quot;-&quot;??\ [$€-1]_-"/>
    <numFmt numFmtId="173" formatCode="d/m/yy\ h:mm;@"/>
  </numFmts>
  <fonts count="79">
    <font>
      <sz val="11"/>
      <color theme="1"/>
      <name val="Calibri"/>
      <family val="2"/>
      <scheme val="minor"/>
    </font>
    <font>
      <b/>
      <sz val="20"/>
      <color theme="4" tint="-0.249977111117893"/>
      <name val="Calibri Light"/>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Light"/>
      <family val="2"/>
      <scheme val="major"/>
    </font>
    <font>
      <b/>
      <sz val="11"/>
      <color theme="1" tint="0.499984740745262"/>
      <name val="Calibri"/>
      <family val="2"/>
      <scheme val="minor"/>
    </font>
    <font>
      <sz val="10"/>
      <color theme="1" tint="0.499984740745262"/>
      <name val="Arial"/>
      <family val="2"/>
    </font>
    <font>
      <sz val="11"/>
      <color rgb="FF1D2129"/>
      <name val="Calibri"/>
      <family val="2"/>
      <scheme val="minor"/>
    </font>
    <font>
      <b/>
      <sz val="16"/>
      <color theme="4" tint="-0.249977111117893"/>
      <name val="Calibri Light"/>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
      <color indexed="81"/>
      <name val="Segoe UI"/>
      <family val="2"/>
    </font>
    <font>
      <b/>
      <sz val="9"/>
      <color indexed="81"/>
      <name val="Segoe UI"/>
      <family val="2"/>
    </font>
    <font>
      <b/>
      <sz val="14"/>
      <color rgb="FF1D2129"/>
      <name val="Calibri"/>
      <family val="2"/>
      <scheme val="minor"/>
    </font>
    <font>
      <sz val="16"/>
      <color theme="3" tint="0.39997558519241921"/>
      <name val="Calibri"/>
      <family val="2"/>
      <scheme val="minor"/>
    </font>
    <font>
      <sz val="10"/>
      <name val="MS Sans Serif"/>
      <family val="2"/>
    </font>
    <font>
      <sz val="11"/>
      <name val="Arial"/>
      <family val="2"/>
    </font>
    <font>
      <sz val="16"/>
      <color rgb="FF44678E"/>
      <name val="Calibri"/>
      <family val="2"/>
      <scheme val="minor"/>
    </font>
    <font>
      <b/>
      <sz val="22"/>
      <color rgb="FF427FC2"/>
      <name val="Calibri Light"/>
      <family val="2"/>
      <scheme val="major"/>
    </font>
    <font>
      <b/>
      <sz val="20"/>
      <color rgb="FF0070C0"/>
      <name val="Calibri"/>
      <family val="2"/>
      <scheme val="minor"/>
    </font>
    <font>
      <b/>
      <sz val="20"/>
      <color theme="1"/>
      <name val="Calibri"/>
      <family val="2"/>
      <scheme val="minor"/>
    </font>
    <font>
      <b/>
      <sz val="14"/>
      <color theme="1"/>
      <name val="Calibri"/>
      <family val="2"/>
      <scheme val="minor"/>
    </font>
    <font>
      <u/>
      <sz val="20"/>
      <color rgb="FF215881"/>
      <name val="Arial"/>
      <family val="2"/>
    </font>
    <font>
      <sz val="20"/>
      <color theme="1"/>
      <name val="Calibri"/>
      <family val="2"/>
      <scheme val="minor"/>
    </font>
    <font>
      <sz val="20"/>
      <color rgb="FF4A6F9C"/>
      <name val="Calibri"/>
      <family val="2"/>
      <scheme val="minor"/>
    </font>
    <font>
      <sz val="8"/>
      <name val="Calibri"/>
      <family val="2"/>
      <scheme val="minor"/>
    </font>
    <font>
      <sz val="12"/>
      <color theme="1"/>
      <name val="Arial"/>
      <family val="2"/>
    </font>
    <font>
      <b/>
      <sz val="10"/>
      <color theme="0" tint="-0.499984740745262"/>
      <name val="Century GothiC "/>
    </font>
    <font>
      <sz val="10"/>
      <color theme="1"/>
      <name val="Century GothiC "/>
    </font>
    <font>
      <b/>
      <sz val="11"/>
      <color theme="0"/>
      <name val="Century Gothic"/>
      <family val="1"/>
    </font>
    <font>
      <b/>
      <sz val="10"/>
      <color theme="1"/>
      <name val="Century Gothic"/>
      <family val="1"/>
    </font>
    <font>
      <sz val="10"/>
      <color theme="1"/>
      <name val="Century Gothic"/>
      <family val="1"/>
    </font>
    <font>
      <b/>
      <sz val="9"/>
      <color theme="0" tint="-4.9989318521683403E-2"/>
      <name val="Century Gothic"/>
      <family val="1"/>
    </font>
    <font>
      <b/>
      <sz val="16"/>
      <color theme="0" tint="-0.499984740745262"/>
      <name val="Century GothiC "/>
    </font>
    <font>
      <b/>
      <sz val="24"/>
      <color theme="1"/>
      <name val="Calibri"/>
      <family val="2"/>
      <scheme val="minor"/>
    </font>
    <font>
      <b/>
      <sz val="9"/>
      <color indexed="81"/>
      <name val="Tahoma"/>
      <family val="2"/>
    </font>
    <font>
      <sz val="11"/>
      <color rgb="FF000000"/>
      <name val="Calibri"/>
      <family val="2"/>
      <scheme val="minor"/>
    </font>
    <font>
      <sz val="16"/>
      <color theme="1"/>
      <name val="Calibri"/>
      <family val="2"/>
      <scheme val="minor"/>
    </font>
    <font>
      <sz val="7"/>
      <color theme="1"/>
      <name val="Calibri"/>
      <family val="2"/>
      <scheme val="minor"/>
    </font>
    <font>
      <sz val="11"/>
      <color theme="1"/>
      <name val="Symbol"/>
      <family val="1"/>
      <charset val="2"/>
    </font>
    <font>
      <sz val="7"/>
      <color theme="1"/>
      <name val="Times New Roman"/>
      <family val="1"/>
    </font>
    <font>
      <b/>
      <sz val="11"/>
      <color theme="0" tint="-4.9989318521683403E-2"/>
      <name val="Century Gothic"/>
      <family val="2"/>
    </font>
    <font>
      <sz val="9"/>
      <name val="Verdana"/>
      <family val="2"/>
    </font>
    <font>
      <sz val="9"/>
      <color indexed="47"/>
      <name val="Verdana"/>
      <family val="2"/>
    </font>
    <font>
      <i/>
      <sz val="9"/>
      <name val="Verdana"/>
      <family val="2"/>
    </font>
    <font>
      <sz val="9"/>
      <color indexed="9"/>
      <name val="Verdana"/>
      <family val="2"/>
    </font>
    <font>
      <b/>
      <sz val="15"/>
      <color indexed="9"/>
      <name val="Verdana"/>
      <family val="2"/>
    </font>
    <font>
      <sz val="10"/>
      <name val="Verdana"/>
      <family val="2"/>
    </font>
    <font>
      <b/>
      <sz val="9"/>
      <name val="Verdana"/>
      <family val="2"/>
    </font>
    <font>
      <b/>
      <sz val="11"/>
      <color indexed="9"/>
      <name val="Verdana"/>
      <family val="2"/>
    </font>
    <font>
      <b/>
      <i/>
      <sz val="9"/>
      <name val="Verdana"/>
      <family val="2"/>
    </font>
    <font>
      <b/>
      <sz val="9"/>
      <color indexed="8"/>
      <name val="Verdana"/>
      <family val="2"/>
    </font>
    <font>
      <b/>
      <sz val="9"/>
      <color theme="1"/>
      <name val="Verdana"/>
      <family val="2"/>
    </font>
    <font>
      <b/>
      <u/>
      <sz val="14"/>
      <color indexed="12"/>
      <name val="Arial"/>
      <family val="2"/>
    </font>
    <font>
      <b/>
      <sz val="9"/>
      <color rgb="FFFF0000"/>
      <name val="Verdana"/>
      <family val="2"/>
    </font>
    <font>
      <sz val="11"/>
      <color theme="1"/>
      <name val="Aptos"/>
      <family val="2"/>
    </font>
    <font>
      <b/>
      <sz val="16"/>
      <color theme="1"/>
      <name val="Calibri"/>
      <family val="2"/>
      <scheme val="minor"/>
    </font>
  </fonts>
  <fills count="5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499984740745262"/>
        <bgColor indexed="64"/>
      </patternFill>
    </fill>
    <fill>
      <patternFill patternType="solid">
        <fgColor theme="1" tint="0.249977111117893"/>
        <bgColor indexed="64"/>
      </patternFill>
    </fill>
    <fill>
      <patternFill patternType="solid">
        <fgColor rgb="FFEAEEF3"/>
        <bgColor indexed="64"/>
      </patternFill>
    </fill>
    <fill>
      <patternFill patternType="solid">
        <fgColor theme="3" tint="0.59999389629810485"/>
        <bgColor indexed="64"/>
      </patternFill>
    </fill>
    <fill>
      <patternFill patternType="solid">
        <fgColor rgb="FFD9E1F2"/>
        <bgColor indexed="64"/>
      </patternFill>
    </fill>
    <fill>
      <patternFill patternType="solid">
        <fgColor theme="9" tint="0.59999389629810485"/>
        <bgColor indexed="64"/>
      </patternFill>
    </fill>
    <fill>
      <patternFill patternType="solid">
        <fgColor indexed="9"/>
        <bgColor indexed="64"/>
      </patternFill>
    </fill>
    <fill>
      <patternFill patternType="solid">
        <fgColor indexed="63"/>
        <bgColor indexed="64"/>
      </patternFill>
    </fill>
  </fills>
  <borders count="40">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medium">
        <color rgb="FF8EA9DB"/>
      </left>
      <right/>
      <top style="medium">
        <color rgb="FF8EA9DB"/>
      </top>
      <bottom style="medium">
        <color rgb="FF8EA9DB"/>
      </bottom>
      <diagonal/>
    </border>
    <border>
      <left style="medium">
        <color rgb="FF8EA9DB"/>
      </left>
      <right/>
      <top/>
      <bottom style="medium">
        <color rgb="FF8EA9DB"/>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78">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8"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1"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2" fillId="0" borderId="0" applyNumberFormat="0" applyFill="0" applyBorder="0" applyAlignment="0" applyProtection="0"/>
    <xf numFmtId="0" fontId="23" fillId="14" borderId="0" applyNumberFormat="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6" fillId="17" borderId="11" applyNumberFormat="0" applyAlignment="0" applyProtection="0"/>
    <xf numFmtId="0" fontId="27" fillId="18" borderId="12" applyNumberFormat="0" applyAlignment="0" applyProtection="0"/>
    <xf numFmtId="0" fontId="28" fillId="18" borderId="11" applyNumberFormat="0" applyAlignment="0" applyProtection="0"/>
    <xf numFmtId="0" fontId="29" fillId="0" borderId="13" applyNumberFormat="0" applyFill="0" applyAlignment="0" applyProtection="0"/>
    <xf numFmtId="0" fontId="30" fillId="19" borderId="14" applyNumberFormat="0" applyAlignment="0" applyProtection="0"/>
    <xf numFmtId="0" fontId="31" fillId="0" borderId="0" applyNumberFormat="0" applyFill="0" applyBorder="0" applyAlignment="0" applyProtection="0"/>
    <xf numFmtId="0" fontId="9" fillId="20" borderId="15" applyNumberFormat="0" applyFont="0" applyAlignment="0" applyProtection="0"/>
    <xf numFmtId="0" fontId="32" fillId="0" borderId="0" applyNumberFormat="0" applyFill="0" applyBorder="0" applyAlignment="0" applyProtection="0"/>
    <xf numFmtId="0" fontId="6" fillId="0" borderId="16" applyNumberFormat="0" applyFill="0" applyAlignment="0" applyProtection="0"/>
    <xf numFmtId="0" fontId="18"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8"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8"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8"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8"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8"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4" borderId="0" applyNumberFormat="0" applyBorder="0" applyAlignment="0" applyProtection="0"/>
    <xf numFmtId="0" fontId="9" fillId="38" borderId="0" applyNumberFormat="0" applyBorder="0" applyAlignment="0" applyProtection="0"/>
    <xf numFmtId="0" fontId="9" fillId="42"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5" borderId="0" applyNumberFormat="0" applyBorder="0" applyAlignment="0" applyProtection="0"/>
    <xf numFmtId="0" fontId="9" fillId="39" borderId="0" applyNumberFormat="0" applyBorder="0" applyAlignment="0" applyProtection="0"/>
    <xf numFmtId="0" fontId="9" fillId="43"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8" fillId="36" borderId="0" applyNumberFormat="0" applyBorder="0" applyAlignment="0" applyProtection="0"/>
    <xf numFmtId="0" fontId="18" fillId="40" borderId="0" applyNumberFormat="0" applyBorder="0" applyAlignment="0" applyProtection="0"/>
    <xf numFmtId="0" fontId="18" fillId="44" borderId="0" applyNumberFormat="0" applyBorder="0" applyAlignment="0" applyProtection="0"/>
    <xf numFmtId="172" fontId="20" fillId="0" borderId="0" applyFont="0" applyFill="0" applyBorder="0" applyAlignment="0" applyProtection="0"/>
    <xf numFmtId="0" fontId="37" fillId="0" borderId="0"/>
    <xf numFmtId="0" fontId="20" fillId="0" borderId="0"/>
    <xf numFmtId="0" fontId="38" fillId="0" borderId="0"/>
    <xf numFmtId="0" fontId="38" fillId="0" borderId="0"/>
    <xf numFmtId="0" fontId="38" fillId="0" borderId="0"/>
  </cellStyleXfs>
  <cellXfs count="25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7" fillId="0" borderId="0" xfId="0" applyFont="1" applyAlignment="1">
      <alignment vertical="center"/>
    </xf>
    <xf numFmtId="0" fontId="16" fillId="0" borderId="0" xfId="0" applyFont="1" applyAlignment="1">
      <alignment horizontal="left" vertical="top" wrapText="1" indent="1"/>
    </xf>
    <xf numFmtId="0" fontId="18" fillId="0" borderId="0" xfId="3"/>
    <xf numFmtId="0" fontId="18" fillId="0" borderId="0" xfId="3" applyAlignment="1">
      <alignment wrapText="1"/>
    </xf>
    <xf numFmtId="0" fontId="18" fillId="0" borderId="0" xfId="0" applyFont="1" applyAlignment="1">
      <alignment horizontal="center"/>
    </xf>
    <xf numFmtId="0" fontId="0" fillId="0" borderId="0" xfId="0" applyAlignment="1">
      <alignment wrapText="1"/>
    </xf>
    <xf numFmtId="0" fontId="10" fillId="0" borderId="0" xfId="6"/>
    <xf numFmtId="0" fontId="10" fillId="0" borderId="0" xfId="7">
      <alignment vertical="top"/>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19" fillId="0" borderId="0" xfId="0" applyFont="1"/>
    <xf numFmtId="0" fontId="20" fillId="0" borderId="0" xfId="1" applyFont="1" applyProtection="1">
      <alignment vertical="top"/>
    </xf>
    <xf numFmtId="166" fontId="9" fillId="3" borderId="2" xfId="10" applyNumberFormat="1"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NumberFormat="1"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NumberFormat="1"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70" fontId="11" fillId="7" borderId="6" xfId="0" applyNumberFormat="1" applyFont="1" applyFill="1" applyBorder="1" applyAlignment="1">
      <alignment horizontal="center" vertical="center"/>
    </xf>
    <xf numFmtId="170" fontId="11" fillId="7" borderId="0" xfId="0" applyNumberFormat="1" applyFont="1" applyFill="1" applyAlignment="1">
      <alignment horizontal="center" vertical="center"/>
    </xf>
    <xf numFmtId="170" fontId="11" fillId="7" borderId="7" xfId="0" applyNumberFormat="1" applyFont="1" applyFill="1" applyBorder="1" applyAlignment="1">
      <alignment horizontal="center" vertical="center"/>
    </xf>
    <xf numFmtId="0" fontId="18" fillId="0" borderId="0" xfId="3" applyAlignment="1">
      <alignment shrinkToFit="1"/>
    </xf>
    <xf numFmtId="0" fontId="6" fillId="8" borderId="2" xfId="0" applyFont="1" applyFill="1" applyBorder="1" applyAlignment="1">
      <alignment horizontal="left" vertical="center" shrinkToFit="1"/>
    </xf>
    <xf numFmtId="0" fontId="9" fillId="8" borderId="2" xfId="11" applyFill="1" applyAlignment="1">
      <alignment horizontal="center" vertical="center" shrinkToFit="1"/>
    </xf>
    <xf numFmtId="9" fontId="5" fillId="8" borderId="2" xfId="2" applyFont="1" applyFill="1" applyBorder="1" applyAlignment="1">
      <alignment horizontal="center" vertical="center" shrinkToFit="1"/>
    </xf>
    <xf numFmtId="166" fontId="0" fillId="8" borderId="2" xfId="0" applyNumberFormat="1" applyFill="1" applyBorder="1" applyAlignment="1">
      <alignment horizontal="center" vertical="center" shrinkToFit="1"/>
    </xf>
    <xf numFmtId="166" fontId="5" fillId="8" borderId="2" xfId="0" applyNumberFormat="1" applyFont="1" applyFill="1" applyBorder="1" applyAlignment="1">
      <alignment horizontal="center" vertical="center" shrinkToFit="1"/>
    </xf>
    <xf numFmtId="0" fontId="5" fillId="0" borderId="2" xfId="0" applyFont="1" applyBorder="1" applyAlignment="1">
      <alignment horizontal="center" vertical="center" shrinkToFit="1"/>
    </xf>
    <xf numFmtId="0" fontId="0" fillId="0" borderId="9" xfId="0" applyBorder="1" applyAlignment="1">
      <alignment vertical="center" shrinkToFit="1"/>
    </xf>
    <xf numFmtId="0" fontId="0" fillId="0" borderId="0" xfId="0" applyAlignment="1">
      <alignment vertical="center" shrinkToFit="1"/>
    </xf>
    <xf numFmtId="14" fontId="0" fillId="0" borderId="0" xfId="0" applyNumberFormat="1"/>
    <xf numFmtId="49" fontId="0" fillId="0" borderId="0" xfId="0" applyNumberFormat="1"/>
    <xf numFmtId="0" fontId="3" fillId="0" borderId="0" xfId="1" applyAlignment="1" applyProtection="1">
      <alignment vertical="center"/>
    </xf>
    <xf numFmtId="0" fontId="3" fillId="3" borderId="2" xfId="1" applyFill="1" applyBorder="1" applyAlignment="1" applyProtection="1">
      <alignment horizontal="left" vertical="center" indent="2"/>
    </xf>
    <xf numFmtId="0" fontId="36" fillId="0" borderId="0" xfId="0" applyFont="1"/>
    <xf numFmtId="171" fontId="6" fillId="0" borderId="0" xfId="0" applyNumberFormat="1" applyFont="1"/>
    <xf numFmtId="49" fontId="6" fillId="0" borderId="0" xfId="0" applyNumberFormat="1" applyFont="1"/>
    <xf numFmtId="171" fontId="19" fillId="0" borderId="0" xfId="0" applyNumberFormat="1" applyFont="1"/>
    <xf numFmtId="171" fontId="19" fillId="45" borderId="0" xfId="0" applyNumberFormat="1" applyFont="1" applyFill="1"/>
    <xf numFmtId="171" fontId="6" fillId="45" borderId="0" xfId="0" applyNumberFormat="1" applyFont="1" applyFill="1"/>
    <xf numFmtId="171" fontId="19" fillId="0" borderId="0" xfId="0" applyNumberFormat="1" applyFont="1" applyAlignment="1">
      <alignment horizontal="left"/>
    </xf>
    <xf numFmtId="171" fontId="6" fillId="0" borderId="0" xfId="0" applyNumberFormat="1" applyFont="1" applyAlignment="1">
      <alignment horizontal="left"/>
    </xf>
    <xf numFmtId="49" fontId="19" fillId="0" borderId="0" xfId="0" applyNumberFormat="1" applyFont="1" applyAlignment="1">
      <alignment horizontal="left"/>
    </xf>
    <xf numFmtId="49" fontId="6" fillId="0" borderId="0" xfId="0" applyNumberFormat="1" applyFont="1" applyAlignment="1">
      <alignment horizontal="left"/>
    </xf>
    <xf numFmtId="0" fontId="39" fillId="0" borderId="0" xfId="0" applyFont="1"/>
    <xf numFmtId="0" fontId="40" fillId="0" borderId="0" xfId="5" applyFont="1" applyAlignment="1">
      <alignment horizontal="left"/>
    </xf>
    <xf numFmtId="0" fontId="3" fillId="0" borderId="0" xfId="1" applyAlignment="1" applyProtection="1"/>
    <xf numFmtId="0" fontId="41" fillId="0" borderId="0" xfId="0" applyFont="1"/>
    <xf numFmtId="0" fontId="42" fillId="0" borderId="0" xfId="0" applyFont="1"/>
    <xf numFmtId="0" fontId="43" fillId="0" borderId="0" xfId="0" applyFont="1"/>
    <xf numFmtId="0" fontId="44" fillId="45" borderId="0" xfId="1" applyFont="1" applyFill="1" applyAlignment="1" applyProtection="1"/>
    <xf numFmtId="0" fontId="3" fillId="3" borderId="2" xfId="1" applyFill="1" applyBorder="1" applyAlignment="1" applyProtection="1">
      <alignment horizontal="center" vertical="center"/>
    </xf>
    <xf numFmtId="0" fontId="3" fillId="4" borderId="2" xfId="1" applyFill="1" applyBorder="1" applyAlignment="1" applyProtection="1">
      <alignment horizontal="center" vertical="center"/>
    </xf>
    <xf numFmtId="0" fontId="3" fillId="3" borderId="0" xfId="1" applyFill="1" applyAlignment="1" applyProtection="1">
      <alignment horizontal="center" vertical="center"/>
    </xf>
    <xf numFmtId="0" fontId="48" fillId="0" borderId="0" xfId="0" applyFont="1"/>
    <xf numFmtId="0" fontId="49" fillId="46" borderId="0" xfId="0" applyFont="1" applyFill="1" applyAlignment="1">
      <alignment vertical="center"/>
    </xf>
    <xf numFmtId="0" fontId="50" fillId="0" borderId="0" xfId="0" applyFont="1"/>
    <xf numFmtId="0" fontId="51" fillId="47" borderId="17" xfId="0" applyFont="1" applyFill="1" applyBorder="1" applyAlignment="1">
      <alignment horizontal="left" vertical="center" wrapText="1" indent="1"/>
    </xf>
    <xf numFmtId="0" fontId="51" fillId="48" borderId="17" xfId="0" applyFont="1" applyFill="1" applyBorder="1" applyAlignment="1">
      <alignment horizontal="left" vertical="center" wrapText="1" indent="1"/>
    </xf>
    <xf numFmtId="0" fontId="51" fillId="47" borderId="17" xfId="0" applyFont="1" applyFill="1" applyBorder="1" applyAlignment="1">
      <alignment horizontal="left" vertical="center" indent="1"/>
    </xf>
    <xf numFmtId="0" fontId="52" fillId="49" borderId="19" xfId="0" applyFont="1" applyFill="1" applyBorder="1" applyAlignment="1">
      <alignment horizontal="left" vertical="center" wrapText="1" indent="1"/>
    </xf>
    <xf numFmtId="9" fontId="52" fillId="2" borderId="19" xfId="2" applyFont="1" applyFill="1" applyBorder="1" applyAlignment="1">
      <alignment horizontal="center" vertical="center"/>
    </xf>
    <xf numFmtId="0" fontId="52" fillId="49" borderId="19" xfId="0" applyFont="1" applyFill="1" applyBorder="1" applyAlignment="1">
      <alignment horizontal="center" vertical="center"/>
    </xf>
    <xf numFmtId="0" fontId="53" fillId="0" borderId="20" xfId="0" applyFont="1" applyBorder="1" applyAlignment="1">
      <alignment horizontal="left" vertical="center" wrapText="1" indent="1"/>
    </xf>
    <xf numFmtId="9" fontId="52" fillId="46" borderId="20" xfId="2" applyFont="1" applyFill="1" applyBorder="1" applyAlignment="1">
      <alignment horizontal="center" vertical="center"/>
    </xf>
    <xf numFmtId="0" fontId="53" fillId="0" borderId="20" xfId="0" applyFont="1" applyBorder="1" applyAlignment="1">
      <alignment horizontal="center" vertical="center"/>
    </xf>
    <xf numFmtId="0" fontId="53" fillId="0" borderId="21" xfId="0" applyFont="1" applyBorder="1" applyAlignment="1">
      <alignment horizontal="left" vertical="center" wrapText="1" indent="1"/>
    </xf>
    <xf numFmtId="9" fontId="52" fillId="46" borderId="21" xfId="2" applyFont="1" applyFill="1" applyBorder="1" applyAlignment="1">
      <alignment horizontal="center" vertical="center"/>
    </xf>
    <xf numFmtId="0" fontId="53" fillId="0" borderId="21" xfId="0" applyFont="1" applyBorder="1" applyAlignment="1">
      <alignment horizontal="center" vertical="center"/>
    </xf>
    <xf numFmtId="44" fontId="52" fillId="49" borderId="19" xfId="0" applyNumberFormat="1" applyFont="1" applyFill="1" applyBorder="1" applyAlignment="1">
      <alignment horizontal="center" vertical="center"/>
    </xf>
    <xf numFmtId="44" fontId="53" fillId="0" borderId="20" xfId="0" applyNumberFormat="1" applyFont="1" applyBorder="1" applyAlignment="1">
      <alignment horizontal="center" vertical="center"/>
    </xf>
    <xf numFmtId="44" fontId="53" fillId="0" borderId="21" xfId="0" applyNumberFormat="1" applyFont="1" applyBorder="1" applyAlignment="1">
      <alignment horizontal="center" vertical="center"/>
    </xf>
    <xf numFmtId="0" fontId="54" fillId="47" borderId="18" xfId="0" applyFont="1" applyFill="1" applyBorder="1" applyAlignment="1">
      <alignment vertical="center" wrapText="1"/>
    </xf>
    <xf numFmtId="0" fontId="55" fillId="46" borderId="0" xfId="0" applyFont="1" applyFill="1" applyAlignment="1">
      <alignment vertical="center"/>
    </xf>
    <xf numFmtId="14" fontId="53" fillId="0" borderId="20" xfId="0" applyNumberFormat="1" applyFont="1" applyBorder="1" applyAlignment="1">
      <alignment horizontal="center" vertical="center"/>
    </xf>
    <xf numFmtId="14" fontId="53" fillId="0" borderId="21" xfId="0" applyNumberFormat="1" applyFont="1" applyBorder="1" applyAlignment="1">
      <alignment horizontal="center" vertical="center"/>
    </xf>
    <xf numFmtId="14" fontId="52" fillId="49" borderId="19" xfId="0" applyNumberFormat="1" applyFont="1" applyFill="1" applyBorder="1" applyAlignment="1">
      <alignment horizontal="center" vertical="center"/>
    </xf>
    <xf numFmtId="0" fontId="53" fillId="0" borderId="22" xfId="0" applyFont="1" applyBorder="1" applyAlignment="1">
      <alignment horizontal="left" vertical="center" wrapText="1" indent="1"/>
    </xf>
    <xf numFmtId="9" fontId="52" fillId="46" borderId="22" xfId="2" applyFont="1" applyFill="1" applyBorder="1" applyAlignment="1">
      <alignment horizontal="center" vertical="center"/>
    </xf>
    <xf numFmtId="44" fontId="53" fillId="0" borderId="22" xfId="0" applyNumberFormat="1" applyFont="1" applyBorder="1" applyAlignment="1">
      <alignment horizontal="center" vertical="center"/>
    </xf>
    <xf numFmtId="0" fontId="53" fillId="0" borderId="22" xfId="0" applyFont="1" applyBorder="1" applyAlignment="1">
      <alignment horizontal="center" vertical="center"/>
    </xf>
    <xf numFmtId="173" fontId="53" fillId="0" borderId="20" xfId="0" applyNumberFormat="1" applyFont="1" applyBorder="1" applyAlignment="1">
      <alignment horizontal="center" vertical="center"/>
    </xf>
    <xf numFmtId="173" fontId="53" fillId="0" borderId="22" xfId="0" applyNumberFormat="1" applyFont="1" applyBorder="1" applyAlignment="1">
      <alignment horizontal="center" vertical="center"/>
    </xf>
    <xf numFmtId="173" fontId="53" fillId="0" borderId="21" xfId="0" applyNumberFormat="1" applyFont="1" applyBorder="1" applyAlignment="1">
      <alignment horizontal="center" vertical="center"/>
    </xf>
    <xf numFmtId="0" fontId="0" fillId="0" borderId="0" xfId="0" applyAlignment="1">
      <alignment horizontal="left" indent="1"/>
    </xf>
    <xf numFmtId="49" fontId="6" fillId="0" borderId="0" xfId="0" applyNumberFormat="1" applyFont="1" applyAlignment="1">
      <alignment horizontal="left" vertical="center" indent="2"/>
    </xf>
    <xf numFmtId="0" fontId="0" fillId="50" borderId="0" xfId="0" applyFill="1" applyAlignment="1">
      <alignment horizontal="left" vertical="top" wrapText="1" indent="1"/>
    </xf>
    <xf numFmtId="0" fontId="0" fillId="50" borderId="0" xfId="0" applyFill="1" applyAlignment="1">
      <alignment horizontal="left" vertical="top" indent="1"/>
    </xf>
    <xf numFmtId="0" fontId="0" fillId="0" borderId="0" xfId="0" applyAlignment="1">
      <alignment horizontal="left" vertical="top" indent="1"/>
    </xf>
    <xf numFmtId="0" fontId="6" fillId="0" borderId="0" xfId="0" applyFont="1" applyAlignment="1">
      <alignment horizontal="left" indent="1"/>
    </xf>
    <xf numFmtId="17" fontId="0" fillId="0" borderId="0" xfId="0" applyNumberFormat="1"/>
    <xf numFmtId="14" fontId="0" fillId="0" borderId="0" xfId="0" applyNumberFormat="1" applyAlignment="1">
      <alignment horizontal="left" vertical="top" indent="1"/>
    </xf>
    <xf numFmtId="14" fontId="0" fillId="0" borderId="0" xfId="0" applyNumberFormat="1" applyAlignment="1">
      <alignment horizontal="left" vertical="top"/>
    </xf>
    <xf numFmtId="14" fontId="0" fillId="0" borderId="0" xfId="0" applyNumberFormat="1" applyAlignment="1">
      <alignment horizontal="left" vertical="top" indent="2"/>
    </xf>
    <xf numFmtId="49" fontId="0" fillId="0" borderId="0" xfId="0" applyNumberFormat="1" applyAlignment="1">
      <alignment vertical="top" wrapText="1"/>
    </xf>
    <xf numFmtId="49" fontId="58" fillId="51" borderId="24" xfId="0" applyNumberFormat="1" applyFont="1" applyFill="1" applyBorder="1" applyAlignment="1">
      <alignment wrapText="1"/>
    </xf>
    <xf numFmtId="49" fontId="58" fillId="0" borderId="0" xfId="0" applyNumberFormat="1" applyFont="1" applyAlignment="1">
      <alignment wrapText="1"/>
    </xf>
    <xf numFmtId="49" fontId="58" fillId="0" borderId="23" xfId="0" applyNumberFormat="1" applyFont="1" applyBorder="1" applyAlignment="1">
      <alignment vertical="center" wrapText="1"/>
    </xf>
    <xf numFmtId="49" fontId="58" fillId="0" borderId="24" xfId="0" applyNumberFormat="1" applyFont="1" applyBorder="1" applyAlignment="1">
      <alignment wrapText="1"/>
    </xf>
    <xf numFmtId="49" fontId="0" fillId="50" borderId="0" xfId="0" applyNumberFormat="1" applyFill="1" applyAlignment="1">
      <alignment horizontal="center" vertical="top"/>
    </xf>
    <xf numFmtId="49" fontId="58" fillId="51" borderId="24" xfId="0" applyNumberFormat="1" applyFont="1" applyFill="1" applyBorder="1" applyAlignment="1">
      <alignment vertical="top" wrapText="1"/>
    </xf>
    <xf numFmtId="49" fontId="58" fillId="51" borderId="0" xfId="0" applyNumberFormat="1" applyFont="1" applyFill="1" applyAlignment="1">
      <alignment vertical="top" wrapText="1"/>
    </xf>
    <xf numFmtId="49" fontId="58" fillId="0" borderId="0" xfId="0" applyNumberFormat="1" applyFont="1" applyAlignment="1">
      <alignment vertical="top" wrapText="1"/>
    </xf>
    <xf numFmtId="18" fontId="0" fillId="0" borderId="0" xfId="0" applyNumberFormat="1" applyAlignment="1">
      <alignment horizontal="left" vertical="top" indent="2"/>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61" fillId="0" borderId="0" xfId="0" applyFont="1" applyAlignment="1">
      <alignment vertical="center" wrapText="1"/>
    </xf>
    <xf numFmtId="49" fontId="56" fillId="52" borderId="0" xfId="0" applyNumberFormat="1" applyFont="1" applyFill="1" applyAlignment="1">
      <alignment horizontal="left" vertical="center" indent="1"/>
    </xf>
    <xf numFmtId="0" fontId="0" fillId="52" borderId="0" xfId="0" applyFill="1" applyAlignment="1">
      <alignment horizontal="left" indent="1"/>
    </xf>
    <xf numFmtId="0" fontId="63" fillId="47" borderId="18" xfId="0" applyFont="1" applyFill="1" applyBorder="1" applyAlignment="1">
      <alignment vertical="center" wrapText="1"/>
    </xf>
    <xf numFmtId="0" fontId="0" fillId="0" borderId="27" xfId="0" applyBorder="1"/>
    <xf numFmtId="0" fontId="64" fillId="53" borderId="28" xfId="0" applyFont="1" applyFill="1" applyBorder="1" applyProtection="1">
      <protection hidden="1"/>
    </xf>
    <xf numFmtId="0" fontId="64" fillId="53" borderId="29" xfId="0" applyFont="1" applyFill="1" applyBorder="1"/>
    <xf numFmtId="0" fontId="64" fillId="53" borderId="29" xfId="0" applyFont="1" applyFill="1" applyBorder="1" applyAlignment="1">
      <alignment vertical="center"/>
    </xf>
    <xf numFmtId="0" fontId="65" fillId="53" borderId="29" xfId="0" applyFont="1" applyFill="1" applyBorder="1" applyProtection="1">
      <protection hidden="1"/>
    </xf>
    <xf numFmtId="0" fontId="66" fillId="53" borderId="29" xfId="0" applyFont="1" applyFill="1" applyBorder="1" applyAlignment="1">
      <alignment horizontal="right"/>
    </xf>
    <xf numFmtId="0" fontId="65" fillId="53" borderId="30" xfId="0" applyFont="1" applyFill="1" applyBorder="1" applyProtection="1">
      <protection hidden="1"/>
    </xf>
    <xf numFmtId="0" fontId="64" fillId="53" borderId="31" xfId="0" applyFont="1" applyFill="1" applyBorder="1" applyProtection="1">
      <protection hidden="1"/>
    </xf>
    <xf numFmtId="0" fontId="64" fillId="53" borderId="0" xfId="0" applyFont="1" applyFill="1" applyAlignment="1">
      <alignment horizontal="right" vertical="center"/>
    </xf>
    <xf numFmtId="0" fontId="64" fillId="8" borderId="0" xfId="0" applyFont="1" applyFill="1" applyAlignment="1">
      <alignment vertical="center"/>
    </xf>
    <xf numFmtId="0" fontId="64" fillId="53" borderId="0" xfId="0" applyFont="1" applyFill="1" applyAlignment="1">
      <alignment vertical="center"/>
    </xf>
    <xf numFmtId="0" fontId="64" fillId="53" borderId="0" xfId="0" applyFont="1" applyFill="1" applyAlignment="1" applyProtection="1">
      <alignment horizontal="right" vertical="center"/>
      <protection locked="0"/>
    </xf>
    <xf numFmtId="0" fontId="67" fillId="53" borderId="0" xfId="0" applyFont="1" applyFill="1" applyAlignment="1" applyProtection="1">
      <alignment horizontal="left" vertical="center"/>
      <protection locked="0"/>
    </xf>
    <xf numFmtId="14" fontId="64" fillId="8" borderId="0" xfId="0" applyNumberFormat="1" applyFont="1" applyFill="1" applyAlignment="1" applyProtection="1">
      <alignment horizontal="left" vertical="center"/>
      <protection locked="0"/>
    </xf>
    <xf numFmtId="0" fontId="65" fillId="53" borderId="0" xfId="0" applyFont="1" applyFill="1" applyProtection="1">
      <protection hidden="1"/>
    </xf>
    <xf numFmtId="0" fontId="66" fillId="53" borderId="0" xfId="0" applyFont="1" applyFill="1" applyAlignment="1">
      <alignment horizontal="right"/>
    </xf>
    <xf numFmtId="0" fontId="65" fillId="53" borderId="32" xfId="0" applyFont="1" applyFill="1" applyBorder="1" applyProtection="1">
      <protection hidden="1"/>
    </xf>
    <xf numFmtId="0" fontId="64" fillId="53" borderId="31" xfId="0" applyFont="1" applyFill="1" applyBorder="1"/>
    <xf numFmtId="0" fontId="64" fillId="53" borderId="0" xfId="0" applyFont="1" applyFill="1"/>
    <xf numFmtId="49" fontId="64" fillId="8" borderId="0" xfId="0" applyNumberFormat="1" applyFont="1" applyFill="1" applyAlignment="1">
      <alignment horizontal="right" vertical="center"/>
    </xf>
    <xf numFmtId="0" fontId="64" fillId="53" borderId="0" xfId="0" applyFont="1" applyFill="1" applyAlignment="1">
      <alignment horizontal="right"/>
    </xf>
    <xf numFmtId="0" fontId="64" fillId="53" borderId="31" xfId="0" applyFont="1" applyFill="1" applyBorder="1" applyAlignment="1">
      <alignment horizontal="center" vertical="center"/>
    </xf>
    <xf numFmtId="0" fontId="65" fillId="53" borderId="32" xfId="0" applyFont="1" applyFill="1" applyBorder="1" applyAlignment="1" applyProtection="1">
      <alignment horizontal="center" vertical="center"/>
      <protection hidden="1"/>
    </xf>
    <xf numFmtId="0" fontId="69" fillId="53" borderId="31" xfId="0" applyFont="1" applyFill="1" applyBorder="1"/>
    <xf numFmtId="0" fontId="69" fillId="53" borderId="0" xfId="0" applyFont="1" applyFill="1"/>
    <xf numFmtId="0" fontId="69" fillId="53" borderId="32" xfId="0" applyFont="1" applyFill="1" applyBorder="1"/>
    <xf numFmtId="0" fontId="64" fillId="53" borderId="32" xfId="0" applyFont="1" applyFill="1" applyBorder="1" applyProtection="1">
      <protection hidden="1"/>
    </xf>
    <xf numFmtId="0" fontId="70" fillId="53" borderId="0" xfId="0" applyFont="1" applyFill="1" applyAlignment="1">
      <alignment horizontal="left"/>
    </xf>
    <xf numFmtId="0" fontId="64" fillId="53" borderId="0" xfId="0" applyFont="1" applyFill="1" applyAlignment="1">
      <alignment horizontal="left"/>
    </xf>
    <xf numFmtId="49" fontId="70" fillId="53" borderId="0" xfId="0" applyNumberFormat="1" applyFont="1" applyFill="1" applyAlignment="1">
      <alignment horizontal="left" vertical="top"/>
    </xf>
    <xf numFmtId="0" fontId="64" fillId="53" borderId="32" xfId="0" applyFont="1" applyFill="1" applyBorder="1"/>
    <xf numFmtId="0" fontId="72" fillId="53" borderId="0" xfId="0" applyFont="1" applyFill="1"/>
    <xf numFmtId="0" fontId="64" fillId="53" borderId="31" xfId="0" applyFont="1" applyFill="1" applyBorder="1" applyAlignment="1">
      <alignment horizontal="center"/>
    </xf>
    <xf numFmtId="0" fontId="64" fillId="53" borderId="0" xfId="0" applyFont="1" applyFill="1" applyAlignment="1">
      <alignment horizontal="center"/>
    </xf>
    <xf numFmtId="0" fontId="70" fillId="53" borderId="31" xfId="0" applyFont="1" applyFill="1" applyBorder="1" applyAlignment="1">
      <alignment horizontal="right"/>
    </xf>
    <xf numFmtId="14" fontId="64" fillId="8" borderId="37" xfId="0" applyNumberFormat="1" applyFont="1" applyFill="1" applyBorder="1" applyAlignment="1" applyProtection="1">
      <alignment vertical="center"/>
      <protection locked="0"/>
    </xf>
    <xf numFmtId="0" fontId="64" fillId="53" borderId="31" xfId="0" applyFont="1" applyFill="1" applyBorder="1" applyAlignment="1">
      <alignment horizontal="right"/>
    </xf>
    <xf numFmtId="15" fontId="64" fillId="53" borderId="0" xfId="0" applyNumberFormat="1" applyFont="1" applyFill="1"/>
    <xf numFmtId="0" fontId="64" fillId="53" borderId="38" xfId="0" applyFont="1" applyFill="1" applyBorder="1"/>
    <xf numFmtId="0" fontId="64" fillId="53" borderId="33" xfId="0" applyFont="1" applyFill="1" applyBorder="1" applyAlignment="1">
      <alignment horizontal="center"/>
    </xf>
    <xf numFmtId="0" fontId="64" fillId="53" borderId="33" xfId="0" applyFont="1" applyFill="1" applyBorder="1"/>
    <xf numFmtId="0" fontId="64" fillId="53" borderId="39" xfId="0" applyFont="1" applyFill="1" applyBorder="1"/>
    <xf numFmtId="0" fontId="64" fillId="53" borderId="39" xfId="0" applyFont="1" applyFill="1" applyBorder="1" applyProtection="1">
      <protection hidden="1"/>
    </xf>
    <xf numFmtId="0" fontId="65" fillId="8" borderId="0" xfId="0" applyFont="1" applyFill="1" applyProtection="1">
      <protection hidden="1"/>
    </xf>
    <xf numFmtId="0" fontId="6" fillId="0" borderId="0" xfId="0" applyFont="1"/>
    <xf numFmtId="0" fontId="75" fillId="0" borderId="0" xfId="1" quotePrefix="1" applyFont="1" applyAlignment="1" applyProtection="1"/>
    <xf numFmtId="0" fontId="77" fillId="0" borderId="0" xfId="0" applyFont="1" applyAlignment="1">
      <alignment wrapText="1"/>
    </xf>
    <xf numFmtId="0" fontId="10" fillId="0" borderId="0" xfId="0" applyFont="1" applyAlignment="1">
      <alignment wrapText="1"/>
    </xf>
    <xf numFmtId="0" fontId="78" fillId="0" borderId="0" xfId="0" applyFont="1" applyAlignment="1">
      <alignment wrapText="1"/>
    </xf>
    <xf numFmtId="0" fontId="0" fillId="3" borderId="0" xfId="0" applyFill="1" applyAlignment="1">
      <alignment horizontal="center" vertical="center"/>
    </xf>
    <xf numFmtId="0" fontId="9" fillId="3" borderId="2" xfId="12" applyFill="1" applyAlignment="1">
      <alignment horizontal="center" vertical="center"/>
    </xf>
    <xf numFmtId="0" fontId="5" fillId="3" borderId="0" xfId="0" applyFont="1" applyFill="1" applyAlignment="1">
      <alignment horizontal="center" vertical="center"/>
    </xf>
    <xf numFmtId="0" fontId="0" fillId="10" borderId="2" xfId="12" applyFont="1" applyFill="1">
      <alignment horizontal="left" vertical="center" indent="2"/>
    </xf>
    <xf numFmtId="0" fontId="64" fillId="8" borderId="34" xfId="0" applyFont="1" applyFill="1" applyBorder="1" applyAlignment="1" applyProtection="1">
      <alignment horizontal="left" vertical="top" wrapText="1"/>
      <protection locked="0"/>
    </xf>
    <xf numFmtId="0" fontId="64" fillId="8" borderId="35" xfId="0" applyFont="1" applyFill="1" applyBorder="1" applyAlignment="1" applyProtection="1">
      <alignment horizontal="left" vertical="top" wrapText="1"/>
      <protection locked="0"/>
    </xf>
    <xf numFmtId="0" fontId="64" fillId="8" borderId="36" xfId="0" applyFont="1" applyFill="1" applyBorder="1" applyAlignment="1" applyProtection="1">
      <alignment horizontal="left" vertical="top" wrapText="1"/>
      <protection locked="0"/>
    </xf>
    <xf numFmtId="0" fontId="64" fillId="8" borderId="0" xfId="0" applyFont="1" applyFill="1" applyAlignment="1" applyProtection="1">
      <alignment horizontal="left" vertical="center"/>
      <protection locked="0"/>
    </xf>
    <xf numFmtId="0" fontId="64" fillId="8" borderId="0" xfId="0" applyFont="1" applyFill="1" applyAlignment="1">
      <alignment horizontal="left" vertical="center"/>
    </xf>
    <xf numFmtId="0" fontId="64" fillId="53" borderId="0" xfId="0" applyFont="1" applyFill="1" applyAlignment="1">
      <alignment horizontal="right" vertical="center"/>
    </xf>
    <xf numFmtId="0" fontId="68" fillId="54" borderId="0" xfId="0" applyFont="1" applyFill="1" applyAlignment="1">
      <alignment horizontal="center" vertical="center"/>
    </xf>
    <xf numFmtId="0" fontId="70" fillId="53" borderId="33" xfId="0" applyFont="1" applyFill="1" applyBorder="1" applyAlignment="1">
      <alignment horizontal="left" vertical="center"/>
    </xf>
    <xf numFmtId="14" fontId="64" fillId="8" borderId="34" xfId="0" applyNumberFormat="1" applyFont="1" applyFill="1" applyBorder="1" applyAlignment="1" applyProtection="1">
      <alignment horizontal="left" vertical="center"/>
      <protection locked="0"/>
    </xf>
    <xf numFmtId="14" fontId="64" fillId="8" borderId="35" xfId="0" applyNumberFormat="1" applyFont="1" applyFill="1" applyBorder="1" applyAlignment="1" applyProtection="1">
      <alignment horizontal="left" vertical="center"/>
      <protection locked="0"/>
    </xf>
    <xf numFmtId="14" fontId="64" fillId="8" borderId="36" xfId="0" applyNumberFormat="1" applyFont="1" applyFill="1" applyBorder="1" applyAlignment="1" applyProtection="1">
      <alignment horizontal="left" vertical="center"/>
      <protection locked="0"/>
    </xf>
    <xf numFmtId="0" fontId="64" fillId="53" borderId="33" xfId="0" applyFont="1" applyFill="1" applyBorder="1" applyAlignment="1">
      <alignment horizontal="left" vertical="center"/>
    </xf>
    <xf numFmtId="0" fontId="3" fillId="53" borderId="33" xfId="1" applyFill="1" applyBorder="1" applyAlignment="1" applyProtection="1">
      <alignment horizontal="left" vertical="center"/>
    </xf>
    <xf numFmtId="0" fontId="64" fillId="8" borderId="34" xfId="0" applyFont="1" applyFill="1" applyBorder="1" applyAlignment="1" applyProtection="1">
      <alignment horizontal="center" vertical="top" wrapText="1"/>
      <protection locked="0"/>
    </xf>
    <xf numFmtId="0" fontId="64" fillId="8" borderId="35" xfId="0" applyFont="1" applyFill="1" applyBorder="1" applyAlignment="1" applyProtection="1">
      <alignment horizontal="center" vertical="top" wrapText="1"/>
      <protection locked="0"/>
    </xf>
    <xf numFmtId="0" fontId="64" fillId="8" borderId="36" xfId="0" applyFont="1" applyFill="1" applyBorder="1" applyAlignment="1" applyProtection="1">
      <alignment horizontal="center" vertical="top" wrapText="1"/>
      <protection locked="0"/>
    </xf>
    <xf numFmtId="0" fontId="74" fillId="0" borderId="0" xfId="0" applyFont="1"/>
    <xf numFmtId="0" fontId="6" fillId="0" borderId="0" xfId="0" applyFont="1"/>
    <xf numFmtId="0" fontId="71" fillId="54" borderId="28" xfId="0" applyFont="1" applyFill="1" applyBorder="1" applyAlignment="1">
      <alignment horizontal="center"/>
    </xf>
    <xf numFmtId="0" fontId="71" fillId="54" borderId="29" xfId="0" applyFont="1" applyFill="1" applyBorder="1" applyAlignment="1">
      <alignment horizontal="center"/>
    </xf>
    <xf numFmtId="0" fontId="71" fillId="54" borderId="30" xfId="0" applyFont="1" applyFill="1" applyBorder="1" applyAlignment="1">
      <alignment horizontal="center"/>
    </xf>
    <xf numFmtId="14" fontId="3" fillId="8" borderId="34" xfId="1" applyNumberFormat="1" applyFill="1" applyBorder="1" applyAlignment="1" applyProtection="1">
      <alignment horizontal="left" vertical="center"/>
      <protection locked="0"/>
    </xf>
    <xf numFmtId="14" fontId="3" fillId="8" borderId="35" xfId="1" applyNumberFormat="1" applyFill="1" applyBorder="1" applyAlignment="1" applyProtection="1">
      <alignment horizontal="left" vertical="center"/>
      <protection locked="0"/>
    </xf>
    <xf numFmtId="14" fontId="3" fillId="8" borderId="36" xfId="1" applyNumberFormat="1" applyFill="1" applyBorder="1" applyAlignment="1" applyProtection="1">
      <alignment horizontal="left" vertical="center"/>
      <protection locked="0"/>
    </xf>
    <xf numFmtId="0" fontId="64" fillId="53" borderId="28" xfId="0" applyFont="1" applyFill="1" applyBorder="1" applyAlignment="1">
      <alignment horizontal="center" vertical="center" wrapText="1"/>
    </xf>
    <xf numFmtId="0" fontId="64" fillId="53" borderId="29" xfId="0" applyFont="1" applyFill="1" applyBorder="1" applyAlignment="1">
      <alignment horizontal="center" vertical="center" wrapText="1"/>
    </xf>
    <xf numFmtId="0" fontId="64" fillId="53" borderId="30" xfId="0" applyFont="1" applyFill="1" applyBorder="1" applyAlignment="1">
      <alignment horizontal="center" vertical="center" wrapText="1"/>
    </xf>
    <xf numFmtId="0" fontId="64" fillId="53" borderId="38" xfId="0" applyFont="1" applyFill="1" applyBorder="1" applyAlignment="1">
      <alignment horizontal="center" vertical="center" wrapText="1"/>
    </xf>
    <xf numFmtId="0" fontId="64" fillId="53" borderId="33" xfId="0" applyFont="1" applyFill="1" applyBorder="1" applyAlignment="1">
      <alignment horizontal="center" vertical="center" wrapText="1"/>
    </xf>
    <xf numFmtId="0" fontId="64" fillId="53" borderId="39" xfId="0" applyFont="1" applyFill="1" applyBorder="1" applyAlignment="1">
      <alignment horizontal="center" vertical="center" wrapText="1"/>
    </xf>
    <xf numFmtId="0" fontId="73" fillId="8" borderId="37" xfId="0" applyFont="1" applyFill="1" applyBorder="1" applyAlignment="1">
      <alignment horizontal="left" vertical="top" wrapText="1"/>
    </xf>
    <xf numFmtId="0" fontId="64" fillId="53" borderId="34" xfId="0" applyFont="1" applyFill="1" applyBorder="1" applyAlignment="1">
      <alignment horizontal="center" vertical="center" wrapText="1"/>
    </xf>
    <xf numFmtId="0" fontId="64" fillId="53" borderId="35" xfId="0" applyFont="1" applyFill="1" applyBorder="1" applyAlignment="1">
      <alignment horizontal="center" vertical="center" wrapText="1"/>
    </xf>
    <xf numFmtId="0" fontId="64" fillId="53" borderId="36" xfId="0" applyFont="1" applyFill="1" applyBorder="1" applyAlignment="1">
      <alignment horizontal="center" vertical="center" wrapText="1"/>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7" fontId="9" fillId="0" borderId="25" xfId="9" applyBorder="1">
      <alignment horizontal="center" vertical="center"/>
    </xf>
    <xf numFmtId="167" fontId="9" fillId="0" borderId="26" xfId="9" applyBorder="1">
      <alignment horizontal="center" vertical="center"/>
    </xf>
    <xf numFmtId="0" fontId="46" fillId="0" borderId="0" xfId="0" applyFont="1" applyAlignment="1">
      <alignment horizontal="center"/>
    </xf>
    <xf numFmtId="0" fontId="45" fillId="0" borderId="0" xfId="0" applyFont="1" applyAlignment="1">
      <alignment horizontal="center"/>
    </xf>
    <xf numFmtId="0" fontId="59" fillId="0" borderId="0" xfId="0" applyFont="1" applyAlignment="1">
      <alignment horizontal="center"/>
    </xf>
  </cellXfs>
  <cellStyles count="78">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20% - Akzent1" xfId="54" xr:uid="{590B84A5-2C50-4585-8019-07505E79ABCA}"/>
    <cellStyle name="20% - Akzent2" xfId="55" xr:uid="{4DC9E030-BA85-44FE-AD79-D2A429BAC1C5}"/>
    <cellStyle name="20% - Akzent3" xfId="56" xr:uid="{A35EDF4A-F6F1-4558-9A84-FD5BDC845897}"/>
    <cellStyle name="20% - Akzent4" xfId="57" xr:uid="{5F72693F-F131-4DB2-90EA-E207D80E74FB}"/>
    <cellStyle name="20% - Akzent5" xfId="58" xr:uid="{30CE61EE-A175-492A-9537-E5342480ED40}"/>
    <cellStyle name="20% - Akzent6" xfId="59" xr:uid="{16FB6068-0925-485C-9A65-642945D1B86B}"/>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40% - Akzent1" xfId="60" xr:uid="{98BB3388-547B-4EB3-96A1-E1ABDC143E18}"/>
    <cellStyle name="40% - Akzent2" xfId="61" xr:uid="{A181021F-003E-43D4-9448-9F848D45FADC}"/>
    <cellStyle name="40% - Akzent3" xfId="62" xr:uid="{4BC99E6F-373B-429B-84B0-DCC020C03C16}"/>
    <cellStyle name="40% - Akzent4" xfId="63" xr:uid="{F80BF128-5D8B-406E-B47C-B8A99C5BC82B}"/>
    <cellStyle name="40% - Akzent5" xfId="64" xr:uid="{7DB22AB4-1120-4A6A-8736-72B48C257564}"/>
    <cellStyle name="40% - Akzent6" xfId="65" xr:uid="{FC7B9454-4875-46A9-8505-E30831A51865}"/>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60% - Akzent1" xfId="66" xr:uid="{1E7884CC-AF70-4FCD-9B77-9A7766BC1C7F}"/>
    <cellStyle name="60% - Akzent2" xfId="67" xr:uid="{1392F9F6-9C94-4031-B00C-0E670C800AAA}"/>
    <cellStyle name="60% - Akzent3" xfId="68" xr:uid="{9ACE7BD0-6A67-4FBE-9A1E-08AFBD2A863A}"/>
    <cellStyle name="60% - Akzent4" xfId="69" xr:uid="{40B32D95-5A9C-461F-8282-A1AC06102887}"/>
    <cellStyle name="60% - Akzent5" xfId="70" xr:uid="{B30BFBE9-135F-4AC7-A1B6-FA5EFDA4615A}"/>
    <cellStyle name="60% - Akzent6" xfId="71" xr:uid="{0C88F232-9D2E-4F93-8DA1-1DF77C610115}"/>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Euro" xfId="72" xr:uid="{E5CF1F65-BF7A-4FE1-AB67-0C079D117F06}"/>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Standard 2" xfId="73" xr:uid="{12881C24-3B27-4E38-8AAA-959FBBCCB761}"/>
    <cellStyle name="Standard 3" xfId="74" xr:uid="{7236ACF5-1B8E-4A8A-AAB7-C001EF84268E}"/>
    <cellStyle name="Standard 4" xfId="75" xr:uid="{C1BBD75A-43D7-4A1A-8227-E3810F177F63}"/>
    <cellStyle name="Standard 5" xfId="76" xr:uid="{E47AB007-F1E2-4D95-A702-8F60DC0B4C31}"/>
    <cellStyle name="Standard 5 2" xfId="77" xr:uid="{3093E3BD-009A-4AC8-B04F-5623AEB5542F}"/>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31">
    <dxf>
      <font>
        <b val="0"/>
        <i val="0"/>
        <color rgb="FFFF0000"/>
      </font>
    </dxf>
    <dxf>
      <font>
        <b val="0"/>
        <i val="0"/>
        <color theme="1"/>
      </font>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numFmt numFmtId="19" formatCode="dd/mm/yyyy"/>
      <alignment horizontal="left" vertical="top" textRotation="0" wrapText="0" relativeIndent="1" justifyLastLine="0" shrinkToFit="0" readingOrder="0"/>
    </dxf>
    <dxf>
      <numFmt numFmtId="19" formatCode="dd/mm/yyyy"/>
      <alignment horizontal="left" vertical="top" textRotation="0" wrapText="0" relativeIndent="1" justifyLastLine="0" shrinkToFit="0" readingOrder="0"/>
    </dxf>
    <dxf>
      <alignment horizontal="left" vertical="top" textRotation="0" wrapText="0" relativeIndent="1" justifyLastLine="0" shrinkToFit="0" readingOrder="0"/>
    </dxf>
    <dxf>
      <numFmt numFmtId="19" formatCode="dd/mm/yyyy"/>
      <alignment horizontal="left" vertical="top" textRotation="0" wrapText="0" relativeIndent="1" justifyLastLine="0" shrinkToFit="0" readingOrder="0"/>
    </dxf>
    <dxf>
      <font>
        <strike val="0"/>
        <outline val="0"/>
        <shadow val="0"/>
        <u val="none"/>
        <vertAlign val="baseline"/>
        <sz val="11"/>
        <name val="Calibri"/>
        <family val="2"/>
        <scheme val="minor"/>
      </font>
      <numFmt numFmtId="30" formatCode="@"/>
      <alignment horizontal="general" vertical="top" textRotation="0" wrapText="1" indent="0" justifyLastLine="0" shrinkToFit="0" readingOrder="0"/>
    </dxf>
    <dxf>
      <numFmt numFmtId="19" formatCode="dd/mm/yyyy"/>
      <alignment horizontal="left" vertical="top" textRotation="0" wrapText="0" indent="0" justifyLastLine="0" shrinkToFit="0" readingOrder="0"/>
    </dxf>
    <dxf>
      <numFmt numFmtId="19" formatCode="dd/mm/yyyy"/>
      <alignment horizontal="left" vertical="top" textRotation="0" wrapText="0" relativeIndent="1" justifyLastLine="0" shrinkToFit="0" readingOrder="0"/>
    </dxf>
    <dxf>
      <border diagonalUp="0" diagonalDown="0">
        <left style="medium">
          <color rgb="FF0070C0"/>
        </left>
        <right style="medium">
          <color rgb="FF0070C0"/>
        </right>
        <top style="medium">
          <color rgb="FF0070C0"/>
        </top>
        <bottom style="medium">
          <color rgb="FF0070C0"/>
        </bottom>
      </border>
    </dxf>
    <dxf>
      <alignment horizontal="left" vertical="top" textRotation="0" indent="0" justifyLastLine="0" shrinkToFit="0" readingOrder="0"/>
    </dxf>
    <dxf>
      <fill>
        <patternFill patternType="solid">
          <fgColor indexed="64"/>
          <bgColor theme="3" tint="0.59999389629810485"/>
        </patternFill>
      </fill>
      <alignment horizontal="left" vertical="top" textRotation="0" indent="0" justifyLastLine="0" shrinkToFit="0" readingOrder="0"/>
    </dxf>
    <dxf>
      <numFmt numFmtId="30" formatCode="@"/>
    </dxf>
    <dxf>
      <numFmt numFmtId="30" formatCode="@"/>
      <fill>
        <patternFill patternType="none"/>
      </fill>
    </dxf>
    <dxf>
      <numFmt numFmtId="30" formatCode="@"/>
    </dxf>
    <dxf>
      <numFmt numFmtId="30" formatCode="@"/>
    </dxf>
    <dxf>
      <numFmt numFmtId="30" formatCode="@"/>
      <fill>
        <patternFill patternType="none"/>
      </fill>
    </dxf>
    <dxf>
      <numFmt numFmtId="30" formatCode="@"/>
    </dxf>
    <dxf>
      <numFmt numFmtId="30" formatCode="@"/>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2" defaultTableStyle="TableStyleMedium2" defaultPivotStyle="PivotStyleLight16">
    <tableStyle name="Aufgabenliste" pivot="0" count="9" xr9:uid="{00000000-0011-0000-FFFF-FFFF00000000}">
      <tableStyleElement type="wholeTable" dxfId="30"/>
      <tableStyleElement type="headerRow" dxfId="29"/>
      <tableStyleElement type="totalRow" dxfId="28"/>
      <tableStyleElement type="firstColumn" dxfId="27"/>
      <tableStyleElement type="lastColumn" dxfId="26"/>
      <tableStyleElement type="firstRowStripe" dxfId="25"/>
      <tableStyleElement type="secondRowStripe" dxfId="24"/>
      <tableStyleElement type="firstColumnStripe" dxfId="23"/>
      <tableStyleElement type="secondColumnStripe" dxfId="22"/>
    </tableStyle>
    <tableStyle name="Tabellenformat 1" pivot="0" count="0" xr9:uid="{D578DC49-7A06-4059-A958-E277B7F0BD79}"/>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3969AD"/>
      <color rgb="FFC0C0C0"/>
      <color rgb="FF44678E"/>
      <color rgb="FF4A6F9C"/>
      <color rgb="FF215881"/>
      <color rgb="FF427FC2"/>
      <color rgb="FF42648A"/>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DM">
        <xsd:complexType>
          <xsd:sequence minOccurs="0">
            <xsd:element minOccurs="0" nillable="true" type="xsd:string" name="Program" form="unqualified"/>
            <xsd:element minOccurs="0" nillable="true" name="Storage1" form="unqualified">
              <xsd:complexType>
                <xsd:sequence minOccurs="0">
                  <xsd:element minOccurs="0" nillable="true" type="xsd:string" name="Name" form="unqualified"/>
                  <xsd:element minOccurs="0" nillable="true" type="xsd:string" name="Obj" form="unqualified"/>
                  <xsd:element minOccurs="0" nillable="true" type="xsd:anyURI" name="Src" form="unqualified"/>
                  <xsd:element minOccurs="0" nillable="true" type="xsd:string" name="IO" form="unqualified"/>
                  <xsd:element minOccurs="0" nillable="true" type="xsd:string" name="Properties" form="unqualified"/>
                  <xsd:element minOccurs="0" nillable="true" type="xsd:string" name="Serial" form="unqualified"/>
                  <xsd:element minOccurs="0" nillable="true" name="Storage1_2_0"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1_3_1"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element minOccurs="0" nillable="true" name="Storage1_4_2"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sequence>
                <xsd:attribute name="ID" form="unqualified" type="xsd:integer"/>
                <xsd:attribute name="Size" form="unqualified" type="xsd:string"/>
                <xsd:attribute name="Metadata" form="unqualified" type="xsd:integer"/>
                <xsd:attribute name="SectorSize" form="unqualified" type="xsd:integer"/>
                <xsd:attribute name="Charset" form="unqualified" type="xsd:integer"/>
                <xsd:attribute name="HD" form="unqualified" type="xsd:integer"/>
              </xsd:complexType>
            </xsd:element>
            <xsd:element minOccurs="0" nillable="true" name="Storage5" form="unqualified">
              <xsd:complexType>
                <xsd:sequence minOccurs="0">
                  <xsd:element minOccurs="0" nillable="true" type="xsd:string" name="Name" form="unqualified"/>
                  <xsd:element minOccurs="0" nillable="true" type="xsd:string" name="Obj" form="unqualified"/>
                  <xsd:element minOccurs="0" nillable="true" type="xsd:anyURI" name="Src" form="unqualified"/>
                  <xsd:element minOccurs="0" nillable="true" type="xsd:string" name="IO" form="unqualified"/>
                  <xsd:element minOccurs="0" nillable="true" type="xsd:string" name="Properties" form="unqualified"/>
                  <xsd:element minOccurs="0" nillable="true" type="xsd:string" name="Serial" form="unqualified"/>
                  <xsd:element minOccurs="0" nillable="true" name="Storage5_6_0"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5_7_1"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element minOccurs="0" nillable="true" name="Storage5_8_2"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5_9_3"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5_10_4"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element minOccurs="0" nillable="true" name="Storage5_11_5"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sequence>
                <xsd:attribute name="ID" form="unqualified" type="xsd:integer"/>
                <xsd:attribute name="Size" form="unqualified" type="xsd:string"/>
                <xsd:attribute name="Metadata" form="unqualified" type="xsd:integer"/>
                <xsd:attribute name="SectorSize" form="unqualified" type="xsd:integer"/>
                <xsd:attribute name="Charset" form="unqualified" type="xsd:integer"/>
                <xsd:attribute name="HD" form="unqualified" type="xsd:integer"/>
              </xsd:complexType>
            </xsd:element>
            <xsd:element minOccurs="0" nillable="true" name="Storage12" form="unqualified">
              <xsd:complexType>
                <xsd:sequence minOccurs="0">
                  <xsd:element minOccurs="0" nillable="true" type="xsd:string" name="Name" form="unqualified"/>
                  <xsd:element minOccurs="0" nillable="true" type="xsd:string" name="Obj" form="unqualified"/>
                  <xsd:element minOccurs="0" nillable="true" type="xsd:anyURI" name="Src" form="unqualified"/>
                  <xsd:element minOccurs="0" nillable="true" type="xsd:string" name="IO" form="unqualified"/>
                  <xsd:element minOccurs="0" nillable="true" type="xsd:string" name="Properties" form="unqualified"/>
                  <xsd:element minOccurs="0" nillable="true" type="xsd:string" name="Serial" form="unqualified"/>
                  <xsd:element minOccurs="0" nillable="true" name="Storage12_13_0"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12_14_1"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12_15_2"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12_16_3"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element minOccurs="0" nillable="true" name="Storage12_17_4"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element minOccurs="0" nillable="true" name="Storage12_18_5"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element minOccurs="0" nillable="true" name="Storage12_19_6"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sequence>
                <xsd:attribute name="ID" form="unqualified" type="xsd:integer"/>
                <xsd:attribute name="Size" form="unqualified" type="xsd:string"/>
                <xsd:attribute name="Metadata" form="unqualified" type="xsd:integer"/>
                <xsd:attribute name="SectorSize" form="unqualified" type="xsd:integer"/>
                <xsd:attribute name="Charset" form="unqualified" type="xsd:integer"/>
                <xsd:attribute name="HD" form="unqualified" type="xsd:integer"/>
              </xsd:complexType>
            </xsd:element>
            <xsd:element minOccurs="0" nillable="true" name="Storage20" form="unqualified">
              <xsd:complexType>
                <xsd:sequence minOccurs="0">
                  <xsd:element minOccurs="0" nillable="true" type="xsd:string" name="Name" form="unqualified"/>
                  <xsd:element minOccurs="0" nillable="true" type="xsd:string" name="Obj" form="unqualified"/>
                  <xsd:element minOccurs="0" nillable="true" type="xsd:anyURI" name="Src" form="unqualified"/>
                  <xsd:element minOccurs="0" nillable="true" type="xsd:string" name="IO" form="unqualified"/>
                  <xsd:element minOccurs="0" nillable="true" type="xsd:string" name="Properties" form="unqualified"/>
                  <xsd:element minOccurs="0" nillable="true" type="xsd:string" name="Serial" form="unqualified"/>
                  <xsd:element minOccurs="0" nillable="true" name="Storage20_21_0"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20_22_1"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attribute name="FS" form="unqualified" type="xsd:string"/>
                    </xsd:complexType>
                  </xsd:element>
                  <xsd:element minOccurs="0" nillable="true" name="Storage20_23_2"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element minOccurs="0" nillable="true" name="Storage20_24_3" form="unqualified">
                    <xsd:complexType>
                      <xsd:sequence minOccurs="0">
                        <xsd:element minOccurs="0" nillable="true" type="xsd:string" name="Name" form="unqualified"/>
                        <xsd:element minOccurs="0" nillable="true" type="xsd:string" name="Obj" form="unqualified"/>
                        <xsd:element minOccurs="0" nillable="true" type="xsd:string" name="Src" form="unqualified"/>
                        <xsd:element minOccurs="0" nillable="true" type="xsd:string" name="IO" form="unqualified"/>
                        <xsd:element minOccurs="0" nillable="true" type="xsd:string" name="Properties" form="unqualified"/>
                        <xsd:element minOccurs="0" nillable="true" type="xsd:string" name="Region" form="unqualified"/>
                      </xsd:sequence>
                      <xsd:attribute name="ID" form="unqualified" type="xsd:string"/>
                      <xsd:attribute name="Size" form="unqualified" type="xsd:string"/>
                      <xsd:attribute name="Metadata" form="unqualified" type="xsd:integer"/>
                      <xsd:attribute name="SectorSize" form="unqualified" type="xsd:integer"/>
                      <xsd:attribute name="Charset" form="unqualified" type="xsd:integer"/>
                      <xsd:attribute name="PartitionAttr" form="unqualified" type="xsd:string"/>
                    </xsd:complexType>
                  </xsd:element>
                </xsd:sequence>
                <xsd:attribute name="ID" form="unqualified" type="xsd:integer"/>
                <xsd:attribute name="Size" form="unqualified" type="xsd:string"/>
                <xsd:attribute name="Metadata" form="unqualified" type="xsd:integer"/>
                <xsd:attribute name="SectorSize" form="unqualified" type="xsd:integer"/>
                <xsd:attribute name="Charset" form="unqualified" type="xsd:integer"/>
                <xsd:attribute name="HD" form="unqualified" type="xsd:integer"/>
              </xsd:complexType>
            </xsd:element>
          </xsd:sequence>
        </xsd:complexType>
      </xsd:element>
    </xsd:schema>
  </Schema>
  <Map ID="1" Name="DM_Zuordnung" RootElement="DM"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xmlMaps" Target="xmlMaps.xml"/></Relationships>
</file>

<file path=xl/drawings/_rels/drawing1.xml.rels><?xml version="1.0" encoding="UTF-8" standalone="yes"?>
<Relationships xmlns="http://schemas.openxmlformats.org/package/2006/relationships"><Relationship Id="rId1" Type="http://schemas.openxmlformats.org/officeDocument/2006/relationships/hyperlink" Target="#Projektplan!A1"/></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_rels/drawing3.xml.rels><?xml version="1.0" encoding="UTF-8" standalone="yes"?>
<Relationships xmlns="http://schemas.openxmlformats.org/package/2006/relationships"><Relationship Id="rId3" Type="http://schemas.openxmlformats.org/officeDocument/2006/relationships/hyperlink" Target="#Projektplan!A1"/><Relationship Id="rId2" Type="http://schemas.openxmlformats.org/officeDocument/2006/relationships/image" Target="../media/image2.png"/><Relationship Id="rId1" Type="http://schemas.microsoft.com/office/2011/relationships/webextension" Target="../webextensions/webextension2.xml"/><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Projektplan!A1"/></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Projektplan!A1"/></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3" Type="http://schemas.openxmlformats.org/officeDocument/2006/relationships/hyperlink" Target="#Projektplan!A1"/><Relationship Id="rId2" Type="http://schemas.openxmlformats.org/officeDocument/2006/relationships/image" Target="../media/image7.png"/><Relationship Id="rId1" Type="http://schemas.microsoft.com/office/2011/relationships/webextension" Target="../webextensions/webextension3.xml"/><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hyperlink" Target="#Projektplan!A1"/></Relationships>
</file>

<file path=xl/drawings/_rels/drawing10.xml.rels><?xml version="1.0" encoding="UTF-8" standalone="yes"?>
<Relationships xmlns="http://schemas.openxmlformats.org/package/2006/relationships"><Relationship Id="rId1" Type="http://schemas.openxmlformats.org/officeDocument/2006/relationships/hyperlink" Target="#Projektplan!A1"/></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41413</xdr:colOff>
      <xdr:row>0</xdr:row>
      <xdr:rowOff>107674</xdr:rowOff>
    </xdr:from>
    <xdr:to>
      <xdr:col>0</xdr:col>
      <xdr:colOff>1109870</xdr:colOff>
      <xdr:row>1</xdr:row>
      <xdr:rowOff>182217</xdr:rowOff>
    </xdr:to>
    <xdr:sp macro="" textlink="">
      <xdr:nvSpPr>
        <xdr:cNvPr id="2" name="Rechteck 1">
          <a:hlinkClick xmlns:r="http://schemas.openxmlformats.org/officeDocument/2006/relationships" r:id="rId1"/>
          <a:extLst>
            <a:ext uri="{FF2B5EF4-FFF2-40B4-BE49-F238E27FC236}">
              <a16:creationId xmlns:a16="http://schemas.microsoft.com/office/drawing/2014/main" id="{F670764F-409E-45EC-942A-43C3E4E0D0DE}"/>
            </a:ext>
          </a:extLst>
        </xdr:cNvPr>
        <xdr:cNvSpPr/>
      </xdr:nvSpPr>
      <xdr:spPr>
        <a:xfrm>
          <a:off x="41413" y="107674"/>
          <a:ext cx="1068457" cy="25742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de-DE" sz="1100"/>
            <a:t>Start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64</xdr:col>
      <xdr:colOff>220980</xdr:colOff>
      <xdr:row>0</xdr:row>
      <xdr:rowOff>53788</xdr:rowOff>
    </xdr:from>
    <xdr:to>
      <xdr:col>68</xdr:col>
      <xdr:colOff>7620</xdr:colOff>
      <xdr:row>5</xdr:row>
      <xdr:rowOff>297180</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2FDAFC4B-2449-1E6F-CF6C-DD59655F19A7}"/>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2FDAFC4B-2449-1E6F-CF6C-DD59655F19A7}"/>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14</xdr:row>
      <xdr:rowOff>53340</xdr:rowOff>
    </xdr:from>
    <xdr:to>
      <xdr:col>7</xdr:col>
      <xdr:colOff>601980</xdr:colOff>
      <xdr:row>31</xdr:row>
      <xdr:rowOff>83820</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3FB99F9F-24B0-C738-CFB3-5E25EEEEE00D}"/>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3FB99F9F-24B0-C738-CFB3-5E25EEEEE00D}"/>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editAs="oneCell">
    <xdr:from>
      <xdr:col>6</xdr:col>
      <xdr:colOff>0</xdr:colOff>
      <xdr:row>0</xdr:row>
      <xdr:rowOff>0</xdr:rowOff>
    </xdr:from>
    <xdr:to>
      <xdr:col>7</xdr:col>
      <xdr:colOff>276090</xdr:colOff>
      <xdr:row>1</xdr:row>
      <xdr:rowOff>159977</xdr:rowOff>
    </xdr:to>
    <xdr:pic>
      <xdr:nvPicPr>
        <xdr:cNvPr id="3" name="Grafik 2">
          <a:hlinkClick xmlns:r="http://schemas.openxmlformats.org/officeDocument/2006/relationships" r:id="rId3"/>
          <a:extLst>
            <a:ext uri="{FF2B5EF4-FFF2-40B4-BE49-F238E27FC236}">
              <a16:creationId xmlns:a16="http://schemas.microsoft.com/office/drawing/2014/main" id="{86295CC7-8757-5F85-E54A-FD9078DA708D}"/>
            </a:ext>
          </a:extLst>
        </xdr:cNvPr>
        <xdr:cNvPicPr>
          <a:picLocks noChangeAspect="1"/>
        </xdr:cNvPicPr>
      </xdr:nvPicPr>
      <xdr:blipFill>
        <a:blip xmlns:r="http://schemas.openxmlformats.org/officeDocument/2006/relationships" r:embed="rId4"/>
        <a:stretch>
          <a:fillRect/>
        </a:stretch>
      </xdr:blipFill>
      <xdr:spPr>
        <a:xfrm>
          <a:off x="6621780" y="0"/>
          <a:ext cx="1076190" cy="342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1076190</xdr:colOff>
      <xdr:row>2</xdr:row>
      <xdr:rowOff>53297</xdr:rowOff>
    </xdr:to>
    <xdr:pic>
      <xdr:nvPicPr>
        <xdr:cNvPr id="3" name="Grafik 2">
          <a:hlinkClick xmlns:r="http://schemas.openxmlformats.org/officeDocument/2006/relationships" r:id="rId1"/>
          <a:extLst>
            <a:ext uri="{FF2B5EF4-FFF2-40B4-BE49-F238E27FC236}">
              <a16:creationId xmlns:a16="http://schemas.microsoft.com/office/drawing/2014/main" id="{BE63DB3E-259E-5EB1-A9AA-7CE160DD904B}"/>
            </a:ext>
          </a:extLst>
        </xdr:cNvPr>
        <xdr:cNvPicPr>
          <a:picLocks noChangeAspect="1"/>
        </xdr:cNvPicPr>
      </xdr:nvPicPr>
      <xdr:blipFill>
        <a:blip xmlns:r="http://schemas.openxmlformats.org/officeDocument/2006/relationships" r:embed="rId2"/>
        <a:stretch>
          <a:fillRect/>
        </a:stretch>
      </xdr:blipFill>
      <xdr:spPr>
        <a:xfrm>
          <a:off x="0" y="571500"/>
          <a:ext cx="1076190" cy="342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99059</xdr:rowOff>
    </xdr:from>
    <xdr:to>
      <xdr:col>9</xdr:col>
      <xdr:colOff>622935</xdr:colOff>
      <xdr:row>36</xdr:row>
      <xdr:rowOff>85723</xdr:rowOff>
    </xdr:to>
    <xdr:pic>
      <xdr:nvPicPr>
        <xdr:cNvPr id="3" name="Grafik 2">
          <a:extLst>
            <a:ext uri="{FF2B5EF4-FFF2-40B4-BE49-F238E27FC236}">
              <a16:creationId xmlns:a16="http://schemas.microsoft.com/office/drawing/2014/main" id="{B6E24C4A-5C38-CE88-B2A4-A04AE417874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61999"/>
          <a:ext cx="9113520" cy="6126479"/>
        </a:xfrm>
        <a:prstGeom prst="rect">
          <a:avLst/>
        </a:prstGeom>
        <a:ln w="25400">
          <a:solidFill>
            <a:schemeClr val="accent2">
              <a:lumMod val="75000"/>
            </a:schemeClr>
          </a:solidFill>
        </a:ln>
      </xdr:spPr>
    </xdr:pic>
    <xdr:clientData/>
  </xdr:twoCellAnchor>
  <xdr:twoCellAnchor editAs="oneCell">
    <xdr:from>
      <xdr:col>10</xdr:col>
      <xdr:colOff>579120</xdr:colOff>
      <xdr:row>3</xdr:row>
      <xdr:rowOff>114300</xdr:rowOff>
    </xdr:from>
    <xdr:to>
      <xdr:col>12</xdr:col>
      <xdr:colOff>617370</xdr:colOff>
      <xdr:row>28</xdr:row>
      <xdr:rowOff>133755</xdr:rowOff>
    </xdr:to>
    <xdr:pic>
      <xdr:nvPicPr>
        <xdr:cNvPr id="2" name="Grafik 1">
          <a:extLst>
            <a:ext uri="{FF2B5EF4-FFF2-40B4-BE49-F238E27FC236}">
              <a16:creationId xmlns:a16="http://schemas.microsoft.com/office/drawing/2014/main" id="{CDAF499D-4845-6ECE-9F26-C580D4C22B66}"/>
            </a:ext>
          </a:extLst>
        </xdr:cNvPr>
        <xdr:cNvPicPr>
          <a:picLocks noChangeAspect="1"/>
        </xdr:cNvPicPr>
      </xdr:nvPicPr>
      <xdr:blipFill>
        <a:blip xmlns:r="http://schemas.openxmlformats.org/officeDocument/2006/relationships" r:embed="rId2"/>
        <a:stretch>
          <a:fillRect/>
        </a:stretch>
      </xdr:blipFill>
      <xdr:spPr>
        <a:xfrm>
          <a:off x="9128760" y="807720"/>
          <a:ext cx="1623210" cy="4591455"/>
        </a:xfrm>
        <a:prstGeom prst="rect">
          <a:avLst/>
        </a:prstGeom>
        <a:ln w="22225">
          <a:solidFill>
            <a:srgbClr val="FF0000"/>
          </a:solidFill>
        </a:ln>
      </xdr:spPr>
    </xdr:pic>
    <xdr:clientData/>
  </xdr:twoCellAnchor>
  <xdr:twoCellAnchor editAs="oneCell">
    <xdr:from>
      <xdr:col>11</xdr:col>
      <xdr:colOff>0</xdr:colOff>
      <xdr:row>30</xdr:row>
      <xdr:rowOff>0</xdr:rowOff>
    </xdr:from>
    <xdr:to>
      <xdr:col>12</xdr:col>
      <xdr:colOff>283710</xdr:colOff>
      <xdr:row>31</xdr:row>
      <xdr:rowOff>159977</xdr:rowOff>
    </xdr:to>
    <xdr:pic>
      <xdr:nvPicPr>
        <xdr:cNvPr id="4" name="Grafik 3">
          <a:extLst>
            <a:ext uri="{FF2B5EF4-FFF2-40B4-BE49-F238E27FC236}">
              <a16:creationId xmlns:a16="http://schemas.microsoft.com/office/drawing/2014/main" id="{2C689A1A-F180-FB23-76BA-EAB04FDA399A}"/>
            </a:ext>
          </a:extLst>
        </xdr:cNvPr>
        <xdr:cNvPicPr>
          <a:picLocks noChangeAspect="1"/>
        </xdr:cNvPicPr>
      </xdr:nvPicPr>
      <xdr:blipFill>
        <a:blip xmlns:r="http://schemas.openxmlformats.org/officeDocument/2006/relationships" r:embed="rId3"/>
        <a:stretch>
          <a:fillRect/>
        </a:stretch>
      </xdr:blipFill>
      <xdr:spPr>
        <a:xfrm>
          <a:off x="9342120" y="5631180"/>
          <a:ext cx="1076190" cy="3428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1</xdr:col>
      <xdr:colOff>276090</xdr:colOff>
      <xdr:row>32</xdr:row>
      <xdr:rowOff>159977</xdr:rowOff>
    </xdr:to>
    <xdr:pic>
      <xdr:nvPicPr>
        <xdr:cNvPr id="2" name="Grafik 1">
          <a:hlinkClick xmlns:r="http://schemas.openxmlformats.org/officeDocument/2006/relationships" r:id="rId1"/>
          <a:extLst>
            <a:ext uri="{FF2B5EF4-FFF2-40B4-BE49-F238E27FC236}">
              <a16:creationId xmlns:a16="http://schemas.microsoft.com/office/drawing/2014/main" id="{1B078EA3-BBCD-B14D-241D-6178E313DAF5}"/>
            </a:ext>
          </a:extLst>
        </xdr:cNvPr>
        <xdr:cNvPicPr>
          <a:picLocks noChangeAspect="1"/>
        </xdr:cNvPicPr>
      </xdr:nvPicPr>
      <xdr:blipFill>
        <a:blip xmlns:r="http://schemas.openxmlformats.org/officeDocument/2006/relationships" r:embed="rId2"/>
        <a:stretch>
          <a:fillRect/>
        </a:stretch>
      </xdr:blipFill>
      <xdr:spPr>
        <a:xfrm>
          <a:off x="0" y="5836920"/>
          <a:ext cx="1076190" cy="342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167640</xdr:rowOff>
    </xdr:from>
    <xdr:to>
      <xdr:col>12</xdr:col>
      <xdr:colOff>655320</xdr:colOff>
      <xdr:row>62</xdr:row>
      <xdr:rowOff>38100</xdr:rowOff>
    </xdr:to>
    <xdr:pic>
      <xdr:nvPicPr>
        <xdr:cNvPr id="4" name="Grafik 3">
          <a:extLst>
            <a:ext uri="{FF2B5EF4-FFF2-40B4-BE49-F238E27FC236}">
              <a16:creationId xmlns:a16="http://schemas.microsoft.com/office/drawing/2014/main" id="{780A52F2-B0A5-A76B-740F-96C4CE63D64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96240"/>
          <a:ext cx="10165080" cy="11026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320040</xdr:colOff>
      <xdr:row>1</xdr:row>
      <xdr:rowOff>99060</xdr:rowOff>
    </xdr:from>
    <xdr:to>
      <xdr:col>10</xdr:col>
      <xdr:colOff>746760</xdr:colOff>
      <xdr:row>9</xdr:row>
      <xdr:rowOff>236220</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5F2E1827-D278-C50C-43D9-BFD377F02A75}"/>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5F2E1827-D278-C50C-43D9-BFD377F02A75}"/>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editAs="oneCell">
    <xdr:from>
      <xdr:col>0</xdr:col>
      <xdr:colOff>0</xdr:colOff>
      <xdr:row>0</xdr:row>
      <xdr:rowOff>0</xdr:rowOff>
    </xdr:from>
    <xdr:to>
      <xdr:col>0</xdr:col>
      <xdr:colOff>1076190</xdr:colOff>
      <xdr:row>0</xdr:row>
      <xdr:rowOff>342857</xdr:rowOff>
    </xdr:to>
    <xdr:pic>
      <xdr:nvPicPr>
        <xdr:cNvPr id="3" name="Grafik 2">
          <a:hlinkClick xmlns:r="http://schemas.openxmlformats.org/officeDocument/2006/relationships" r:id="rId3"/>
          <a:extLst>
            <a:ext uri="{FF2B5EF4-FFF2-40B4-BE49-F238E27FC236}">
              <a16:creationId xmlns:a16="http://schemas.microsoft.com/office/drawing/2014/main" id="{0D68ECD9-BBC3-1C70-0537-7E8782B0DA43}"/>
            </a:ext>
          </a:extLst>
        </xdr:cNvPr>
        <xdr:cNvPicPr>
          <a:picLocks noChangeAspect="1"/>
        </xdr:cNvPicPr>
      </xdr:nvPicPr>
      <xdr:blipFill>
        <a:blip xmlns:r="http://schemas.openxmlformats.org/officeDocument/2006/relationships" r:embed="rId4"/>
        <a:stretch>
          <a:fillRect/>
        </a:stretch>
      </xdr:blipFill>
      <xdr:spPr>
        <a:xfrm>
          <a:off x="0" y="0"/>
          <a:ext cx="1076190" cy="3428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0</xdr:row>
      <xdr:rowOff>7621</xdr:rowOff>
    </xdr:from>
    <xdr:to>
      <xdr:col>3</xdr:col>
      <xdr:colOff>283710</xdr:colOff>
      <xdr:row>1</xdr:row>
      <xdr:rowOff>1</xdr:rowOff>
    </xdr:to>
    <xdr:pic>
      <xdr:nvPicPr>
        <xdr:cNvPr id="3" name="Grafik 2">
          <a:hlinkClick xmlns:r="http://schemas.openxmlformats.org/officeDocument/2006/relationships" r:id="rId1"/>
          <a:extLst>
            <a:ext uri="{FF2B5EF4-FFF2-40B4-BE49-F238E27FC236}">
              <a16:creationId xmlns:a16="http://schemas.microsoft.com/office/drawing/2014/main" id="{EF8F7B64-9677-1086-19F7-54A0D9F8875E}"/>
            </a:ext>
          </a:extLst>
        </xdr:cNvPr>
        <xdr:cNvPicPr>
          <a:picLocks noChangeAspect="1"/>
        </xdr:cNvPicPr>
      </xdr:nvPicPr>
      <xdr:blipFill>
        <a:blip xmlns:r="http://schemas.openxmlformats.org/officeDocument/2006/relationships" r:embed="rId2"/>
        <a:stretch>
          <a:fillRect/>
        </a:stretch>
      </xdr:blipFill>
      <xdr:spPr>
        <a:xfrm>
          <a:off x="8260080" y="7621"/>
          <a:ext cx="1114290" cy="2590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38100</xdr:colOff>
      <xdr:row>3</xdr:row>
      <xdr:rowOff>152400</xdr:rowOff>
    </xdr:from>
    <xdr:ext cx="8763000" cy="32766000"/>
    <xdr:sp macro="" textlink="">
      <xdr:nvSpPr>
        <xdr:cNvPr id="2" name="Textfeld 1">
          <a:extLst>
            <a:ext uri="{FF2B5EF4-FFF2-40B4-BE49-F238E27FC236}">
              <a16:creationId xmlns:a16="http://schemas.microsoft.com/office/drawing/2014/main" id="{42CB6BFD-8CD5-DB54-A5CE-F542DFED4C2E}"/>
            </a:ext>
          </a:extLst>
        </xdr:cNvPr>
        <xdr:cNvSpPr txBox="1"/>
      </xdr:nvSpPr>
      <xdr:spPr>
        <a:xfrm>
          <a:off x="38100" y="1363980"/>
          <a:ext cx="8763000" cy="32766000"/>
        </a:xfrm>
        <a:prstGeom prst="rect">
          <a:avLst/>
        </a:prstGeom>
        <a:noFill/>
        <a:ln w="25400">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Von: Klaproth, Ellen </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Gesendet: Dienstag, 21. Mai 2024 14:52</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An: Fuelbert, Alexander</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Betreff: WG: Wichtig! Zinsverbuchung 2023 sowie zukünftige Verbuchung [Ticket#28115638]</a:t>
          </a:r>
          <a:endParaRPr lang="de-DE">
            <a:effectLst/>
          </a:endParaRPr>
        </a:p>
        <a:p>
          <a:r>
            <a:rPr lang="de-DE" sz="1100">
              <a:solidFill>
                <a:schemeClr val="tx1"/>
              </a:solidFill>
              <a:effectLst/>
              <a:latin typeface="+mn-lt"/>
              <a:ea typeface="+mn-ea"/>
              <a:cs typeface="+mn-cs"/>
            </a:rPr>
            <a:t> Komplette Mail   Mail</a:t>
          </a:r>
          <a:endParaRPr lang="de-DE">
            <a:effectLst/>
          </a:endParaRPr>
        </a:p>
        <a:p>
          <a:r>
            <a:rPr lang="de-DE" sz="1100">
              <a:solidFill>
                <a:schemeClr val="tx1"/>
              </a:solidFill>
              <a:effectLst/>
              <a:latin typeface="+mn-lt"/>
              <a:ea typeface="+mn-ea"/>
              <a:cs typeface="+mn-cs"/>
            </a:rPr>
            <a:t>Hallo Alex,</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zu beigefügtem Termin am 19.06. habe ich zugesagt.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Vorher würde ich gerne das Thema mit Dir besprechen. Dann später evtl. mit Herrn Wassmuth. </a:t>
          </a:r>
          <a:endParaRPr lang="de-DE">
            <a:effectLst/>
          </a:endParaRPr>
        </a:p>
        <a:p>
          <a:r>
            <a:rPr lang="de-DE" sz="1100">
              <a:solidFill>
                <a:schemeClr val="tx1"/>
              </a:solidFill>
              <a:effectLst/>
              <a:latin typeface="+mn-lt"/>
              <a:ea typeface="+mn-ea"/>
              <a:cs typeface="+mn-cs"/>
            </a:rPr>
            <a:t>Passt es bei Dir am 13.06. um 10 Uhr?</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LG Ellen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Von: Diehl, Ralf &lt;Ralf.Diehl@ekhn.de&gt; </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Gesendet: Dienstag, 21. Mai 2024 14:24</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An: Kantwill, Oliver &lt;Oliver.Kantwill@ekhn.de&gt;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Cc: Klaproth, Ellen &lt;Ellen.Klaproth@ekhn.de&gt;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Betreff: AW: Wichtig! Zinsverbuchung 2023 sowie zukünftige Verbuchung [Ticket#28115638]</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Hallo Herr Kantwill,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ich habe den 19.06. notiert. Ich würde Frau Klaproth auch gerne mit dazu nehmen.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Herzliche Grüße</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Ralf Diehl</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Von: Kantwill, Oliver &lt;Oliver.Kantwill@ekhn.de&gt; </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Gesendet: Dienstag, 21. Mai 2024 14:11</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An: Diehl, Ralf &lt;Ralf.Diehl@ekhn.de&gt;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Cc: Müller, Marisa &lt;Marisa.Mueller@ekhn.de&gt;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Betreff: AW: Wichtig! Zinsverbuchung 2023 sowie zukünftige Verbuchung [Ticket#28115638]</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Lieber Herr Diehl,</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wir würden gern in dieser Angelegenheit einen ersten Aufschlag machen wollen. Können wir uns hierzu via zoom verabreden, z.B. am 19.6. um 10 Uhr oder 21.6. um 9 Uhr, jeweils für eine Stunde.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Mit freundlichen Grüßen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Oliver Kantwill</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Von: Diehl, Ralf </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Gesendet: Mittwoch, 7. Februar 2024 06:16</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An: Schönthal, Almut; Anwenderbetreuung MACH</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Cc: Kantwill, Oliver; Müller, Marisa; j.pillasch@pillasch-consulting.de; Karrock, Lars; Sauder, Philipp; Klaproth, Ellen</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Betreff: AW: Wichtig! Zinsverbuchung 2023 sowie zukünftige Verbuchung [Ticket#28115638]</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Guten Morgen,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aus dem letzten JF mit Herrn Hinte habe auch diesen Auftrag mitgenommen. Folgende Überlegungen hatte ich dazu bereits festgehaltern: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Mitte 2024, Schreiben von Herrn Hinte:</a:t>
          </a:r>
          <a:endParaRPr lang="de-DE">
            <a:effectLst/>
          </a:endParaRPr>
        </a:p>
        <a:p>
          <a:r>
            <a:rPr lang="de-DE" sz="1100">
              <a:solidFill>
                <a:schemeClr val="tx1"/>
              </a:solidFill>
              <a:effectLst/>
              <a:latin typeface="+mn-lt"/>
              <a:ea typeface="+mn-ea"/>
              <a:cs typeface="+mn-cs"/>
            </a:rPr>
            <a:t>Zinserträge werden zur allgemeinen Deckung des Haushalts einer Einrichtung verwendet</a:t>
          </a:r>
          <a:endParaRPr lang="de-DE">
            <a:effectLst/>
          </a:endParaRPr>
        </a:p>
        <a:p>
          <a:r>
            <a:rPr lang="de-DE" sz="1100">
              <a:solidFill>
                <a:schemeClr val="tx1"/>
              </a:solidFill>
              <a:effectLst/>
              <a:latin typeface="+mn-lt"/>
              <a:ea typeface="+mn-ea"/>
              <a:cs typeface="+mn-cs"/>
            </a:rPr>
            <a:t>Rücklagenzuführungen werden nicht mehr über Thesaurierung von Sparkonten, sondern per Beschluss des KV vorgenommen.</a:t>
          </a:r>
          <a:endParaRPr lang="de-DE">
            <a:effectLst/>
          </a:endParaRPr>
        </a:p>
        <a:p>
          <a:r>
            <a:rPr lang="de-DE" sz="1100">
              <a:solidFill>
                <a:schemeClr val="tx1"/>
              </a:solidFill>
              <a:effectLst/>
              <a:latin typeface="+mn-lt"/>
              <a:ea typeface="+mn-ea"/>
              <a:cs typeface="+mn-cs"/>
            </a:rPr>
            <a:t>Reduzierung der Sparkonten auf eins</a:t>
          </a:r>
          <a:endParaRPr lang="de-DE">
            <a:effectLst/>
          </a:endParaRPr>
        </a:p>
        <a:p>
          <a:r>
            <a:rPr lang="de-DE" sz="1100">
              <a:solidFill>
                <a:schemeClr val="tx1"/>
              </a:solidFill>
              <a:effectLst/>
              <a:latin typeface="+mn-lt"/>
              <a:ea typeface="+mn-ea"/>
              <a:cs typeface="+mn-cs"/>
            </a:rPr>
            <a:t>Evtl. vereinfachte Regelungen, z. B. für Stiftungen</a:t>
          </a:r>
          <a:endParaRPr lang="de-DE">
            <a:effectLst/>
          </a:endParaRPr>
        </a:p>
        <a:p>
          <a:r>
            <a:rPr lang="de-DE" sz="1100">
              <a:solidFill>
                <a:schemeClr val="tx1"/>
              </a:solidFill>
              <a:effectLst/>
              <a:latin typeface="+mn-lt"/>
              <a:ea typeface="+mn-ea"/>
              <a:cs typeface="+mn-cs"/>
            </a:rPr>
            <a:t>Zuvor Prüfung: Ist Mehraufwand, der dann manuellen Verbuchung der Rücklagenzuführung in den RVen vertretbar.</a:t>
          </a:r>
          <a:endParaRPr lang="de-DE">
            <a:effectLst/>
          </a:endParaRPr>
        </a:p>
        <a:p>
          <a:r>
            <a:rPr lang="de-DE" sz="1100">
              <a:solidFill>
                <a:schemeClr val="tx1"/>
              </a:solidFill>
              <a:effectLst/>
              <a:latin typeface="+mn-lt"/>
              <a:ea typeface="+mn-ea"/>
              <a:cs typeface="+mn-cs"/>
            </a:rPr>
            <a:t>Zuvor Prüfung: Gibt es zwingende Gründe dafür, mehr als ein Sparkonto, mit Ausnahme von Stiftungen und Pfarreikapitalien zu führen. (Ansparung Stiftungen könnten evtl. durch Änderung der Regeln wegfallen)</a:t>
          </a:r>
          <a:endParaRPr lang="de-DE">
            <a:effectLst/>
          </a:endParaRPr>
        </a:p>
        <a:p>
          <a:r>
            <a:rPr lang="de-DE" sz="1100">
              <a:solidFill>
                <a:schemeClr val="tx1"/>
              </a:solidFill>
              <a:effectLst/>
              <a:latin typeface="+mn-lt"/>
              <a:ea typeface="+mn-ea"/>
              <a:cs typeface="+mn-cs"/>
            </a:rPr>
            <a:t>Prüfung: Ist die automatisierte Zinsverbuchung in den Regionalverwaltungen dann noch notwendig? Damit könnte die aufwendige Vorhaltung von Buchungsdaten im Sparkontenprogramm entfallen. Der Aufwand einer manuellen Zinsbuchung, zum Jahresende in den RVen von einem Sparkonto, ist eher gering einzuschätzen.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ab September 2024: (oder früher)</a:t>
          </a:r>
          <a:endParaRPr lang="de-DE">
            <a:effectLst/>
          </a:endParaRPr>
        </a:p>
        <a:p>
          <a:r>
            <a:rPr lang="de-DE" sz="1100">
              <a:solidFill>
                <a:schemeClr val="tx1"/>
              </a:solidFill>
              <a:effectLst/>
              <a:latin typeface="+mn-lt"/>
              <a:ea typeface="+mn-ea"/>
              <a:cs typeface="+mn-cs"/>
            </a:rPr>
            <a:t>Erarbeiten einer neuen Systematik, abhängig von der Frage „Ist ein Konto pro Einrichtung ausreichend“</a:t>
          </a:r>
          <a:endParaRPr lang="de-DE">
            <a:effectLst/>
          </a:endParaRPr>
        </a:p>
        <a:p>
          <a:r>
            <a:rPr lang="de-DE" sz="1100">
              <a:solidFill>
                <a:schemeClr val="tx1"/>
              </a:solidFill>
              <a:effectLst/>
              <a:latin typeface="+mn-lt"/>
              <a:ea typeface="+mn-ea"/>
              <a:cs typeface="+mn-cs"/>
            </a:rPr>
            <a:t>Z.B. 01 = Kirchengemeinden, 02 = Dekanate, 03 = Regionalverwaltungen, 04 = Gesamtkirchliche Einrichtungen, …</a:t>
          </a:r>
          <a:endParaRPr lang="de-DE">
            <a:effectLst/>
          </a:endParaRPr>
        </a:p>
        <a:p>
          <a:r>
            <a:rPr lang="de-DE" sz="1100">
              <a:solidFill>
                <a:schemeClr val="tx1"/>
              </a:solidFill>
              <a:effectLst/>
              <a:latin typeface="+mn-lt"/>
              <a:ea typeface="+mn-ea"/>
              <a:cs typeface="+mn-cs"/>
            </a:rPr>
            <a:t>Erarbeitung eines Umstellungsschlüssels unter Berücksichtigung der automatisierten Umbuchungen im Sparkontenprogramm, in MACH der Gesamtkirche und den Regionalverwaltungen. </a:t>
          </a:r>
          <a:endParaRPr lang="de-DE">
            <a:effectLst/>
          </a:endParaRPr>
        </a:p>
        <a:p>
          <a:r>
            <a:rPr lang="de-DE" sz="1100">
              <a:solidFill>
                <a:schemeClr val="tx1"/>
              </a:solidFill>
              <a:effectLst/>
              <a:latin typeface="+mn-lt"/>
              <a:ea typeface="+mn-ea"/>
              <a:cs typeface="+mn-cs"/>
            </a:rPr>
            <a:t>Information der Regionalverwaltungen zum Vorgehen der Umstellung</a:t>
          </a:r>
          <a:endParaRPr lang="de-DE">
            <a:effectLst/>
          </a:endParaRPr>
        </a:p>
        <a:p>
          <a:r>
            <a:rPr lang="de-DE" sz="1100">
              <a:solidFill>
                <a:schemeClr val="tx1"/>
              </a:solidFill>
              <a:effectLst/>
              <a:latin typeface="+mn-lt"/>
              <a:ea typeface="+mn-ea"/>
              <a:cs typeface="+mn-cs"/>
            </a:rPr>
            <a:t>Nach dem Zinslauf 2024:</a:t>
          </a:r>
          <a:endParaRPr lang="de-DE">
            <a:effectLst/>
          </a:endParaRPr>
        </a:p>
        <a:p>
          <a:r>
            <a:rPr lang="de-DE" sz="1100">
              <a:solidFill>
                <a:schemeClr val="tx1"/>
              </a:solidFill>
              <a:effectLst/>
              <a:latin typeface="+mn-lt"/>
              <a:ea typeface="+mn-ea"/>
              <a:cs typeface="+mn-cs"/>
            </a:rPr>
            <a:t>Automatisierte Umstellung im Sparkontenprogramm</a:t>
          </a:r>
          <a:endParaRPr lang="de-DE">
            <a:effectLst/>
          </a:endParaRPr>
        </a:p>
        <a:p>
          <a:r>
            <a:rPr lang="de-DE" sz="1100">
              <a:solidFill>
                <a:schemeClr val="tx1"/>
              </a:solidFill>
              <a:effectLst/>
              <a:latin typeface="+mn-lt"/>
              <a:ea typeface="+mn-ea"/>
              <a:cs typeface="+mn-cs"/>
            </a:rPr>
            <a:t>Import der Umstellung nach MACH der Gesamtkirche</a:t>
          </a:r>
          <a:endParaRPr lang="de-DE">
            <a:effectLst/>
          </a:endParaRPr>
        </a:p>
        <a:p>
          <a:r>
            <a:rPr lang="de-DE" sz="1100">
              <a:solidFill>
                <a:schemeClr val="tx1"/>
              </a:solidFill>
              <a:effectLst/>
              <a:latin typeface="+mn-lt"/>
              <a:ea typeface="+mn-ea"/>
              <a:cs typeface="+mn-cs"/>
            </a:rPr>
            <a:t>Zinsverbuchung 2024 in den Regionalverwaltungen</a:t>
          </a:r>
          <a:endParaRPr lang="de-DE">
            <a:effectLst/>
          </a:endParaRPr>
        </a:p>
        <a:p>
          <a:r>
            <a:rPr lang="de-DE" sz="1100">
              <a:solidFill>
                <a:schemeClr val="tx1"/>
              </a:solidFill>
              <a:effectLst/>
              <a:latin typeface="+mn-lt"/>
              <a:ea typeface="+mn-ea"/>
              <a:cs typeface="+mn-cs"/>
            </a:rPr>
            <a:t>Import der Umstellung nach MACH der Regionalverwaltungen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Wir werden das Projekt gerne unterstützen, da es auch für unseren Bereich eine große Entlastung bedeuten würde.</a:t>
          </a:r>
          <a:endParaRPr lang="de-DE">
            <a:effectLst/>
          </a:endParaRPr>
        </a:p>
        <a:p>
          <a:r>
            <a:rPr lang="de-DE" sz="1100">
              <a:solidFill>
                <a:schemeClr val="tx1"/>
              </a:solidFill>
              <a:effectLst/>
              <a:latin typeface="+mn-lt"/>
              <a:ea typeface="+mn-ea"/>
              <a:cs typeface="+mn-cs"/>
            </a:rPr>
            <a:t>Herzliche Grüße</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Ralf Diehl</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Von: Schönthal, Almut &lt;Almut.Schoenthal@ekhn.de&gt; </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Gesendet: Dienstag, 6. Februar 2024 15:11</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An: Anwenderbetreuung MACH &lt;anwenderbetreuung_mach@ekhn.de&gt;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Cc: Kantwill, Oliver &lt;Oliver.Kantwill@ekhn.de&gt;; Müller, Marisa &lt;Marisa.Mueller@ekhn.de&gt;; j.pillasch@pillasch-consulting.de; Karrock, Lars &lt;Lars.Karrock@EKHN.de&gt;; Sauder, Philipp &lt;Philipp.Sauder@ekhn.de&gt;; Diehl, Ralf &lt;Ralf.Diehl@ekhn.de&gt;; Klaproth, Ellen &lt;Ellen.Klaproth@ekhn.de&gt;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Betreff: AW: Wichtig! Zinsverbuchung 2023 sowie zukünftige Verbuchung [Ticket#28115638]</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Lieber Herr Pregowski,</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da sind wir im Moment noch die falschen Ansprechpartner – die Zinsverbuchung erfolgt in der FiBu (Diehl, Klaproth). Wenn kein anderer Beschluss der Kirchengemeinde vorliegt, wird der Zinsertrag wieder angelegt. Deshalb gilt oft im Haushalt idR  Zinsertragshöhe  =  Rücklagenzuführungshöhe im selben Abrechnungsobjekt. </a:t>
          </a:r>
          <a:endParaRPr lang="de-DE">
            <a:effectLst/>
          </a:endParaRPr>
        </a:p>
        <a:p>
          <a:r>
            <a:rPr lang="de-DE" sz="1100">
              <a:solidFill>
                <a:schemeClr val="tx1"/>
              </a:solidFill>
              <a:effectLst/>
              <a:latin typeface="+mn-lt"/>
              <a:ea typeface="+mn-ea"/>
              <a:cs typeface="+mn-cs"/>
            </a:rPr>
            <a:t>Die zig Differenzierungen der Sparkonten, Rücklagen und Abrechnungsobjekte pro Gemeinde treiben uns auch in den Wahnsinn…wenn wir aber ex ante nicht wissen, ob die Rücklage strikt zweckgebunden, separat von den anderen zu halten und zu verwenden ist (Kitas, Spenden, Kollekten, Pflichtrücklagen) oder nur die Budgettrennung Seniorenkreis von der Kirchenmusik etc. kann man schlecht eine Vorgabe von hier aus machen.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Möglich wäre stattdessen auch die standardisierte Ertragsausschüttung ohne Wiederanlage. Dann kann man von der Gemeinde auch die Verwendung der Zinsen für die passenden Aufwendungen im Haushalt erwarten.</a:t>
          </a:r>
          <a:endParaRPr lang="de-DE">
            <a:effectLst/>
          </a:endParaRPr>
        </a:p>
        <a:p>
          <a:r>
            <a:rPr lang="de-DE" sz="1100">
              <a:solidFill>
                <a:schemeClr val="tx1"/>
              </a:solidFill>
              <a:effectLst/>
              <a:latin typeface="+mn-lt"/>
              <a:ea typeface="+mn-ea"/>
              <a:cs typeface="+mn-cs"/>
            </a:rPr>
            <a:t>Falls dies aber nicht so erfolgt, sondern jeder KV zeitversetzt die Wiederanlage beschließt,  werden FiBU hier und in der Regionalverwaltung mehr Aufwand haben als jetzt.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Ein echter Durchbruch wäre nur die Zusammenlegung zu einem Stichtag der Rücklagenkonten innerhalb der Körperschaft. Das könnte ich mir wie oben aufgezählt vorstellen, d.h. </a:t>
          </a:r>
          <a:endParaRPr lang="de-DE">
            <a:effectLst/>
          </a:endParaRPr>
        </a:p>
        <a:p>
          <a:r>
            <a:rPr lang="de-DE" sz="1100">
              <a:solidFill>
                <a:schemeClr val="tx1"/>
              </a:solidFill>
              <a:effectLst/>
              <a:latin typeface="+mn-lt"/>
              <a:ea typeface="+mn-ea"/>
              <a:cs typeface="+mn-cs"/>
            </a:rPr>
            <a:t>Spenden, Sonderposten sind ohnehin außen vor</a:t>
          </a:r>
          <a:endParaRPr lang="de-DE">
            <a:effectLst/>
          </a:endParaRPr>
        </a:p>
        <a:p>
          <a:r>
            <a:rPr lang="de-DE" sz="1100">
              <a:solidFill>
                <a:schemeClr val="tx1"/>
              </a:solidFill>
              <a:effectLst/>
              <a:latin typeface="+mn-lt"/>
              <a:ea typeface="+mn-ea"/>
              <a:cs typeface="+mn-cs"/>
            </a:rPr>
            <a:t>Alle Sparkonten mit Rücklagenbezug werden zu 1 Aktivkonto, passiv werden die Bestände zum Stichtag auf die Pflichtrücklagen aufgeteilt, (1 AGR, 1 SERL, ggfs. Kitas,), auf die Kollektenrücklage und der Rest in 1 „sonstige Rücklage“ überführt. Das wird auch für die künftigen Nachbarschaftsräume wichtig, wo wahrscheinlich in den „sonstigen“ alles landet, was nur die Ortsgemeinde und nicht der NBR verwenden soll.  Jede/r, der die Differenzierung „seiner“ Rücklage beobachten will, darf ab dem Stichtag Nebenlisten führen ohne die Verwaltung damit zu belasten. Die Zinserträge sind genauso hoch wie zuvor und werden im Fall der Pflichtrücklagen auf die passenden Abrechnungsobjekte gebucht bei der zusammengeführten nur noch auf 1 AOBJ (z.B. 920000).</a:t>
          </a:r>
          <a:endParaRPr lang="de-DE">
            <a:effectLst/>
          </a:endParaRPr>
        </a:p>
        <a:p>
          <a:r>
            <a:rPr lang="de-DE" sz="1100">
              <a:solidFill>
                <a:schemeClr val="tx1"/>
              </a:solidFill>
              <a:effectLst/>
              <a:latin typeface="+mn-lt"/>
              <a:ea typeface="+mn-ea"/>
              <a:cs typeface="+mn-cs"/>
            </a:rPr>
            <a:t>Damit kommen wir auch eher in die Richtung des jüngst in der Sprechstunde Finanzen vorgeschlagenen Haushaltsplanung nach dem Ergebnishaushaltsschema mit 30 Zeilen, aufgesplittet in weniger, nur notwendige Abrechnungsobjekte.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Dies ist keine „verbindliche Verfahrensbeschreibung“, das lässt sich nur in einem gemeinsamen Gespräch im Dez 3 mit RV-Vertretung klären. Das konkrete Konzept könnte danach über Frau Müller in Zusammenarbeit mit Herrn Kantwill erstellt werden.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Viele Grüße,</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Almut Schönthal</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Bevor Sie diese E-Mail ausdrucken, prüfen Sie bitte, ob dies wirklich nötig ist.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Umweltschutz geht uns alle an! </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Von: Michael Pregowski via Anwenderbetreuung MACH &lt;anwenderbetreuung_mach@ekhn.de&gt; </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Gesendet: Dienstag, 6. Februar 2024 14:16</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An: Schönthal, Almut &lt;Almut.Schoenthal@ekhn.de&gt;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Cc: Kantwill, Oliver &lt;Oliver.Kantwill@ekhn.de&gt;; Müller, Marisa &lt;Marisa.Mueller@ekhn.de&gt;; j.pillasch@pillasch-consulting.de; Karrock, Lars &lt;Lars.Karrock@EKHN.de&gt;; Sauder, Philipp &lt;Philipp.Sauder@ekhn.de&gt;</a:t>
          </a:r>
          <a:br>
            <a:rPr lang="de-DE" sz="1100">
              <a:solidFill>
                <a:schemeClr val="tx1"/>
              </a:solidFill>
              <a:effectLst/>
              <a:latin typeface="+mn-lt"/>
              <a:ea typeface="+mn-ea"/>
              <a:cs typeface="+mn-cs"/>
            </a:rPr>
          </a:br>
          <a:r>
            <a:rPr lang="de-DE" sz="1100">
              <a:solidFill>
                <a:schemeClr val="tx1"/>
              </a:solidFill>
              <a:effectLst/>
              <a:latin typeface="+mn-lt"/>
              <a:ea typeface="+mn-ea"/>
              <a:cs typeface="+mn-cs"/>
            </a:rPr>
            <a:t>Betreff: RE: Wichtig! Zinsverbuchung 2023 sowie zukünftige Verbuchung [Ticket#28115638]</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Hallo zusammen,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ich bitte um Rückmeldung inkl. verbindlicher, umfassender Verfahrensbeschreibung.</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Freundliche Grüße,</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Michael Pregowski</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Am Montag, 15. Januar 2024 um 17:31:12, schrieb Michael Pregowski:</a:t>
          </a:r>
          <a:endParaRPr lang="de-DE">
            <a:effectLst/>
          </a:endParaRPr>
        </a:p>
        <a:p>
          <a:r>
            <a:rPr lang="de-DE" sz="1100">
              <a:solidFill>
                <a:schemeClr val="tx1"/>
              </a:solidFill>
              <a:effectLst/>
              <a:latin typeface="+mn-lt"/>
              <a:ea typeface="+mn-ea"/>
              <a:cs typeface="+mn-cs"/>
            </a:rPr>
            <a:t>Hallo zusammen,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ich bitte um eine verbindliche Auskunft darüber wie mit den 2023er Zinsen u.a. in Bezug auf die Ergebnisverwendung umzugehen ist. Aus den Haushaltsrundschreiben geht nicht endeutig hervor ab wann wie zu Verfahren ist. Auch bitte ich um Auskunft, wie das langfristige Vorgehen aussehen wird.</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Hintergrund:</a:t>
          </a:r>
          <a:endParaRPr lang="de-DE">
            <a:effectLst/>
          </a:endParaRPr>
        </a:p>
        <a:p>
          <a:r>
            <a:rPr lang="de-DE" sz="1100">
              <a:solidFill>
                <a:schemeClr val="tx1"/>
              </a:solidFill>
              <a:effectLst/>
              <a:latin typeface="+mn-lt"/>
              <a:ea typeface="+mn-ea"/>
              <a:cs typeface="+mn-cs"/>
            </a:rPr>
            <a:t>Derzeit haben wir quasi eine Vorwegnahme einer vorweggenommenen Ergebnisverwendung, d.h.:</a:t>
          </a:r>
          <a:endParaRPr lang="de-DE">
            <a:effectLst/>
          </a:endParaRPr>
        </a:p>
        <a:p>
          <a:r>
            <a:rPr lang="de-DE" sz="1100">
              <a:solidFill>
                <a:schemeClr val="tx1"/>
              </a:solidFill>
              <a:effectLst/>
              <a:latin typeface="+mn-lt"/>
              <a:ea typeface="+mn-ea"/>
              <a:cs typeface="+mn-cs"/>
            </a:rPr>
            <a:t> - Vorwegnahme deshalb, weil wir die Rücklagenbewegungen nicht auf Grundlage von Ergebnissen, sondern auf Grundlage von Erträgen buchen</a:t>
          </a:r>
          <a:endParaRPr lang="de-DE">
            <a:effectLst/>
          </a:endParaRPr>
        </a:p>
        <a:p>
          <a:r>
            <a:rPr lang="de-DE" sz="1100">
              <a:solidFill>
                <a:schemeClr val="tx1"/>
              </a:solidFill>
              <a:effectLst/>
              <a:latin typeface="+mn-lt"/>
              <a:ea typeface="+mn-ea"/>
              <a:cs typeface="+mn-cs"/>
            </a:rPr>
            <a:t> - wir buchen die Rücklagenbewegungen ohne Zustimmmung der Kirchengemeinden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Des Weiteren buchen wir auf Unmengen von Finanzanlagen, Abrechnungsobjekten und Rücklagen - jeder Kinderchor mit 9,50€ Anlagekapital findet seine Berücksichtigung.</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Für mich stellt sich die zukünftige Verfahrensweise wie folgt dar bzw. folgende Frage ergeben sich:</a:t>
          </a:r>
          <a:endParaRPr lang="de-DE">
            <a:effectLst/>
          </a:endParaRPr>
        </a:p>
        <a:p>
          <a:r>
            <a:rPr lang="de-DE" sz="1100">
              <a:solidFill>
                <a:schemeClr val="tx1"/>
              </a:solidFill>
              <a:effectLst/>
              <a:latin typeface="+mn-lt"/>
              <a:ea typeface="+mn-ea"/>
              <a:cs typeface="+mn-cs"/>
            </a:rPr>
            <a:t> - die Zinserträge werden wie gehabt verbucht, insbesondere in 2023; Später erfolgt möglicherweise eine Reduktion der Finanzanlagen</a:t>
          </a:r>
          <a:endParaRPr lang="de-DE">
            <a:effectLst/>
          </a:endParaRPr>
        </a:p>
        <a:p>
          <a:r>
            <a:rPr lang="de-DE" sz="1100">
              <a:solidFill>
                <a:schemeClr val="tx1"/>
              </a:solidFill>
              <a:effectLst/>
              <a:latin typeface="+mn-lt"/>
              <a:ea typeface="+mn-ea"/>
              <a:cs typeface="+mn-cs"/>
            </a:rPr>
            <a:t> - Auf Grundlage der verbuchten Zinsen erstellen die Gemeinden dann Verwendungsbeschlüsse!?</a:t>
          </a:r>
          <a:endParaRPr lang="de-DE">
            <a:effectLst/>
          </a:endParaRPr>
        </a:p>
        <a:p>
          <a:r>
            <a:rPr lang="de-DE" sz="1100">
              <a:solidFill>
                <a:schemeClr val="tx1"/>
              </a:solidFill>
              <a:effectLst/>
              <a:latin typeface="+mn-lt"/>
              <a:ea typeface="+mn-ea"/>
              <a:cs typeface="+mn-cs"/>
            </a:rPr>
            <a:t> - Wie ist das mit den Zuführungen?</a:t>
          </a:r>
          <a:endParaRPr lang="de-DE">
            <a:effectLst/>
          </a:endParaRPr>
        </a:p>
        <a:p>
          <a:r>
            <a:rPr lang="de-DE" sz="1100">
              <a:solidFill>
                <a:schemeClr val="tx1"/>
              </a:solidFill>
              <a:effectLst/>
              <a:latin typeface="+mn-lt"/>
              <a:ea typeface="+mn-ea"/>
              <a:cs typeface="+mn-cs"/>
            </a:rPr>
            <a:t>       - erfolgen diese wie bisher auf Grundlage von Erträgen oder auf Grundlage von Ergebnissen???</a:t>
          </a:r>
          <a:endParaRPr lang="de-DE">
            <a:effectLst/>
          </a:endParaRPr>
        </a:p>
        <a:p>
          <a:r>
            <a:rPr lang="de-DE" sz="1100">
              <a:solidFill>
                <a:schemeClr val="tx1"/>
              </a:solidFill>
              <a:effectLst/>
              <a:latin typeface="+mn-lt"/>
              <a:ea typeface="+mn-ea"/>
              <a:cs typeface="+mn-cs"/>
            </a:rPr>
            <a:t>       - Werden diese wie bisher einer Vielzahl an Rücklagen und Abrechnungsobjekte zugeführt oder erfolgt eine Reduktion der Rücklagen und Abrechnungsobjekte</a:t>
          </a:r>
          <a:endParaRPr lang="de-DE">
            <a:effectLst/>
          </a:endParaRPr>
        </a:p>
        <a:p>
          <a:r>
            <a:rPr lang="de-DE" sz="1100">
              <a:solidFill>
                <a:schemeClr val="tx1"/>
              </a:solidFill>
              <a:effectLst/>
              <a:latin typeface="+mn-lt"/>
              <a:ea typeface="+mn-ea"/>
              <a:cs typeface="+mn-cs"/>
            </a:rPr>
            <a:t>       - Wird möglicherweise, im Gegensatz zum bisherigen Verfahren, darauf geachtet, dass zunächst die Pflichtrücklagen befüllt werden?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Sollte zunächst erst einmal, in einem ersten Schritt lediglich die Trennung von Ertragsbuchung und Ergebnisverwendung beabsichtigt sein, so kann ich Ihnen mitteilen, dass dies problemlos ohne umfangreiche Anpassungen am Prozess bzw. den technischen Tools erfolgen kann.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 - Sowohl aus der Frage (1) ob auf Grundlage von Erträgen oder Ergebnissen, als auch aus der Frage (2) mit welcher Reihenfolge die Rücklagen befüllt werden, sowie aus der Frage (3) mit wie vielen Finanzanlagen, Abrechnungsobjekten und Rücklagen zukünftig gebucht werden soll, ergeben sich die folgenden, weiteren Fragestellungen:</a:t>
          </a:r>
          <a:endParaRPr lang="de-DE">
            <a:effectLst/>
          </a:endParaRPr>
        </a:p>
        <a:p>
          <a:r>
            <a:rPr lang="de-DE" sz="1100">
              <a:solidFill>
                <a:schemeClr val="tx1"/>
              </a:solidFill>
              <a:effectLst/>
              <a:latin typeface="+mn-lt"/>
              <a:ea typeface="+mn-ea"/>
              <a:cs typeface="+mn-cs"/>
            </a:rPr>
            <a:t> - Sollen die Stammdaten zukünftig überhaupt noch in der Sparkontenverwaltung gepflegt werden? Wenn nein, über welchen Weg und in welcher Form gelangen die erforderlichen Infos zur Anwenderbetreuung/ in einer Schnittstelle? Ist möglicherweise gar eine manuelle Verbuchung der Rücklagenbewegungen beabsichtigt?</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Ich bitte um Erstellung eines aussagefähigen Konzepts, welches verbindlich und detailliert darlegt, ab welchem Zeitpunkt wie gebucht wird und wie der Rückmeldeprozess aussehen wird,  sodass wir die Verbuchung 2023 vornehmen können und ggf. auch in die Konzeptionierung einer Schnittstelle für die Zinsverbuchung bzw. einen zukünftigen Prozess einsteigen können.</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Freundliche Grüße</a:t>
          </a:r>
          <a:endParaRPr lang="de-DE">
            <a:effectLst/>
          </a:endParaRPr>
        </a:p>
        <a:p>
          <a:r>
            <a:rPr lang="de-DE" sz="1100">
              <a:solidFill>
                <a:schemeClr val="tx1"/>
              </a:solidFill>
              <a:effectLst/>
              <a:latin typeface="+mn-lt"/>
              <a:ea typeface="+mn-ea"/>
              <a:cs typeface="+mn-cs"/>
            </a:rPr>
            <a:t> </a:t>
          </a:r>
          <a:endParaRPr lang="de-DE">
            <a:effectLst/>
          </a:endParaRPr>
        </a:p>
        <a:p>
          <a:r>
            <a:rPr lang="de-DE" sz="1100">
              <a:solidFill>
                <a:schemeClr val="tx1"/>
              </a:solidFill>
              <a:effectLst/>
              <a:latin typeface="+mn-lt"/>
              <a:ea typeface="+mn-ea"/>
              <a:cs typeface="+mn-cs"/>
            </a:rPr>
            <a:t>Michael Pregowski</a:t>
          </a:r>
          <a:endParaRPr lang="de-DE">
            <a:effectLst/>
          </a:endParaRPr>
        </a:p>
        <a:p>
          <a:r>
            <a:rPr lang="de-DE" sz="1100">
              <a:solidFill>
                <a:schemeClr val="tx1"/>
              </a:solidFill>
              <a:effectLst/>
              <a:latin typeface="+mn-lt"/>
              <a:ea typeface="+mn-ea"/>
              <a:cs typeface="+mn-cs"/>
            </a:rPr>
            <a:t> </a:t>
          </a:r>
          <a:endParaRPr lang="de-DE" sz="1100"/>
        </a:p>
      </xdr:txBody>
    </xdr:sp>
    <xdr:clientData/>
  </xdr:oneCellAnchor>
  <xdr:oneCellAnchor>
    <xdr:from>
      <xdr:col>7</xdr:col>
      <xdr:colOff>396240</xdr:colOff>
      <xdr:row>3</xdr:row>
      <xdr:rowOff>152400</xdr:rowOff>
    </xdr:from>
    <xdr:ext cx="8054340" cy="8938260"/>
    <xdr:sp macro="" textlink="">
      <xdr:nvSpPr>
        <xdr:cNvPr id="3" name="Textfeld 2">
          <a:extLst>
            <a:ext uri="{FF2B5EF4-FFF2-40B4-BE49-F238E27FC236}">
              <a16:creationId xmlns:a16="http://schemas.microsoft.com/office/drawing/2014/main" id="{F25A97C1-2265-0628-EA6C-53E233AE8AB5}"/>
            </a:ext>
          </a:extLst>
        </xdr:cNvPr>
        <xdr:cNvSpPr txBox="1"/>
      </xdr:nvSpPr>
      <xdr:spPr>
        <a:xfrm>
          <a:off x="9060180" y="1363980"/>
          <a:ext cx="8054340" cy="8938260"/>
        </a:xfrm>
        <a:prstGeom prst="rect">
          <a:avLst/>
        </a:prstGeom>
        <a:noFill/>
        <a:ln w="25400">
          <a:solidFill>
            <a:schemeClr val="accent2"/>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1100">
              <a:solidFill>
                <a:schemeClr val="tx1"/>
              </a:solidFill>
              <a:effectLst/>
              <a:latin typeface="+mn-lt"/>
              <a:ea typeface="+mn-ea"/>
              <a:cs typeface="+mn-cs"/>
            </a:rPr>
            <a:t>Reduktion von Sparkonten</a:t>
          </a:r>
          <a:endParaRPr lang="de-DE">
            <a:effectLst/>
          </a:endParaRPr>
        </a:p>
        <a:p>
          <a:r>
            <a:rPr lang="de-DE" sz="1100">
              <a:solidFill>
                <a:schemeClr val="tx1"/>
              </a:solidFill>
              <a:effectLst/>
              <a:latin typeface="+mn-lt"/>
              <a:ea typeface="+mn-ea"/>
              <a:cs typeface="+mn-cs"/>
            </a:rPr>
            <a:t>Teilnehmende</a:t>
          </a:r>
          <a:endParaRPr lang="de-DE">
            <a:effectLst/>
          </a:endParaRPr>
        </a:p>
        <a:p>
          <a:r>
            <a:rPr lang="de-DE" sz="1100">
              <a:solidFill>
                <a:schemeClr val="tx1"/>
              </a:solidFill>
              <a:effectLst/>
              <a:latin typeface="+mn-lt"/>
              <a:ea typeface="+mn-ea"/>
              <a:cs typeface="+mn-cs"/>
            </a:rPr>
            <a:t>Ralf Diehl - Finanzbuchhaltung</a:t>
          </a:r>
          <a:endParaRPr lang="de-DE">
            <a:effectLst/>
          </a:endParaRPr>
        </a:p>
        <a:p>
          <a:r>
            <a:rPr lang="de-DE" sz="1100">
              <a:solidFill>
                <a:schemeClr val="tx1"/>
              </a:solidFill>
              <a:effectLst/>
              <a:latin typeface="+mn-lt"/>
              <a:ea typeface="+mn-ea"/>
              <a:cs typeface="+mn-cs"/>
            </a:rPr>
            <a:t>Ellen Klaproth - Finanzbuchhaltung</a:t>
          </a:r>
          <a:endParaRPr lang="de-DE">
            <a:effectLst/>
          </a:endParaRPr>
        </a:p>
        <a:p>
          <a:r>
            <a:rPr lang="de-DE" sz="1100">
              <a:solidFill>
                <a:schemeClr val="tx1"/>
              </a:solidFill>
              <a:effectLst/>
              <a:latin typeface="+mn-lt"/>
              <a:ea typeface="+mn-ea"/>
              <a:cs typeface="+mn-cs"/>
            </a:rPr>
            <a:t>Marisa Müller – Haushalt und Controlling</a:t>
          </a:r>
          <a:endParaRPr lang="de-DE">
            <a:effectLst/>
          </a:endParaRPr>
        </a:p>
        <a:p>
          <a:r>
            <a:rPr lang="de-DE" sz="1100" b="1">
              <a:solidFill>
                <a:schemeClr val="tx1"/>
              </a:solidFill>
              <a:effectLst/>
              <a:latin typeface="+mn-lt"/>
              <a:ea typeface="+mn-ea"/>
              <a:cs typeface="+mn-cs"/>
            </a:rPr>
            <a:t>Ausgangssituation und Zielsetzung</a:t>
          </a:r>
          <a:endParaRPr lang="de-DE" b="1">
            <a:effectLst/>
          </a:endParaRPr>
        </a:p>
        <a:p>
          <a:r>
            <a:rPr lang="de-DE" sz="1100">
              <a:solidFill>
                <a:schemeClr val="tx1"/>
              </a:solidFill>
              <a:effectLst/>
              <a:latin typeface="+mn-lt"/>
              <a:ea typeface="+mn-ea"/>
              <a:cs typeface="+mn-cs"/>
            </a:rPr>
            <a:t>•	Es gibt 17887 Sparkonten in der EKHN</a:t>
          </a:r>
          <a:endParaRPr lang="de-DE">
            <a:effectLst/>
          </a:endParaRPr>
        </a:p>
        <a:p>
          <a:r>
            <a:rPr lang="de-DE" sz="1100">
              <a:solidFill>
                <a:schemeClr val="tx1"/>
              </a:solidFill>
              <a:effectLst/>
              <a:latin typeface="+mn-lt"/>
              <a:ea typeface="+mn-ea"/>
              <a:cs typeface="+mn-cs"/>
            </a:rPr>
            <a:t>•	Hoher Verwaltungsaufwand sowohl in den Regionalverwaltungen als auch in der Kirchenverwaltung</a:t>
          </a:r>
          <a:endParaRPr lang="de-DE">
            <a:effectLst/>
          </a:endParaRPr>
        </a:p>
        <a:p>
          <a:r>
            <a:rPr lang="de-DE" sz="1100">
              <a:solidFill>
                <a:schemeClr val="tx1"/>
              </a:solidFill>
              <a:effectLst/>
              <a:latin typeface="+mn-lt"/>
              <a:ea typeface="+mn-ea"/>
              <a:cs typeface="+mn-cs"/>
            </a:rPr>
            <a:t>•	Im Zuge der Einsparauflagen ist eine Reduktion der Sparkonten erforderlich.</a:t>
          </a:r>
          <a:endParaRPr lang="de-DE">
            <a:effectLst/>
          </a:endParaRPr>
        </a:p>
        <a:p>
          <a:r>
            <a:rPr lang="de-DE" sz="1100">
              <a:solidFill>
                <a:schemeClr val="tx1"/>
              </a:solidFill>
              <a:effectLst/>
              <a:latin typeface="+mn-lt"/>
              <a:ea typeface="+mn-ea"/>
              <a:cs typeface="+mn-cs"/>
            </a:rPr>
            <a:t>•	Ziel: Reduktion der Sparkonten auf ein Sparkonto pro kirchliche Körperschaft</a:t>
          </a:r>
          <a:endParaRPr lang="de-DE">
            <a:effectLst/>
          </a:endParaRPr>
        </a:p>
        <a:p>
          <a:r>
            <a:rPr lang="de-DE" sz="1100">
              <a:solidFill>
                <a:schemeClr val="tx1"/>
              </a:solidFill>
              <a:effectLst/>
              <a:latin typeface="+mn-lt"/>
              <a:ea typeface="+mn-ea"/>
              <a:cs typeface="+mn-cs"/>
            </a:rPr>
            <a:t>	Zentrale Fragestellungen</a:t>
          </a:r>
          <a:endParaRPr lang="de-DE">
            <a:effectLst/>
          </a:endParaRPr>
        </a:p>
        <a:p>
          <a:r>
            <a:rPr lang="de-DE" sz="1100">
              <a:solidFill>
                <a:schemeClr val="tx1"/>
              </a:solidFill>
              <a:effectLst/>
              <a:latin typeface="+mn-lt"/>
              <a:ea typeface="+mn-ea"/>
              <a:cs typeface="+mn-cs"/>
            </a:rPr>
            <a:t>1.	Wo gibt es rechtliche oder selbstauferlegte Bindungen, aufgrund derer mehr als ein Sparkonto pro Körperschaft 	erforderlich sein könnte?</a:t>
          </a:r>
          <a:endParaRPr lang="de-DE">
            <a:effectLst/>
          </a:endParaRPr>
        </a:p>
        <a:p>
          <a:r>
            <a:rPr lang="de-DE" sz="1100">
              <a:solidFill>
                <a:schemeClr val="tx1"/>
              </a:solidFill>
              <a:effectLst/>
              <a:latin typeface="+mn-lt"/>
              <a:ea typeface="+mn-ea"/>
              <a:cs typeface="+mn-cs"/>
            </a:rPr>
            <a:t>Ø	Verzinsung von zweckgebundenen Drittmitteln, KiTa-Bereich, Baubereich</a:t>
          </a:r>
          <a:endParaRPr lang="de-DE">
            <a:effectLst/>
          </a:endParaRPr>
        </a:p>
        <a:p>
          <a:r>
            <a:rPr lang="de-DE" sz="1100">
              <a:solidFill>
                <a:schemeClr val="tx1"/>
              </a:solidFill>
              <a:effectLst/>
              <a:latin typeface="+mn-lt"/>
              <a:ea typeface="+mn-ea"/>
              <a:cs typeface="+mn-cs"/>
            </a:rPr>
            <a:t>2.	Soll weiterhin eine Thesaurierung mit automatischer Zinsverbuchung erfolgen?</a:t>
          </a:r>
          <a:endParaRPr lang="de-DE">
            <a:effectLst/>
          </a:endParaRPr>
        </a:p>
        <a:p>
          <a:r>
            <a:rPr lang="de-DE" sz="1100">
              <a:solidFill>
                <a:schemeClr val="tx1"/>
              </a:solidFill>
              <a:effectLst/>
              <a:latin typeface="+mn-lt"/>
              <a:ea typeface="+mn-ea"/>
              <a:cs typeface="+mn-cs"/>
            </a:rPr>
            <a:t>	Weiteres Vorgehen</a:t>
          </a:r>
          <a:endParaRPr lang="de-DE">
            <a:effectLst/>
          </a:endParaRPr>
        </a:p>
        <a:p>
          <a:r>
            <a:rPr lang="de-DE" sz="1100">
              <a:solidFill>
                <a:schemeClr val="tx1"/>
              </a:solidFill>
              <a:effectLst/>
              <a:latin typeface="+mn-lt"/>
              <a:ea typeface="+mn-ea"/>
              <a:cs typeface="+mn-cs"/>
            </a:rPr>
            <a:t>1.	Klärung von Fragestellung 1 zu den rechtlichen und selbst auferlegten Verpflichtungen mit Herrn Kanert, Herrn Kantwill, 	Herrn Sauder, Herrn Babion</a:t>
          </a:r>
          <a:endParaRPr lang="de-DE">
            <a:effectLst/>
          </a:endParaRPr>
        </a:p>
        <a:p>
          <a:r>
            <a:rPr lang="de-DE" sz="1100">
              <a:solidFill>
                <a:schemeClr val="tx1"/>
              </a:solidFill>
              <a:effectLst/>
              <a:latin typeface="+mn-lt"/>
              <a:ea typeface="+mn-ea"/>
              <a:cs typeface="+mn-cs"/>
            </a:rPr>
            <a:t>Ø	KiTa-Verträge, geltendes Rechte, buchhalterische Aspekte</a:t>
          </a:r>
          <a:endParaRPr lang="de-DE">
            <a:effectLst/>
          </a:endParaRPr>
        </a:p>
        <a:p>
          <a:r>
            <a:rPr lang="de-DE" sz="1100">
              <a:solidFill>
                <a:schemeClr val="tx1"/>
              </a:solidFill>
              <a:effectLst/>
              <a:latin typeface="+mn-lt"/>
              <a:ea typeface="+mn-ea"/>
              <a:cs typeface="+mn-cs"/>
            </a:rPr>
            <a:t>Ø	Frau Müller</a:t>
          </a:r>
          <a:endParaRPr lang="de-DE">
            <a:effectLst/>
          </a:endParaRPr>
        </a:p>
        <a:p>
          <a:r>
            <a:rPr lang="de-DE" sz="1100">
              <a:solidFill>
                <a:schemeClr val="tx1"/>
              </a:solidFill>
              <a:effectLst/>
              <a:latin typeface="+mn-lt"/>
              <a:ea typeface="+mn-ea"/>
              <a:cs typeface="+mn-cs"/>
            </a:rPr>
            <a:t>2.	Klärung der automatischen Zinsverbuchung und Thesaurierung der Zinsen</a:t>
          </a:r>
          <a:endParaRPr lang="de-DE">
            <a:effectLst/>
          </a:endParaRPr>
        </a:p>
        <a:p>
          <a:r>
            <a:rPr lang="de-DE" sz="1100">
              <a:solidFill>
                <a:schemeClr val="tx1"/>
              </a:solidFill>
              <a:effectLst/>
              <a:latin typeface="+mn-lt"/>
              <a:ea typeface="+mn-ea"/>
              <a:cs typeface="+mn-cs"/>
            </a:rPr>
            <a:t>Ø	Welche Stammdaten werden zukünftig für die Sparkonten benötigt?</a:t>
          </a:r>
          <a:endParaRPr lang="de-DE">
            <a:effectLst/>
          </a:endParaRPr>
        </a:p>
        <a:p>
          <a:r>
            <a:rPr lang="de-DE" sz="1100">
              <a:solidFill>
                <a:schemeClr val="tx1"/>
              </a:solidFill>
              <a:effectLst/>
              <a:latin typeface="+mn-lt"/>
              <a:ea typeface="+mn-ea"/>
              <a:cs typeface="+mn-cs"/>
            </a:rPr>
            <a:t>Ø	Termin am 01.07.2024 mit Herrn Sauder, Herrn Kantwill und der oben aufgeführten bisherigen Teilnehmenden</a:t>
          </a:r>
          <a:endParaRPr lang="de-DE">
            <a:effectLst/>
          </a:endParaRPr>
        </a:p>
        <a:p>
          <a:r>
            <a:rPr lang="de-DE" sz="1100">
              <a:solidFill>
                <a:schemeClr val="tx1"/>
              </a:solidFill>
              <a:effectLst/>
              <a:latin typeface="+mn-lt"/>
              <a:ea typeface="+mn-ea"/>
              <a:cs typeface="+mn-cs"/>
            </a:rPr>
            <a:t>Ø	Output: Mail an Herrn Hinte zur finalen Entscheidung und Kommunikation an RVen (Ziel: Rundschreiben auf den Weg 	bringen)</a:t>
          </a:r>
          <a:endParaRPr lang="de-DE">
            <a:effectLst/>
          </a:endParaRPr>
        </a:p>
        <a:p>
          <a:r>
            <a:rPr lang="de-DE" sz="1100">
              <a:solidFill>
                <a:schemeClr val="tx1"/>
              </a:solidFill>
              <a:effectLst/>
              <a:latin typeface="+mn-lt"/>
              <a:ea typeface="+mn-ea"/>
              <a:cs typeface="+mn-cs"/>
            </a:rPr>
            <a:t>3.	Internes Vorgehen und Nummerierung der Sparkonten</a:t>
          </a:r>
          <a:endParaRPr lang="de-DE">
            <a:effectLst/>
          </a:endParaRPr>
        </a:p>
        <a:p>
          <a:r>
            <a:rPr lang="de-DE" sz="1100">
              <a:solidFill>
                <a:schemeClr val="tx1"/>
              </a:solidFill>
              <a:effectLst/>
              <a:latin typeface="+mn-lt"/>
              <a:ea typeface="+mn-ea"/>
              <a:cs typeface="+mn-cs"/>
            </a:rPr>
            <a:t>Ø	Nummerierung bleibt so bestehen, wie sie ist.</a:t>
          </a:r>
          <a:endParaRPr lang="de-DE">
            <a:effectLst/>
          </a:endParaRPr>
        </a:p>
        <a:p>
          <a:r>
            <a:rPr lang="de-DE" sz="1100">
              <a:solidFill>
                <a:schemeClr val="tx1"/>
              </a:solidFill>
              <a:effectLst/>
              <a:latin typeface="+mn-lt"/>
              <a:ea typeface="+mn-ea"/>
              <a:cs typeface="+mn-cs"/>
            </a:rPr>
            <a:t>Ø	Regionalverwaltungen müssen dann die Sparkonten-Abrechnungsobjekte zusammenfassen.</a:t>
          </a:r>
          <a:endParaRPr lang="de-DE">
            <a:effectLst/>
          </a:endParaRPr>
        </a:p>
        <a:p>
          <a:r>
            <a:rPr lang="de-DE" sz="1100">
              <a:solidFill>
                <a:schemeClr val="tx1"/>
              </a:solidFill>
              <a:effectLst/>
              <a:latin typeface="+mn-lt"/>
              <a:ea typeface="+mn-ea"/>
              <a:cs typeface="+mn-cs"/>
            </a:rPr>
            <a:t>4.	Anfrage an bis zu zwei Pilot-Regionalverwaltungen zur Umstellung zum 01.01.2025</a:t>
          </a:r>
          <a:endParaRPr lang="de-DE">
            <a:effectLst/>
          </a:endParaRPr>
        </a:p>
        <a:p>
          <a:r>
            <a:rPr lang="de-DE" sz="1100">
              <a:solidFill>
                <a:schemeClr val="tx1"/>
              </a:solidFill>
              <a:effectLst/>
              <a:latin typeface="+mn-lt"/>
              <a:ea typeface="+mn-ea"/>
              <a:cs typeface="+mn-cs"/>
            </a:rPr>
            <a:t>Ø	Starkenburg-Ost</a:t>
          </a:r>
          <a:endParaRPr lang="de-DE">
            <a:effectLst/>
          </a:endParaRPr>
        </a:p>
        <a:p>
          <a:r>
            <a:rPr lang="de-DE" sz="1100">
              <a:solidFill>
                <a:schemeClr val="tx1"/>
              </a:solidFill>
              <a:effectLst/>
              <a:latin typeface="+mn-lt"/>
              <a:ea typeface="+mn-ea"/>
              <a:cs typeface="+mn-cs"/>
            </a:rPr>
            <a:t>Ø	Starkenburg-West</a:t>
          </a:r>
          <a:endParaRPr lang="de-DE">
            <a:effectLst/>
          </a:endParaRPr>
        </a:p>
        <a:p>
          <a:r>
            <a:rPr lang="de-DE" sz="1100">
              <a:solidFill>
                <a:schemeClr val="tx1"/>
              </a:solidFill>
              <a:effectLst/>
              <a:latin typeface="+mn-lt"/>
              <a:ea typeface="+mn-ea"/>
              <a:cs typeface="+mn-cs"/>
            </a:rPr>
            <a:t>Ø	ggf. noch Rheinhessen</a:t>
          </a:r>
          <a:endParaRPr lang="de-DE">
            <a:effectLst/>
          </a:endParaRPr>
        </a:p>
        <a:p>
          <a:r>
            <a:rPr lang="de-DE" sz="1100">
              <a:solidFill>
                <a:schemeClr val="tx1"/>
              </a:solidFill>
              <a:effectLst/>
              <a:latin typeface="+mn-lt"/>
              <a:ea typeface="+mn-ea"/>
              <a:cs typeface="+mn-cs"/>
            </a:rPr>
            <a:t>5.	Umstellung der restlichen Regionalverwaltungen zum 01.01.2026</a:t>
          </a:r>
          <a:endParaRPr lang="de-DE">
            <a:effectLst/>
          </a:endParaRPr>
        </a:p>
        <a:p>
          <a:endParaRPr lang="de-DE" sz="1100"/>
        </a:p>
      </xdr:txBody>
    </xdr:sp>
    <xdr:clientData/>
  </xdr:oneCellAnchor>
  <xdr:twoCellAnchor>
    <xdr:from>
      <xdr:col>0</xdr:col>
      <xdr:colOff>0</xdr:colOff>
      <xdr:row>2</xdr:row>
      <xdr:rowOff>1</xdr:rowOff>
    </xdr:from>
    <xdr:to>
      <xdr:col>0</xdr:col>
      <xdr:colOff>1068457</xdr:colOff>
      <xdr:row>3</xdr:row>
      <xdr:rowOff>7621</xdr:rowOff>
    </xdr:to>
    <xdr:sp macro="" textlink="">
      <xdr:nvSpPr>
        <xdr:cNvPr id="4" name="Rechteck 3">
          <a:hlinkClick xmlns:r="http://schemas.openxmlformats.org/officeDocument/2006/relationships" r:id="rId1"/>
          <a:extLst>
            <a:ext uri="{FF2B5EF4-FFF2-40B4-BE49-F238E27FC236}">
              <a16:creationId xmlns:a16="http://schemas.microsoft.com/office/drawing/2014/main" id="{DC8C7AF0-A48B-4657-BCE9-3A7FA6E7C8D5}"/>
            </a:ext>
          </a:extLst>
        </xdr:cNvPr>
        <xdr:cNvSpPr/>
      </xdr:nvSpPr>
      <xdr:spPr>
        <a:xfrm>
          <a:off x="0" y="266701"/>
          <a:ext cx="1068457" cy="2590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de-DE" sz="1100"/>
            <a:t>Start</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1076190</xdr:colOff>
      <xdr:row>5</xdr:row>
      <xdr:rowOff>15197</xdr:rowOff>
    </xdr:to>
    <xdr:pic>
      <xdr:nvPicPr>
        <xdr:cNvPr id="2" name="Grafik 1">
          <a:extLst>
            <a:ext uri="{FF2B5EF4-FFF2-40B4-BE49-F238E27FC236}">
              <a16:creationId xmlns:a16="http://schemas.microsoft.com/office/drawing/2014/main" id="{4167231F-0387-71C4-2A3C-D3921AB239E7}"/>
            </a:ext>
          </a:extLst>
        </xdr:cNvPr>
        <xdr:cNvPicPr>
          <a:picLocks noChangeAspect="1"/>
        </xdr:cNvPicPr>
      </xdr:nvPicPr>
      <xdr:blipFill>
        <a:blip xmlns:r="http://schemas.openxmlformats.org/officeDocument/2006/relationships" r:embed="rId1"/>
        <a:stretch>
          <a:fillRect/>
        </a:stretch>
      </xdr:blipFill>
      <xdr:spPr>
        <a:xfrm>
          <a:off x="792480" y="876300"/>
          <a:ext cx="1076190" cy="34285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D1FB6E-8C4B-4F07-8B90-F978D75944F0}" name="Tabelle1" displayName="Tabelle1" ref="A1:E11" totalsRowShown="0" headerRowDxfId="21" dataDxfId="20">
  <autoFilter ref="A1:E11" xr:uid="{60D1FB6E-8C4B-4F07-8B90-F978D75944F0}">
    <filterColumn colId="0" hiddenButton="1"/>
    <filterColumn colId="1" hiddenButton="1"/>
    <filterColumn colId="2" hiddenButton="1"/>
    <filterColumn colId="3" hiddenButton="1"/>
    <filterColumn colId="4" hiddenButton="1"/>
  </autoFilter>
  <tableColumns count="5">
    <tableColumn id="1" xr3:uid="{8F346912-DA1B-4DFB-96DC-FE2DE389E0C5}" name="Mitarbeitenden-ID" dataDxfId="19"/>
    <tableColumn id="2" xr3:uid="{F6AC67C8-6564-43EF-887B-3648297C0CE7}" name="Name" dataDxfId="18"/>
    <tableColumn id="3" xr3:uid="{60699E20-B8B7-4820-9161-C8B567CE0053}" name="Titel" dataDxfId="17"/>
    <tableColumn id="4" xr3:uid="{F94A7484-35C5-4F72-9A77-CD0648DA7321}" name="Manager*in-ID" dataDxfId="16"/>
    <tableColumn id="5" xr3:uid="{5BACB5BF-D9C8-4D63-837A-EE78C41CA0EE}" name="Rollentyp"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3BB57C-34BB-4CA6-B730-B0090784591A}" name="Tabelle15" displayName="Tabelle15" ref="B3:H29" totalsRowShown="0" headerRowDxfId="14" dataDxfId="13" tableBorderDxfId="12">
  <autoFilter ref="B3:H29" xr:uid="{613BB57C-34BB-4CA6-B730-B0090784591A}"/>
  <tableColumns count="7">
    <tableColumn id="2" xr3:uid="{82233A0F-3017-46C5-AE9D-F986112601D8}" name="Aufgenommen am" dataDxfId="11"/>
    <tableColumn id="7" xr3:uid="{352E8E0C-6205-42A9-9E02-9055DF6AAAAA}" name="Kategorie" dataDxfId="10"/>
    <tableColumn id="3" xr3:uid="{E64CFEE8-3E69-48D3-AFFD-03685FCF355E}" name="Was ist zu tun" dataDxfId="9"/>
    <tableColumn id="10" xr3:uid="{8A82CADF-4A87-443A-BA6B-DDE3FC5B9D99}" name="Priorität" dataDxfId="8"/>
    <tableColumn id="4" xr3:uid="{832FFA16-50DE-4D41-8D9E-6CEEDBB9B40A}" name="Zuständig" dataDxfId="7"/>
    <tableColumn id="5" xr3:uid="{72D122D5-9734-41AF-AD7E-E02C75040DC7}" name="Termin" dataDxfId="6"/>
    <tableColumn id="9" xr3:uid="{A2A5B56F-DC42-4124-94AC-B9E943D6C01D}" name="Erledigt am" dataDxfId="5"/>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BA8B05-4484-4B7F-9E23-A1829516BDC0}" name="Tabelle5" displayName="Tabelle5" ref="B8:B29" totalsRowShown="0">
  <autoFilter ref="B8:B29" xr:uid="{04BA8B05-4484-4B7F-9E23-A1829516BDC0}"/>
  <tableColumns count="1">
    <tableColumn id="1" xr3:uid="{40D4B7DB-79F3-4622-863E-8C5A169E6BEA}" name="Hyperlinks zu den Videos"/>
  </tableColumns>
  <tableStyleInfo name="TableStyleMedium15" showFirstColumn="0" showLastColumn="0" showRowStripes="1" showColumnStripes="0"/>
</table>
</file>

<file path=xl/theme/theme1.xml><?xml version="1.0" encoding="utf-8"?>
<a:theme xmlns:a="http://schemas.openxmlformats.org/drawingml/2006/main" name="Office 2013 – 2022-Design">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6.xml"/><Relationship Id="rId2" Type="http://schemas.microsoft.com/office/2011/relationships/webextension" Target="webextension5.xml"/><Relationship Id="rId1" Type="http://schemas.microsoft.com/office/2011/relationships/webextension" Target="webextension4.xml"/><Relationship Id="rId4" Type="http://schemas.microsoft.com/office/2011/relationships/webextension" Target="webextension7.xml"/></Relationships>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2.png"/></Relationships>
</file>

<file path=xl/webextensions/_rels/webextension3.xml.rels><?xml version="1.0" encoding="UTF-8" standalone="yes"?>
<Relationships xmlns="http://schemas.openxmlformats.org/package/2006/relationships"><Relationship Id="rId1" Type="http://schemas.openxmlformats.org/officeDocument/2006/relationships/image" Target="../media/image7.png"/></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 dockstate="right" visibility="0" width="438" row="6">
    <wetp:webextensionref xmlns:r="http://schemas.openxmlformats.org/officeDocument/2006/relationships" r:id="rId3"/>
  </wetp:taskpane>
  <wetp:taskpane dockstate="right" visibility="0" width="438" row="7">
    <wetp:webextensionref xmlns:r="http://schemas.openxmlformats.org/officeDocument/2006/relationships" r:id="rId4"/>
  </wetp:taskpane>
</wetp:taskpanes>
</file>

<file path=xl/webextensions/webextension1.xml><?xml version="1.0" encoding="utf-8"?>
<we:webextension xmlns:we="http://schemas.microsoft.com/office/webextensions/webextension/2010/11" id="{2FDAFC4B-2449-1E6F-CF6C-DD59655F19A7}">
  <we:reference id="wa102957665" version="1.3.0.0" store="de-DE" storeType="OMEX"/>
  <we:alternateReferences>
    <we:reference id="wa102957665" version="1.3.0.0" store="wa102957665" storeType="OMEX"/>
  </we:alternateReferences>
  <we:properties>
    <we:property name="opt_cal_sys" value="11"/>
    <we:property name="opt_confirm" value="true"/>
    <we:property name="opt_month" value="&quot;2025-01-01&quot;"/>
    <we:property name="opt_size" value="0"/>
    <we:property name="opt_theme" value="1"/>
    <we:property name="opt_wn" value="true"/>
  </we:properties>
  <we:bindings/>
  <we:snapshot xmlns:r="http://schemas.openxmlformats.org/officeDocument/2006/relationships" r:embed="rId1"/>
</we:webextension>
</file>

<file path=xl/webextensions/webextension2.xml><?xml version="1.0" encoding="utf-8"?>
<we:webextension xmlns:we="http://schemas.microsoft.com/office/webextensions/webextension/2010/11" id="{3FB99F9F-24B0-C738-CFB3-5E25EEEEE00D}">
  <we:reference id="wa104381973" version="1.0.0.4" store="de-DE" storeType="OMEX"/>
  <we:alternateReferences>
    <we:reference id="WA104381973" version="1.0.0.4" store="" storeType="OMEX"/>
  </we:alternateReferences>
  <we:properties>
    <we:property name="DVSettings" value="{&quot;shapeBinding&quot;:{&quot;altTextColumn&quot;:&quot;Titel&quot;,&quot;indexColumn&quot;:&quot;Mitarbeitenden-ID&quot;,&quot;shapeLabelColumn&quot;:&quot;Name&quot;,&quot;shapeTypeColumn&quot;:&quot;Rollentyp&quot;},&quot;connectorBinding&quot;:{&quot;delimiter&quot;:&quot;,&quot;,&quot;connectorDirection&quot;:&quot;FromTarget&quot;,&quot;connectorLabelColumn&quot;:&quot;&quot;,&quot;connectorBindingType&quot;:&quot;Column&quot;,&quot;targetIndexColumn&quot;:&quot;Manager*in-ID&quot;},&quot;layout&quot;:&quot;OrgChart_HorizontalCenter&quot;,&quot;masterSelector&quot;:{&quot;masterMappings&quot;:[{&quot;shapeType&quot;:&quot;Führung&quot;,&quot;stencil&quot;:&quot;basicorgchart_m.vssx&quot;,&quot;master&quot;:&quot;Executive&quot;},{&quot;shapeType&quot;:&quot;Manager*in&quot;,&quot;stencil&quot;:&quot;basicorgchart_m.vssx&quot;,&quot;master&quot;:&quot;Manager&quot;},{&quot;shapeType&quot;:&quot;Position&quot;,&quot;stencil&quot;:&quot;basicorgchart_m.vssx&quot;,&quot;master&quot;:&quot;Staff&quot;},{&quot;shapeType&quot;:&quot;Assistent&quot;,&quot;stencil&quot;:&quot;basicorgchart_m.vssx&quot;,&quot;master&quot;:&quot;Assistant&quot;},{&quot;shapeType&quot;:&quot;Stab&quot;,&quot;stencil&quot;:&quot;basicorgchart_m.vssx&quot;,&quot;master&quot;:&quot;Staff&quot;},{&quot;shapeType&quot;:&quot;Berater&quot;,&quot;stencil&quot;:&quot;basicorgchart_m.vssx&quot;,&quot;master&quot;:&quot;Consultant&quot;},{&quot;shapeType&quot;:&quot;Freie Stelle&quot;,&quot;stencil&quot;:&quot;basicorgchart_m.vssx&quot;,&quot;master&quot;:&quot;Vacancy&quot;}],&quot;defaultMaster&quot;:&quot;Staff&quot;,&quot;defaultMasterStencil&quot;:&quot;basicorgchart_m.vssx&quot;}}"/>
    <we:property name="DiagramType" value="&quot;OrgChart&quot;"/>
    <we:property name="addinIntsanceKey" value="&quot;08149565-be2a-4b8d-b4f7-1e16e382aa64&quot;"/>
    <we:property name="bootBundle" value="null"/>
    <we:property name="containerID" value="&quot;1&quot;"/>
    <we:property name="docJsonCUnit" value="{&quot;data&quot;:&quot;N4Igwg9gdgLgprAanATgZwJbRALhARhABoQARCAWwCU40AHaNOXAbXwCYBmIzgFiIBsADiL4xRAJwSiAdm5iADKIXtR4vj1UBWEZ1UduGofoX41I-Aq1rrl2+MWz5CpRr1Edmnv17SNvfncjfkszS2kxExEJGTUBZTM5ZVdA7V1VDQF4y2jYx0tY4TV+GLUIqzUlS0MfVO8iISqK-MsE5Ib5fGzTSsly2wURJKKxazc0rzdayf5G5Xsq1tD2oU7usNapeeULfDG6zyDA6aPZDZDml0EIzdiJC0G2yxSvQ5NVUpybNoCZhv18HlHssxPwBDclKV7jsnldxh50nFimogWZfqdVr1PhwOkjset6u43h5+FpuFpYr4iFT0Rl+DIwsDAW1MWJ4vi2vDiRTqXUjJCgc4zFlkctPgo8ntrli7g8HoyXkTEZYPkDdgM0XywRZ2BsBcp+n0zqLLkpwTLJHLYYqJu42aLmctafUZEoZKikaDtlsucqug6Pc6jGsnptDV93aH2UD9fbSr6vBIzBJuEHtWpkzcgeU9UjWT17YXmksFJ19q9lVx6gJrFsi-Z5Q1Y6W2klnoTbXTqboQuxrGnZHdJfYCV7Rh2EYmwlWNMMexW-loXgO20t-SD8CFbjCZLkDZyDojZ9IBLF3EUORvFrXylumoyrdjr97b0jThx+3UDC7uEUE6ctC7FdOkWUdNwtCM93CA8F1OSM7DxSUSkbBCi3OeoP15Lxv1nX95yVRcaiwuCQM9AtwMccUhighQcwnYlMnsJjtnHNDentDRMOdHD6Tw+ij1JY5iK7VdQNDO9JDVWQaLo-8uxFDcSklMChK4r8Z14wR8M7eotHLYD2PXciJKo6TJP3ZY5JdRYLkZDUvFZIyHxhSze0-bCNKcLT+MXeJ-C1LyWhUiDHl3czoNc2CRMhAFKREXgHg+V8x0dEsiLUjyiLnHyALPE4RNItiUubajwtomCCLgocQqFZFeBMBYML7YTRE87KrP8aQEvqAygvEkLSvFWTDz+EZdRC8MpTrBRbORdwhGC6FUJLe85rcyRUwCxzsnGr4N3LSqPmnLK+I6nx516tdgsoqSwqGiqdNnezltW9xXQzE1pA5Tjmu4trTpG04qX8v5RLI9Cbp3GSHsnODdiQhzZo4MSfvcu1-u8s6PGXAKwaKijt0gsrhqil1kpLMxUZanivL-QGuy0Sn8p-QzrsJ0Lociw76m28KVr5i4Xgy9GTsx+ndKA3HCqch0SrM+6uce+kYpRbs1ZVI1LC3LdJSaMsXOLJp7Kpv7Rbp0mNC0ITLrExSBvl7MYYY9N9pYltHBN9Sze02GGf0qXWf6yGiYVnosYW-qlsN9o7aplMWv5MravHKyk1a72cqAi6A76u3g454mnYEyRVoQ6akc2R9lKRXh+z8ZnghYozGyxkHThGcibxNewAW6exc1b9b44Hc1kfB2WypEC9q9KU8PpaVa6yM-vDIOnS0-j4Wu15jhnNd1PjpZ83uf8bPQeltm5bux3Fd9l1nujyzVHesQIfK76G5d4se5hT5xuviyYdxazl2JTVQO9drAiAQnek0ZWqMnQvBAs78UIEwGBcH+VkaYyDgbvfqSDGRfVQUJbmNMI6D1arYX6uNsjiGmrEfMGxaF93Yu7KUWC2q0MzMoBhQIBi2xmpndOPM-Li26lvF0XDNYSlkCYOyyhnBblEaTMhyjubiOoaDKR9DBzz3wI2IQPtiSqKERotGIltHlFiPBBw+iWT1xUZ5chYidTmMkR9HRNZviRDaEvNROkTFWTMTA2QlieHeRBFAphRdMoiNMa4kJOCPFWMEKOd20cOFEWcaTYJK4wkFGlPkOE4tAkuMoYk-JMjjB6NwTLTJcSgkJLyck8JQgkbsDEqPK4y1-F31KTkppNCWkFJfrYi4X1q71KML04kuShmv2kdYiGtjJRdlIU4mZiI5laOGVU5OUTNb+imbMTZXhtlwUqdYmy89yoMgdBsVZshFhvwmW+EpGz4nlOaQsnR1SNxRHMtNJmjismnPcMEiRs5lkPLUOA65CyfF52XqGNefSnH7MbH43RCLunQPWaC0xERNHtweMxRFjw-6JElAqGJIsGniyXF8nOUo2lPA6UiLpRs8xKRNMnI57yCVYPXATD0kKXa2LEjYjYjY55azdg8eF5EbRosFSUlQk9vEFmamK0JTdVqjJeXzMF+hOF6pZKKy4ii3kgvpQM6k8Ruo0hEIBak0grYkg9e6r1glPU+q9VQtxs4WFFOFNSlyYyhH9JPoEfs8U41q0dfOHVSSXosljMKy+kaPlBKJYG2YAIYVFK5UUoi+LbXqMGaNCE7QvEpS3BsaQ+YqFyKzaq0mjKdUKWQc4RqtaCb1rKK28tOlznyWre2Pt2s9EOLLdMz5ybg0U0ENVHxxyGjGvVsS+SaSe29EnfcwdTbWotrXdk7mHat3uNTcsWVDgmToVZV6J83xT0btHdWMNEUcQItSk0JQj7drfrxQE7NZTMLJuLVAoYzzPpGqHbOSDVoDUmkZIVYpNq52twGO8ZQOGNYa09qDRDMIu2ClYcq4xoGLYxoTfGxNatCNwWI18OYl4ZbFXgycwlTK-j5h5e2H90hkNjm7eRzj66hFuFjbRmT3VGPbyteKGDYhG3puYUHVor752XoQ-KncymKKiaLQ0Kdz6U4CuHXfd9unUJQdSeE6oYnH3gTM+wizmGwM6dmIpmM06nl6KRmwv9JnkSudRZRttFaeMYh8zHWxjbewbBPe5rjjTosKeUPx7p8XZDlDw1KDc8RDHibPSOytMXMtlQM0JvLuHNXRKEDOkDkWyvpZ5rFgTOXMRbFMssd6UIbhSK9FpnNbXgyVaU35rt8M1oYdS55vNuI5XYhbXxqrfm1uCZK2+hJOrH1as6d0UBiz-M-vGXBtdKbkG910diC4u6PYpYk2lvbDUFGVftJGO773U0jYWyE5zSXbsI0c79p7pWrPle3TUz0d6hMrsMw9zT4Odtja40ilhPWpK1qgQMUif2cm5oB+0w7DmgvtAJ9Gng0n6O06TV5kLIJ2X2g7vYWaWLloDxR9pxb+3pyk4KaD-mzn+NrnC5WFrkPynJr4d8H0T2woLJkEQ5Q8QZCqjE3tTu23I3qt6wVrVi31du1Wnz1qKNudYL11JVihvEl70dD0ADQPb4Rcs7MqHZNLSq8Z4B5Lc3nv-eaWZls7VLdiK6s6tEROR67AHT45XvRWNkeWN115WvgWzvm4T6XDPR52KvLD8XsTG5ytTyT61WfA92s7TcVBnTjtiFlAbUNBsu4FMp612v5hQwN4Pau8PNftUM7+Y74hxoRP8JK0MN+U-HIa+mo1Rznepd7aE7PlYnQF+TT1jrl7I+Z-d3aInyfP2MmD6i2vifhmp8n5v2fxqK+Pe56N7gwDhb+UB7Wyt1sxbmfILNE-VxUz2a3dy2U93G2W0eVTwLVVjYggT3mAxVTALOQgLBE-VaCuyXyd1gKb3HlHmZ0-yrwh2f3AxH2bFqiSUpT0UmXB1wNSgJAQJbz3yD3mUfh6BkB1gshxFvRpVdwlxQPBRjzYOwLMEBzMhxVNyMQEI8ztV4AdWdViC0HiBdUZTJFdQ8CUNJBUNTCj00I8DMC9TyAZywNYTEIHUVzvVNya2QNkKi3kLVh5GUI8G0CUHUKpCcO0I8F0IMP0MZk9WMKN0b2AMZ3EEsL4Kd2kJL2z3sIdTdS0I8B0McMMKUMMJp2dWsGcL0hcLRwkKsJZAsOCOsJYLkLiL8K8PcL0KcLSJk2yKyMyJNUWz7XrzgKdwe3YFWyiLpTsNawcLUKUPJDcMyPJHJDim8PGJpDdTKKpE7QbF71aLEPaNWxsLdx6Klz6LcIGOxg8GGPGJ5G6nUPcK6imI0JmJMMXVNwsIuJZC6JNUl2fwcIOKUJUNcImPiM9SSIOJSN8KMNyNMJDVCMSGuNTxWJkJiN6IUL8JeO2KOPKMSImKqNSICL+OBJwJoPwKJQty-1RzIN50VSX39DmBShd2MjImejcy-woNbDSRuy+xB3SUfwvwhJhPkHIKThZDe1B0EU+wR3uzNSf3APtRZNyOTzP3ML0Wfl5If16AFNQKFLUNZLxPZJvSGwzRuXhwFmlMe2xM+Q2PGL23TRbS9BkAGGwIozBOr3PUCJFMLQqF+RDDwQzxfXB1tPbz2U9EgUbH+KXV4PDXQllKEJkz21dJOyYKdJfkuCtF9L2gjQDNUCdU3V5xDPtI9MQMWIm18y22jPvVm2ILfUj0TIB2TJSTDIOWEyumXRuUb3AjjNOPjWDNaLdIYQdM9OpLNT6wR1oQwXNxKPUQLOs1mGLNaRbLTNO0jJ3E7KPzHlrITIHIaCHIKVLJlVq3wx6CxTpNh27OnKZKs37LQPnMbNDJHOYPLMlUnNP23J1NG3owbLwLLhLOPKdOd1hVpTuMEPjP3KEAXPdMLFbNT1qW7MvGLC5yvP+2TXQkm1s1zE+wM3Ow-gD29P1QgszMuGgv9FZ1zNALWNIPOPbI4OQpjlQsDj7V3ydJnK6iSOyIOMyISP8LUNJBopyJ5Agz0wjAIoEyIr6gwuGx3JwqN2Y1CnYtxXJM6WwOcBbl4q2Qor2OkzqNosMLcIYr8O0GtO+XYMSCEsgzQviHz31CjhQnQzzN1w1xjOehMIEsPyfRQpEo5WrShCtEiXNOiMtICWt3DTMt53oNqQJDuSssIpsvtCEFlyLG8wzJfP4OcpIL9C7IWJFLJXwv71Smfk0rdm0t7NcpMqZA8tyK7WlVhBECJIJhJOWWDW13qR1X8Nrm8lH2iSApXkcEKvjyAxKtSudJtW71XJbSxUaolI01Ko2GL26NCsF3InZFfF0sBQcoAPSr6TctMrZQDQBytUiQawuECzoh6p-SNIJn6raqr2zOrNCvLlhDojxhCMvKMv3yaJXPVTFEG1xGOsiVOrQ1LnZRnP3OjLXEXnurOweuSmQWes1wOxmr4sSQMzEjTw+wBtbBerZScqGpctXxHzWpOphqBv5xBsFL2wAu9Grk5z3SAMOsCn5iZ3hrfOwqxpHxxrLjxuAqT0fLLNhtJsxrlI6pQXyqbnQUATSrOterJuEQptZuHyaKBFFx5Q51JKXJRSETTmwXBsrywvBLvkyBXVx291P3kw-SrICxZtOE4HSNk3jU1sgPXD-KQNWKVtBoHCPQ4H90urKUeLdT9Wdt9Vdu9TdqUs7UJp1pFz5mfHepRL9vezD1Apzy+I0K9u1t+vLPOzvIpTymowY0-i8mKyuo2gB3TSy06FFxMGGtNtHPM1JllranoK3I6MEAGFJR+2R1Dr7L+O4FTv+2HhELMOvyyy0sDh3lsQBEGqOgFvQKjtjMkr+H1rq06rHtuvVWNoHpxSJt9rC11o-JFIM1NLJL0X5qjS7xMIbtuMLObqI1YsEtC2svmMCodO7r2vXkPhVsHv9OHr1uwwnrw0nq7Ejtnp9tM11kvtsMtspqVJ-VXvrHXsXsLIMkbqH1rE2l4w62au-uJA3kVOpgxmPiVg0LbgKkDiRSvk5nNuLksIRnmgrw4mTu4oKyAygn-hwZAOVtmCIaOWfnHWBHGnQZ5joaKwZq9OcH5stmBTUtEKW3zpPK4ck1JF4dxgsoEZ2lHLbEMtQf8JYaDTwsSFgv3Hgqr0QvNVhDxw+yIMVv81PRIR0gvUWr4dboOp1suw3qcUMbvmMcDuvSdzU3Hg40sZKxse5CqGFoB3oK-o4rEvE3egMaETsY6v5n3WJMPSWNfP7sRo8Zyp3TNXCaKsHQDtCeCySaatBMipxNwocdbx-1caCashCbzwSdTQyY2yiYioRqiteE8dfyUcrPft+vnt8YpPUasayXccRBKZMfEcPugx1ugjUb0YjMrv0yGaM35kKfB26bqZfzBoGfsxGthpma-zmaJHqb+IkdFMLHYwJk6esjceCa2b2w62ywbVOwjUiVWYV0OcbmKdOZH3OeqybDg3xgkjWeII2deNxMWdsyQxUZuac0-tXgCfudoZOYWZXAkdI2ruC1abBa+b0dZUeeha2heb8xjthFhsRZaF7picCdmahb+etsxa22fPJWoYtv0eJbRdJYxbCs60uZPxfvqzzF3rluOfpa8bJaZYucHVZfy3JKKyyYRqJfWZJd5cZagLi0ucht6w4L0p+qHoQohZCx5b6egf5deemzgJrLue5YZSed5xgdW3Ja62Wpy1Seld4zYeWZzJ0WxeGdoIQppKRA3JEyR3VdqfBU-M5PSSUWB15X5PvqXr2yaslM1K5MZNrq3qaNVPUxxQ1O+xjZlLDdAa2jZkx3T0eBxyrqFx9Zyd53tbhcLYpwzak0NurensZ2BpZwLcM24SAZ-SLZ52Jzho5W6BT2F1BfxZAYhRMJSqgsDmdffldY6aWd8pcxPsLwbabh+cJZ9cXd6f+fHLYuPv8tPvQv8bIsNaKeNfRYPoBZ3GHc4orImvsuYPbGRZ-o1cPb+YNM1PFGzr5lzskfgWvfaavsJdLpYnLvzbdnxwzbnKSHAcv2an3oq1lapbgcRAQba2wQBkTsZQUc0lzlJPzkGhvlwdBnJlehIcbZ-i+GoIAQilw7hmAcimtvtalr62EaxnkeTo0dTw4bRpveAVEZ6n6ZPZYzY-o4rZQ7EZ2TyaucNRGbvZY6dwtW0bL10ck+Xala1YuUafMd+tvZpdRYfdtZU9E92bVKwYHf9fROMwcdLVGcU81ZysYbNDZ0SsbSqYo-Jt-vmc7TKejgqa2xteurE08+tZA-3Kk-yceQ04tK0-bRNZCVyq1NaD8-lcc+pbC43TsdMYBLU4jTxbF3BaNYi4WZYt49CiBfHYVoU6naK9QzE1C8ipXci5haWbLfJw47VZy-PVq54-XceH06Tcw5rvtogaWp1axfK-hcE8nYPdy4Ze1Zg4FZUzebY0zSq5qZq6PaYzK8mYq+M0y-9v3bpe0+U+inq+7ZG-bC27g+cole+aU5FItZZeG-LZO77ay8W+c-vYm504y2m9ecpdgee5ifC9a5W4+8EUgpyyFbHoNwa05baks72+u8G62zB-wwh7zDFZe4u5ReW8m+g+B8zMtaNEVeUcBRVbvua-G4B6x6B-bqmyO31cXa5bJ6Mba6m5x-CraPh7x7k8ue87+LPYCv9DHfT3k5pbGYNkspna3bnfQsbbp+h5a8Z8B6OYK7F6p5Ha4t3YOV+7IUx-e6vXUrbvW1V4vbsubydKa769ITmqyoWrXfGY3b8r8e3Z0uN-VoOTN5RY3Q1n12ytvMdybI-cdNd+-bva-MPJTN-OkdRNb2adVfN5HT3JtND4fNTJPNhe9vU5A-j599lzD8EafJu8HXS5J9j93KDJH2-ObOT-DPlpZzT5j-d+4xvLL8T+HMr7LMj+Db2bLrbevPrKb7jr97o6VanfPPvwuvr578zd43L-97NuFBuq6vus9eFS76M4T-76PNb69Or-55H5X-ItL6TOb8XP46d0S1Z8S+yfbetun8H7EOprtNpvqt6-H9h7OaZdgcLu5gQ4kSQ7FiE+4-PiYMeu2DQuNUw+7+gQ8mdQTrHk5qs8KGiQKhiIzyLicpIaHOthjTPqb92OsjGhh6jQFBcZ+0jBjpxzwHMcdmJ-RIMQJQ7WwtopbGnj8hSQC8LsCud1jyWjYMl02cbdYpCUOIjE9ifA3gfwKEGCDBBr2IDjozVxSk022pYvg8R4ECCFBwgxQSIOUGIMaOvVJfnyTBxcC5BjhVQUoIMEqCDBbnGHHs0IQd9EcobHQYKUeLOp9BRghwfYL4HY0+qL4DVIB1szAdrBZyYQna07Ys4ju93HAZpw3RVs6cNbdaOoOZrztlo7OH6nTRkEv9+uUQ+tuhUCGNcrgp3T-kkIg77d2s7-bagS2-6Xpf+KDXAS6nwEXwNMIA0OBf1W4SBYoQZPXOTC4IlpNUjbDumgNIbEd46n7MjuVDAEugQyHFYThiFo4UDAowQ4uExwqSNNb+kw7hlx3wHkCsBAnN3uUNGEWJGmTAiTsL3b5BUtGZ+INtz1S4+la+RfHIag1HrZENYNw9VHcNfq5M9eXXZxgcxAZqFpwnlEziTXYLmdSuDPWxkz3bg2cK6DoTJktmaDl1Bhm9QEfExxaJM7OETWbicICgTUJ0iI5JsiIC72M9ec8Apjt0lZWcTBwLcphiPBE20oRTnP7sly2anDVohfZEFkKD7C8Yeb3Ravlw66DNfqLrEriyLW7cipmwWTXtYyu4cjbeebdIbc1J67c2R2zJZi8I+acDZBf9Abp9yG7rdjuUw87qyPJ469ICLPZloeicaKjEh-wmUbqLyE2ZORYnFDJqP-SPdtu0owka-3MqHcycuLB0Wd3FY6j5eFPfIWqIR53cMh9ozdv22FFdNRRzzdnvKzP6wdwxrDSMaa2jGCt5+7LQKlDyyg+jYRfo-USr1B6pjbcDWVHkuzl7Zi9Rw1A0TN3wAOd8eNuIfgNlhwXCzRzo2UW-wDE5Y9Wd5A1k6Mu5EioxMHWBt-lx7xcdGXPbETmPpC89HeNokTILw96y8le+vSCuez7yxDsuAIuJhOLHLijleBvFcRynV4SUexGPRMbMNE7TsVe+4lnM730rWgQGnvG3MjzFGi8lxs7JVLZQtC3jHK94y3uqGt4Rt-BaQv0idh2ETtRmrAnfuwO9ar9bBhgpwXBIQliDPBEgiwVoPPzeC-WQpA4vBMcEISjBAEraqhJi7d9WCo0RNo2P3CaDiJq-FwRjjcGmQPBlqJUZcLLEltAJOlSUZV0rY0Zwh4Q2tmbjHgxDiwcQteq2xonI12JDrHtgi09HZDg+xbP4sFSmjFjsEx2RPFHDVwmUfhqCAljCOMS-i0xJhANpcUkm1kHx7la3iuAdwehvudtFiVbVxgq5LARWWMT93HG4UQ83AEOsqJ8HJEI6eeOPBoOrS7N0k6ZLHMwX35biqCxhDYB-nnFZIzWv+f9qXCuDZkCOGE8Nv2INGDifG48eYSiNGgYE3Q+w3KWxAIJYkfJmErcbKmyni14hD6CYXJPgbX1lYVHIXklyQF4i6xtYQKQhFrYMieKGUwkAbRvJst+JEw+MQ8xdFJjUIlIuoS919ZL1HawpN+nejnqyTmRHUtOsHl8ah5kOlU+MgWUqq+D245w5EEwLjp7hGOksQAeB3jbp0+WA4woTLWTBqCvYR8XepbBoGACMOyyGoTh3mnVgdJ4g7UjAOWg9D4BDsbmkgP2zrUYIKQjAYSQmEyNFhSdM8c8ORlUCqccmMgfKMxmjdUGOM9Gfw1Am8iLSBAg4ZElk7cl2p2o0sZuPLG6pROA07sWN3NG+jGZFM40fs0+YEjex007xt8OCxmd1x7M1idZ185kjKm-7OyfJKu4jx3OvaKWV53ck+djMcXFJqrOJlmMEcayCzvTJ6ZAjocJIjzsrI56QjZZIQ+WS3TS5nSvQTI3SbLw3GGy8uroxcaTOIbNd3ZQYqUWzJbEWi5Ri4hrr7P1nOzXOnMnZtzIW58yTxfYmaZWNeZjsNu0zGOcH216WiKxeY+VlHOqGiz-ZHMjOduJfFJy7RoRUXI6L9n8zWxbs60cHJBahinuqczTunLh7tjbuGooISGPt6Nzjxac08Y9ITkbZXJls8mVmIZmFyhxcrFMU-TTGEkMxRzMOZswV65iDe+YmeYWJR55yq5ActsYPIpbcBwpVfInhRMGmVzY5AsgeVnIL70DUoMvTMQbPDkTzEprHZMbN02z+chpg7I3FOMl5q4iuc47Lu7J-nvihJdnSaZCzjk29i5wCtKiRTPxHiz5fcyBXVyAWhjhK04y9ib1d5ajvRD8peY+1KahgDKBVeFBfTomG9HZb0qtOvLXL3VNqZCnrrtSakCEs+bg4-qsLKoukj+P5XPm31U52zWZ9kqSgfyLLcKK+4fFPvVwEV3z3ydZSfhiBv4TDJ5ho2bizJkWC1AyjfQ-uvxz5SNJFYkmvrfUwpyyJ+c5EPjoqT4SLwy7fJfjFVmkkSw6vfbRb7w35WKyyEjWxVOTeoZ8RF1-MRYQOYJdJn6zbSCWxj34+KtFoiixS3zcVb82pkg95qP28WfzM+ffFxbos-ZPlh50TPSSqL8XRL2FsSlkPf1rCP9gG3PXeYFlWpQ1zBqeUhcVQdBMLNpzlNRX9RqXQzeanbWsl6gEGGFGiUXAsbQrzAHz-qtSjgkzWBrdLSQvSnIqtLQrfUT54ESGmXmhprCfhGNKZcIL6WByJUwy6RHDLWXCzJlGbHpXsW2UETuSqy8ZejR7KbKRB5yqmuwNKWiTdlrSzpczTuUzKXULg1Ng-xeW5h5h7y45UNNOWHEHlas9mpEiI5Q06IfUIFRspOXTKzlsyxmTVLFrHzFR8w5hVOBLEGLaZNTUIQPUVY9Sj8-U6RVvPPnVyZpvChBaHLFnjzW5FsnJVRliIaF3a7Kl2hyo9qepC5rSh2eJIaaeTaY88jRYdL8lnERaRi40v-NaJXSSBrKY3OaEjDmgI4XiJJLwCUC8BNhLMO6UjUgZQKtcu45cXz3YaLKe6L0mJq0vAWvcd5eeclfyutX-cC5y9PRIA2RRiTHVLc5NDvSv7vSb60fJsXyMXm-NUV9qjaZQoXn0qXZW4wqgNSbiLoQKiC5uf3IDi6rZkJ0l7laqblhcvVdqqVUsvDUUqkFF8raCvXjVNxE1dK-OeLO9UNBd6KXP1TPTWkWNs11XFNYVPzWQtu5FcqtdvOdVPsAG5a-GqaKDVRrH59dOtcE0+FIMiIWa3ucmuQWoiw1Dcntc2L7U1q2Sg6npBWuYlrrKVtqo3D6uKb9LTYWtANcYtHXVqGVcy4CfbMLWer21GIMtduuHXP891xaqlYkiPUMoqFCNOdUmpzWPr5Iy67tV6LR5jzo1jM2NZqhHA7qR1o8vBSGsLlgd61kQxtU02bXp951gGxdR2vPV3qV1YGkscGu2Ixrn1xYBNbusvXrrr129SdcUzyE0x-1va-df2rzX4aC1hG7FbgpI2rtra5G2Da+vVbo8P1B6r9fRoZQ7Q3ETG8lQ+tw2nTO1ZcoOtxvA2IbSNUGgTf8qo0IbeNRsnVfWutJQcth54mBZ3XPou5ml7gYurOtk2tqluQGs9Zhoy73q7NC03Nf-VsRurKN8GumbpuXmaQ01eS9DcxvfULqS1eGpzQ+hc3Ya218m7eJppba7K5N4WkiBJpzw-9PIIW6jaxo3WSqONXa8XmGNc1-d3NGdV1UOoSFvrstomtjYerS0BzT1-qyLRep01jr8FoaxTQ6uK1a8HNicLdRRrg1VbWtV6yDchu-Xtpp1jWptQ7kDXDaaNo2nKiBsK09yANsWlLfFvK0vrKtwmiDeOtrWBbXgJ64LbZpi32a4tjmmbYyOi2razt62nmAlvdVJbutIo87bhHq1GNf1mak7Tdrc29bptt6zjaBpU3Ea2tSGl1f1sE3bai1YWz9WA1Q2IdMt32ljTVty1Rclt5cojfT1B3qaJ5D27zUNt83Y6+Nqa+tYxsR2KbktsOpdZ1uu3I6YdYm-jZtoG1CbodOGu7W9oO1EgpNM6i7QDvUWtS-N1U9Hcpss2qbBdGmpnZDqf47a1NxO26QZvKRGb-R2U56QfHToZaM4jHf2D9IrKGdTI-QkmFTgjh2wo4ZpfqF0OhXkpIZBu6Jk1vmW+Jies2b5HQksWjUXlpFUXYS0uQNBgq2WboPztiZBaROLu8JMbiplHCyZl-bafMhD0jIMCBiEVS5yqm5NY9MiKVD3hBICqzxqewoGSlgZYoCpunHPREmQSoICQhe4zcXui7SCCdBK31cHubYyI0ROChaQpOd2N6GEXld5lSNyVC0GmDA1pKW3KDFp8Vre+vUXo70zjDMACivVemL0XjvheskxaRIn2uLS9DuyPXXuj0N6QJ9SyidCn1bPwZVuwraSvsr2T6-k5EAFA2OhEsr7p4FRKo8noUNKUoTSiNfqNHLrkgC6Ug6f5KaKW7yG4Uf+N-uZX3EFtl0awAJMIJO8JehJdFVyWiRmTl+sVTtNWTPJ6IZUotQ+oqkrXL6VEBkjeTGvGEcLKBBM8od9N04YySDCwpAe6mWF4zqDKM2gxQeM168PZo+r3XMJk4R7PZv+x1JCXDp0VDCk2m2WcIp3cTqc1bPiWhpE7PCc5hnSKSPlKk-D-Gs+zICCI1lvyEu7w2kaiMVl7ozZY4z+R9Q0OGHNZIKo7bIf4ZdSXylOhnXofhGkiwR0s2aSPKj2w86RbQPlbTrwO5DFJsA+XAhTUlOSFAmk5TbimBlmSCDT4oySbgKKmSM25k+akzm-nhobJ2S2-WAb72JIQjLkzJW5OMOB0hV3koRb5PDoSqouvUi+nfn-RUkX5h8jXj4qikeLj9YE0rt7I7nBiQGYQujL0bRnPjDVUk0ubWSrbj0xjY0mQ6t0XEKieZ2mwnSNr21ZSr5s3EuZ3O6M8S+j0hxlcserFzc8asxnzVvrP2K9rRqxro11tO2-bXtrUoOZxM24+Hqt9O2raqL3mg8fZ9coHZ7qx0LH2tT81+bsdsmgHI1PxsHZUtXkssCxT4ueazrW1U7meOxmrOvKhOisYTt2uE9jwRNtKCe-mG-cKlm3zH5tix+OZic7G3zUTVx9nZnLfYsh8+Wh0ceYb4O7YJJ0QoCTGUn3sH4puvRkLSSkEcDDjY+tLLBNwnCmcJigpCUxLk4JLfl0EgOkKdFN4T5TBE6o7yZlPYi5TCpjUyKbhE-ok2cOIiTXocWsrsJmp+U7hNomML6J2OcUbJ1r0CmI8IpOge6K4lDTRjbLcYzhn4mltpeG+xLbgatnb6xhkkuufca41fG79eqiWWIBaJ7N39Xay5eKRZOcnRV8isdBnpAVS90SX4noDVKro6I1DYIOvBgqqNA4KlHkmKd8KTNUmf8fWP-ClMAI3If9pR5PcSepMwEKzNJ6g-mYw25gKZyhgkOVM312n+urC+8jEppXS1T0iixg+3yy2n7HFKZnmFOaKU1mpF4hlJb4q2hLnxzL8tuQXyR2+G4+G5qfv4sBXb8dK+5-0-aciX5L0lli7cxwRsW79kpA7DNYuZPPIyPFT5+xS+bX63mxzeip0kEonohKpT+x8JeuZHN2k7zAF9xfEosF2LIRhpw85BYH5KKMjPe8Mw5OPMFKeFMFgxCUu73S6s9b9WqRitmNYrPd1mxXrst4NNngNGqMuL1IqBkq1zv+no1IaNqTHwBeFoE7pnF1-HXDvFpPUtOmLHFTiYlyYuJakuSXJLN6tk1dtDOxnA92Rnaawi8n7S6Lci46YtsU0XSx85kcOPSFUBKrCgjaHStYHVUqxS8qQ884poaEADqkdyEUBqoTTnQsIjqNENqo5271gkSuledWc4VF1XpiuqBlVD5iQ7lkRQlqcKtoM4wddAiP6Rqht2DDjwlZc8FBH2bPhHqS6QYwvVHOSm-gYM7+HAKAMIDQBVI1K3PHStwZ4w4CRdPYFVoFs5pTu0tcqTZ4rKEEg5v7nUccaJVtqQbChSVh6tiFfdAiAPYtO2J9EtiahXYocTGKCDJLzhDwrod4zDXZEhwrkscIiUqFaKnxREj8QNp1EVCDRbY3FkRNjHkT72g89wKktLWJLzqNwoYVJBuFNVzqbQJkTcKWGMTZ13LEiZFYNAVJmFrZDTlEvwkZLD1n4s9cmtvWdiMJL6xtpfYdmGjtK667oMENIkqK8aI67DZdSOo3U5IE684VQMNyd872BVnWMBm97MJQp74nRUOuZFjrORPGzJSYrc7L5P18m5ItxOqlxr+ZfzegJ7KYDlz1y9Yc7DRmeGdz950g6LeLhEyUF1owFVjMJlnxAzW2lG2LYt3S0l4W5b9I9r9PFx8Bb+TqylCiuEtEBIx-7X1HFD8NBpclnMqfM0uumPTXF-0RAP2PDgs91teq96CmqU2gbvkgdaPwrKKGmi7eR7erbnN+H29J2Ls45ENI-mH9MZD0CHcSSIChA2BOYhbe7OBxrbrdW2+xua0EbPjSlia6B3G1+HN4Sx1s4Fa-7RWSj5QoiDbFeEmRbo5tkgYniqvGWMrcCeaN7bwLErj05uwjrAKt2lWoZ5HQGZVbPBd2ar09iTODNVgD3baQ9tHXBdzsAljSSt8oXFYxBcjrm5UU9CPv-SJ7lLmi6EnUS451FGKhxIYsIPmsu2+t0cRrDBJ2vwlVCbhVMO8S9R7WfiGNieaNbIi82oWU1vYrfZEHzW+Bi10G8miNISmaZlZ0+2KpAff2ESv9g67UQZs434bc+7hESSfsn3S70lVQpkUvuZFr7gxHGwIPvv2MQ9eDxqM-dlOv2sirxWEp4Tfs+E6Kf9nKoeKEuIOFzVoxtuAgIce9oj2VeW4I4Bs-jMqf4lI0UfLN2wCEqjcfLbh1tL69hY9hRxahCP4mjjidImVFO92MJYcqJfWOVSHaP6Xyz+8-o0tarA6mNAB6-eWfT0jCE7dG8cFAc6TD7y1rKaU1GCkcMWYj-+uC844LzZmsDBXHA3Md0ekJkDcdadW-yKBWPEUYZhKZuUXsqt6SCZv3NExpDU68VuCPXvbL33JOlLq4Cy97u-FW5pH7La2s9MEuDDcnEWtKuvZyvgRwi615CSsoLaBsurSRq3k6FRGYlpEM2FxxOnPJTMN8+8cWGnEyBqTqytl-J2VFjaV3eV4z5OZM5rs-s7dOdpSaXCWUTCO43JvmI+NoTlg-LcZxGaauFvS2W9ukLy7AjmH4yZbi4e50XMGOK2yDYtmYSPELO-zMdmW35+mZ0rVksFmBtvDHa1ky4AjgNrKNZPiOOkCjv+omxHP5H72Z9hrDowKOTlCiJDo9d0zQseH8U3RKzZ02xZoxbBsiFLruNkVrYi93n8h4Aa4+Q02LWjvT01MzIvOR2rhJ1jwnXH0KBGY1y1ZBNUo6vQyknH-HarY5Se875L9skZe0onvE0jlCKkFcIcjNumhlmAx6lculvrLblJytV3Ja+o+m8TjI+V6K8Vfwr9Xqr3wvlxotIz9lqNQ5YRRVdIvDXzJ+Mx0omWuvNLQh-mx467bASnWrL2i5JwgmgWQ22gxk1hOdQqE1XfrhN-G6Tc-Fk34p6mUGyokGmX7jhONym7zeJv83ybv1wY40crI2Xn2oYWgo7pwqQ3HBrlqgvt7oK-nmCl3gZSQuzVqnhBqDVuZ4tTOv8PbzJXwo5esXNLCZBtdhb-OFKpbbzuzLOfcPznx3Ci989QeUVViTwnL+d3XQOIrWl3OF8RdO9PIcoN30Tw89u9-PZ9oLg7r0o+cSXgW+DR0nd9vAHcB84l7sr84hZ-NnuULri6d0BdXIgX4LXi9t+mscKPu3ze7gJUfMWeeKLyyS+96B-9fxUH09BG4NYE+ptMaRYNraEh8ZEoeiNVFudPrmTsSHPqYkFp3s7zq9vszBlLSSc7aoXLMEuLh+wFp8vxQtoeH5KxVdjpkMCqz8sJ93vWdTlArGuuJER94cTXtnVt3ZyvYY+2GmPE6znUg-Y9Ys27idL9HMS7pcEOcZJ8vPkf9wifCPj44j4Ub6K02ai9GbG3USWn42sH8JWTwPhdOqQ6Ninya8p4R6qeqc6nnvJiCKCkfEIjTY0iqasEGeuMYnzI7IoqMpDGPjnpqHVpc+VU3PoPDz6gy89RncQvnoqf59E72y6nTKyKCF4kxheMLWRu0KI8sm0Cm4ajrl7gNpfl2jG8ZRLyy2S+4DUvdiHz1PEy9xhpPCjip9NU1omIivftkrzhi97le-By0Kr5u6uHMeU69a0K9vA4-NexbrX3j95D89deAvbTtSQGyFfdOrWyiArxHEG-+PRvsjqL3J5i+1err3IZOjVUFZLfi4K39Lx17XvdfSS7Ty-SSqWhPaEdBKY7ynfO8OeyXsX8TfF6+Hufyrk97jxp74jre3bm3yj1e5giHeCnIz4rxF7dTYPrL0X4H1d-i8OpGv93yH0gKe-tfs7UnhH5B4OTofA4-Xj5P961mA+cQWdvHwrtqcqfifWMUn7D86-w-svSy7ap0CUmBZ6zQFQTxeWE8lD6fRn8T4SoiRhF5n5PisuR5B9M-JvJ7mrzN5Q0N82PvGRb5z5IHc+1vvPgpzbfAgDnpoaPus5WTF-V0Nncaun395l-hfkzkXirxN-WOq+SdDfLqIT5WMPe-gRvooGHrXKzs0oVPo8Sj4CfGekXWPuMzj8dtOe4vPlt1Jqr9+7HOPUP7gjD+8gh-kwYf3fPMJp99RHfon53+j9d+flVHnv1n9xgS96+OftQpAXn73H+MbaIRUv4Z7SOy-x928avyz6191eS+uN9P0JgD9wQuqBfsm1viDqd-Qv5fobxF6r+Vea-g-678IvcKj-x7Awrjx09D+wHd8jEm00LCl9O-u-Lv4S3VlO9241fq-hTyn49Ts+IfTf8OOAgedz-CvC-mv4-Xxfj1PTK-gf3v86-cHyS8DfROlGQ3QFRiBQlfW2GW1YND-yO8v-Fnx-8NXZ+kJcO2D30AD9tB-yWst-TP06lakeyDnUo-Bn0u8UAtAJnl--TAPk9sAuv0pA8A8fxEhjLclWBgXbAbyQDcXFAKOdIkfTw9cE-VGwNs1-eL1etBZZ-wBlm-ZgMU1UONgOl9z-Cv0v9XTb4mWBmKHoB5AqA4sHV8hzKnFr80WRpwxB9fF-3btJA-LV8IEA1H1ipkA2EFgdrAr33G8NAu-1oC0WRlCf9QAwwPADjAwu3AgKhGQLP8k7HvywwCXQIPUD+Ay80TodAw9nr99Axv3ECsYEUFaVWA37zL85Axf2TMnbQIL-8ZvfbBCDqvDWyED61T61EDXAmIJIE4g8lWkDEgrvz8CL-Ph1dMP7doHUJ2wdQmCCLvXHzyCoWTfwb8xA6GSxgCBYgNP8kgqoPkC+HDwgrdsfFoMT9bA1LWEDH-BgLADPPUJ2YhjdHrjdUQKEgI4CQVMDzGCgfCYPCDcuKilmC3AqnC6RtHF8QXsVlWFWDsh4ebzPVSLbm36gKLU23rd7XBBwk8iVbqXVp78FixMDLA3GzdQ+XHkAFcspZtH8CHaMoi5VwQzlUhCeVHSxMC9LKSHjB5VX8GsQPgRoVGlIQBLBLhpQMKBcskgd6BctNsYVxrgVCPyAboZ-JFC7VoDB1nz9QsKeEJ41VU1XNBfgAkONt-QPohJCmmUiwcJ4gqkxWoiQvASRD3+HwAWdPAnwE8sABKYNY8QrMrW+xEbbuXfYHgi1WwQ-2QSyP8RuLs21806c5xgDW6CWiItoNa9GFRHgpxGEddSRmzoowQ4kL8ISHdBzkpQHOzxHwYXDH3lJdrVB04d0HCz0wcrPHKm9MXPKm0ykgnNcQYdGfd32ydqg0u2X9qAy7zaCAzBaRNDryc+2tC6bHG2mswHKh0cJMgx0Nd8iHF0MqI0HJMI9C37E62JtAwuMOONZnBdkkdY7dCxSDL-MxX78aA5zwf9DvUsNy49SDwm0ByQP1CUJNiNlXjdKKNmy2hMw2sOzCPiV0LM9YbAsPqIUVAMOEl1-KbwjMirOziDDCjAiVDChg8MIdMAAhsOT9rZSKhbCAeZBwoc6iNMONNYSDwmgcHQz9wTDPUGoltCb7Shz2JqHYsNnDfQ-22bNKjCsOXDo3VcIaUqwrcKjCgA4phEM9wnQ2dC7Q48MfC9BN4jZULw3nCHDhg+KCYdz7OoI8Icwjh3HCbhAKU-D9w+6UXDGReCI3Cfw6xz-DIw1oMAiGUbBzIQcI2EUPCYSWa1GIoIs8JOJZLS8MYcmKbsLZU6gpwmQjoIthyyJRgr+CXDqIrCxJRPwgiLb0Qw38ODC7A7IPnDcg8iPbQK3KiNAi2wzHz2IuwmEkpA3UPsL2IBw3jHEje-IGWwjPbVER9CDImMITEEXNww18RIvv3-CyIxwIZQfAnmGEjhFPonesbwnG3Ic6Iu+3TCRScyLLDBIxkVciVLUyLEiTI8bzXCawhCM3DSInYOjCGUMnSyQQo6mzNDDCC0LfslCRMNvDvItQj0iMQAKOSEwoksIijRIwMMKio7SSOIjpI1W3sCsAxsOCZ8o2MNKjt4CqOZJVCDiOWtII5h2FJUI0cIaCsIkqK7NSGWYDaiFwqqLjEaouyLiiBAkegSj20VSnQ1Xw4b34dRo7N24imKFCK-sKidCL8IaiZ8KEiWooyPKijo0vCijTo+P3GDZovWnmit3T3GUjY7MaJA93InG1Idkw8CPoj9CA4hm8RoucJsig9MqJfCnogGOmjzokiLqjtw0Hwf8KjLUOUUJXI0M10SBOgxIYTfJZzzs2nLey+cd7beD3tDUQ+zNRlop0JeiL7G0NyjUwyCO+jwdJ+2Bi5SZBx4jWHNCL8lqiWGz2wAHEKhUimHI8M+j9iOwWgjzwqSxgcNrHp1DdQgrdyYcdopmK4dJws0Lj8mZWhyPs-orQNPdrwr1Byi-CLmN8jKYhdBaQ6HJPBpjUoqEk2jeIxmPRt0HWYjUsIpKaJOMJHQmOTM+nGRxv92uG2P1iRvR8W94yzQd0QQtHF3kisoaWSPFYjbfBG9io4HRyVjcBfR05lDHPlG65d2aV0UYB9EZGKdbkA-S7Ej9SZnRcVwzmRTikqN5iREJXAa3PYS7DFBNcElSQhBDhzD10ucI-bAVRlvnUQ1NwnnW5x4ZxQg7mmNG42uNec6XOzA5NAFU43eNjMSwN-9UAyYNbja5O4xTkyAo0Epc-gqePLABjOzBmNo5CCyrsQeduSxdhjTgPGJoQAEIVRxicaX+NVMRJSXj4PeeMBZOjD0UUsLomdyjJx4mSUvjY7Wkwz9+43tnvi1TM0IEiIRTE0BMwwvmzBNV46eQut-rW2NrDEI2om0Amo5XUxNEeW6kusvw0dxBsEPL0L-jhxSJlrEubO4Ed0Hba6LFUS3c8VrcEHCmW4NNrctyX8Y3LSzFUIQ7lUoTMI-vVxFj3MXSJ09NeOLkMj43OQB90-XaQVjl8K2OYTrDYXQXpSzI3CUku4S7GCMXeMI0gEv2Euw95YnR3GAi4IOF108rI8uPPQIE1Kw0lfcKSIsN+bBfWNVpxHuNcYG3QrSbcgXQpG3AszGlCiNO3QJ3Pc2FXCyR8+3YgmfdZ+JmToSR3bBK0tNgwcmXdrna+JIx6E6kR18cdKJUnd7El9w7NdzVRQCS-QzxNsT8rMJJcTD3QxW+CIlCG2-cMlcJL6wb3MJWfN9+L9zSUL3f8wcSh+N91vdck1JOCSbzQpKncqPOfhoUAPGDySVgPNyLSSCkuxP3dakqfXQMck78zyTWkieRw8cvPzHHBi-S4JzwOgjEEGSBfYZMotorRAOSCr4rIKujRY6bwUj7CA4OKC1PAYR49-eEVEORaETJ00TqoioPn8Fk9hJkjlknIMEC1k09w2TugkoI6Tik4FDWCzknhMujtgjxKmAbkmiLuTFXHoPAQHsDv2cjKgpkBj9R3CMIhiAIxyIm1CgprzmDUGY3HnxZ-YFNOTBg6KMIi+Ay5Lkjrk6FPPQGvToKKD7k9wNBEtcY-xHjAk0gO-DMUj5JWTNfb5O5BrgowAMDNkqnDD1rmADmtM1QlFM-9XkzOLYkZo2lPkjcUoxlu9mUolKN1OgIX3YEo+a5lactwOeP6CQUtH3RTUcZaT4if7N0PzCsbT0KLDqU5n0hi4dYJhAC4Uw4NQZPqCSDthkYk5J5S0U7-3SDh45oJpSrkuaPpSemAnwJSTUllIRSWjc+LEwwYMwOj8VE7l1niQ0ql3JStg-VKhSGo4pnoCPUon1NTcBLuJvinTYzH9TuU+ZNtTzk2qP9iw4oVOjSrzXXyiCugv5PbtI5VhMM40061IzTQUoNJq9yA+1PQDb-eqJ3DryX3zjT-feFNwERQbECICTtF5MzTN475XuFLQ6EGhBHUyNIcj808ZLT920jP0YDqwOBGDdVzFJKrTzAuJztTfgicPeJAQ-lMhTJ0ltPtNIghb2iDxUs1MXTGBGcz7TFU1FJrSf4pAWuEKE-4IwTw095InT4o11N8kR-WdLH9O0sW2ngTQUVHN8r0-VRHgsDGUOfTMVRqVmTLVclThDf4BOiN0jLLENMsJMekOpBNVTuKH9bI3FWeDPfGw1JSPg7si+CRQ8kxK0-tauOqCRNJ41R0B5YELvTBTMEPSi37S0KyIWMtjOYzMomEJIyLjKlMFVdpdSz-54Pco1fNJPe2zacZVS6QMt5VJDJMtpQVVXKd0M6kEwzFYv-QelWrcDOroc6SrAVC1dX-hc9fLRlMnFQwMZWiQJfB32mc67NSQkYrEgJzEdcYNSXb4bM6-3kSRIY7HfkjDX-XtjDJIIg+hzFUJMKBApRGyQM7FORJFI8PYHQI9ZgFKP9CAcF2NWjZvXUgmjEXQ83NCq06LNOIVYt6LvCNY8Bz8ir8dUKwy3IpLOsiKEpQOvSVMmJJpBMs0mPVifI3LK1jWIt5ISzdA4rJydtI-QmbCOY2rJmtNY3mKYiwbMS3yymsjUIZRNQSKK0S66N0M6zulTVU5i6sk8L6zP7GCIFjGs9c2QcJY02K1THCHVOnCoY4JnxTVbMGMPSys6TWNCrwpimyivI7rPJi5rPLNWyhM8WPYdJY90O1TCw3bMNTimQzKOTJo8ZJOyedIwHSyqsi7M8ir7a7IfDbshrLgjzs9VLHC9oicNeypw75SnTz0W72rC6-P7Km0Kst8JizraOLKByYc3MM1TzPBHJliP0okH5Sjs37I6zys4BJiihsvlL2zimd1MOyJslLL+ytQkbKKjzuKzKWYnMt2LG9KOJXEczEjMrzO97M3zKtYPMzS074UDEwjczp+EYGMS-hQVOioAwAXOPStsCLLmTAcz8jxzAuQrNpjWshp3azkXU7OSiusiCIhzFs261Bsz3JHKhyCslTL0DQY1nOH8McpaPSznAubJ6z6s63KgcVsh3Lfi2VE2P2sts6ijez7cqLmkTgHFjK2IniN+xYclsgnKWyTBNiNPDEwgm1ZtxVNSLYdKYyPNAyr4soRVyA7ZHPl4ohSnMmztASiLOyZssCPvDLchiNPCls-mJYjA8tbMez+I57LDyMiCPNljOc89DGyWc45Mmz3ckCLTztop7M2zic7bN7z-I6HJDy8w6fPDzEcvvINyiQA7Jdzh8tnOpyzclyMWS8cohzIc2VJFTopyQbQDVdw8g4kZtzYtPL6yM82zyWs9CdsLhI882WJFA8k1+zHdz7UkA7C3aDiP2I1IyOmGjAckTJY9gmL7O-iqRZ-PzyPc-fKvj+8kVIwCK87fOYpIOL7IQKS+Ar3ack0mED5yLJMXNBgHMxpjwLkjR2MIKJc+kyxEhpGXPXTk0eXP8VFcrOnvFZE0VCUMZkhGL3zx8uEk7yp8+HJnyV8ufMdz9MwtM3yfskfPtDd8gHItyUw8HMby-csSzutVM3HPgK18pT3Gyt8t3J3z-sqLOkKPo3rKEF-c1vNizoco-I8IT8wwjPy83S-NjcWY0vJ+T1CsQpQLFosfJOVZs2Qq+j5C5bPBs4bQQu2tuCjVIwj6bWfJvzXC+Ujmz48nqIVJg8-qJTzCFD-K+ijpb-KYpOw5En6I2VN-IQzwU70KZdGc0bKQLXckD1UJq883Mej58mIq7yl8nvIELhU2xg3zLI5As0LUCyQp0LSirguTyKivguXzScmooZT8ijQsKLR8mph1ysJCfJ4LQ8yopxtui+7KyKQikz3kFXolm1UIeBaPHYjH-Z1B-y4RW-MWKT8wm2WL0il-PWL3s6nWAKcij7Kci+ixwuH8q8qULOLZRWGL49zMoK0JYNLcoW10FNRZxV8FHTGOmFsYvfKYF8Y1NFpzCHeUiTzM8pYuzzVi91DzyXM+7QJi9cuvOuLWM5bKyIsokHKPynCD+MplTQQB10L687mIgc+Y5iMGzYjcPWISRY51LPt-C2HOZjMbfgqmL+9eWIJiQC+Ug8jVYq7IxL5simMOLtYgfV1iGqeErpijYhmPKLeCmhKjyLYvdgZzxHFfyBKRHaxLszj2NWh8Q4EjxK8yu3Zlw0d3vYOOUcDcesLdZNSr2NRoQ4lrWxTCrenA1KE4n8jd1EtD3VKdvdAxKaMoNYg18SmDRjk7j9hduNoNO4lYRdLvil5xbiTjHcSn04KNoz5FMXfe2xdPnCkrWR60oeMbT2uIMuDMJ43H2pdUykNNpcy0+bjYTHSls3-iVjZ+JxdJ49Qm3isFOoP3jIkgEwZdErLNNHigys4wvji7eAthZb4lYAeNoy+LNXdE5AstbLX4uYofDkEqeTfk0cmssgTwTABLdNYE4YtgkDicBNOs8yjP0hMgEvHIQS7c3VNzKUEuk2RskpO4Kw0T4yOO2F8EgJn2EiE4WLrdschNAEMjpChKhDqEzlQtK3EldJ+0yM641cT+GReOzLl441P1YjlVQ2GzL06k1ryeSh8u4y2y00vfCoXBe0CN1GRRNP49PWtO5A1E+kFyNvs5LI8TI89JMvdMkzZ2D5nEiPn4V3E4vM0V+kkJOqSEk6RlT4CK9srHcvEg8gg95hTsqmxok88uoq4kqCyKSsKwnkWc53f6LKNiKqpPaSKMh822F33KhGaTeKypM3MfEg90-Myk3pIqTF3J9ykrOkv90noGkkSutchMviskq6Kj82Cd1Ksfg8SWKmNSmT80dgqV8MPOvzqKjAEyv+AzK3TNkCB0qUvd89099J6KbBX5J38s-I3xoLmQbT0OTIC55Jpy100LPBic0wJIoQ3Ksow8rDdFL22SNPFGieovDclULp+029PXCJIi5KdSwKtZFuiy86Ktt1ofbzwSqdXQpA1cAPFKqCrA0+jPtN7PN9M+Sk-XIphSXAz1NPSu0x5I4ryU9gN5TeMjAJcr6ql9OayKI2FPjSvUxNIBS4jfL0qrKUmYr1TNA8KpIFdg89AgKxUktOJSkU59ADTpqwyohSwqmJK+TIqokFFST01atZTjLTlPLZNq9YJ6qm0g1O98GNYao7SE0sWzZSIYDlPBcLq9NOCqwU7atii+qwipyqyc2cuaqRq1qrFtHIKVN+UZUxKyRQFU5optS0qlVNNCOi2kq6LbPZm0OJdi36t2rzy-arsLuQWNKLTCUk6oRTFyvx2KwEyS6u6r4Ei8uRqgigQvRqwS2ctqq5qvaoarbiu6Ieq5039LwZSawrEkcKaz6qqr0q+9KLDh0+ElHTzS3quxqVo3GoPSw6NtMJqWq4mq7Tz00PQoqV01KuVSN0x9OiKd0qWqxSeKm6MBrOIzmp-Snq4uG7SIMtPX-KNaqaquqdgnlxni+ovWpuqo0uWvELgax6tGq-0jKwuBAMy2zEyGqjnJZCTMtJ0Gt7KrKB5zFxEgv6cyCwXLCJhc6gpYL1cl0DczJchk2lzk6ggvjqxCBXMCyyMYLLVzs6jXJywtcv7mGL6c66ruqHaI3KgKTciBIei-C4hzRL3ovEv0L3USupmr3a25IcLUKgYq0LMc2Uob5qspMOyzOSq3I9RO6n6oOrXicvIKKN-QYuaja82iJ9yFsgwoULYI4wqEL61QfNEK+6heoHrYC5eu9ybsuQvXqvC4krbyHsqksJzAijB2CK8anpisqKQ+es-TF68uuhzWSrLLJj3CnmMnrpiwypHCUHW+rhyUaqovpLGqpaouL96t+sPqXC9vOBy2S0HI5LV6rkv-qr60dyAaNs8Ys6LwG2zxnqZg3upKzewuBqGK4C+IvaLRSumogb2aoxgpzX6wMimyaciuoAb-q+LIwKEK6BuIaPCdnPQLVCveggKHi-D2CsEZQWwdcaC-f2gggmRM0BIycNCg4K3tUzmBV1kohuiYFK54puUDKh4lrrAZfwiwLvXDSt6IdG-bKrT7WLGHstQZYxs1DMS7amVdzpEAwacRClmBGTefBZTMETS0r3lKfgPJz1NFXOFXNddlfUINwpdcpXBx8guvJyy16haw3rpLQcOHqb63aJpLqG-Bq8ZYY50tidJGg+2JYZG8QhGp5GxUIxglGn13WIrGjw3Q0rXLRvcrVGwYT0bysiprg8jG6pqpEYCttRkbzGgEFcAMgLpsmBumoIF6b+mnpsGa+moZoGagYUpq5zxWAxsqaoqppt0awPHrTaaSBCxs0xRm1ZpGb1m4Zs2a1mrZskAOmjZu2aDm-ZqOa0BAKvbYVnXqqrjL9aCnOo2nBxvX1pGmy1squxVdWakP6+MMQassjGyUJf87SyiLlChjO4LZrFQiRVeXQt0NiiigZTEawICqXaj5rFhz9QLCh-M1UTiCCJQVcMikW4bQEswqoTr7JjI+EfC5wPeJHpad0FMfGy7SwTCipSmQbkWpm3d9ltZ8B8RIarECJRAZR1Gw9NGwzA6EcnJxpsxcM2IMasfbUlVRyEjMIMOadm8VrFbJWoZqOqFVPI0Wb8DLxuLq3mq8xHrbwr5uSLfCLqImTWo+JugKuIyilmtz85SmRVnc6sCGd8YGFputLcxFtpKRBP1CXovUFCJ450W7QwBaeGjjJRLNW1PwfyKEh1tu8JpGuqac+dOvypb0Smlq-TVbelu8QcQJlsogWWxLN4wzdPOCVKl0UluPY+Wh5IYs7SJizeLpox5tbgpWiVuObC27ZplaHnAN3JLsIUXLjql6lVo+abQ9VtUJyQFYr+a4m95sqpFCYUjopSQf-KhtfiMFUhbBJTKy6t+DT1DAdUSw4m0BL7YFq3SI89ArPMIROjKgKsW+uo9akSLVsJtfWvyOJbOktNveKSM0bH9R2S8NufqlNPKxjbDkuNs-Y927eCTbMOFNsbMSm9NrSp+WrNpJUNaYVvlbtAktuLbf28VrLbdUCtrrdq26dTSagzDiXnh2ULEqnx2Ym9ssjHmuIKGx2UFv06d4HJGrqIi3W8IdbHrJilvCICx0wUgHAKDuhjVW1utpsfmltqda7AquMQ7IO-9GLF8cxFoiLw2rjivzuovDrCzT6G5vpA7m1lp5b0OKUDh83G01wpblQEDtXtk2aGX8bDkAFTx1BtH1nCaV60+o8Lz6lvIks22utsoacGsBsmKUmpKI+laDZRALyPit70QQ-SgCF+KpC-4vBwFYoevbav6mrJQblOv+o7rN1amLKLgGxJqliScvToBw2YoyCAddAk+t-qCS-rMUK3fUGFgd03EhMr95SG1qNaO2vgqyIfUZ-NBbamhktwdbO5kuJjLs5BpkKG8lTtc6Muo0D5LWgFUrYbR20-Nw7NWnvLY73aVLpnj0u8UraFJSqusVKbY9LLVKbE6Uo99yu9sq673YvjM9j7Go0p1KuaAVPJlA4zR1G6V7YHwjiLS4vSMc9mEx3+csoQxyH1YDF4IUlE7TERzjxXfq1ElsKzTmLi7qD1l47iLSuKhbBKm5w7iAy3hNboPnZ5wAhvShg19Koy-0q6FAXNKjscAXNM1gUQXVtySrwXPM0hcnhEmUPLLsG2oPbB0nWudqHEJCTLclG38qcqrDHWRp1eynqogrirKCtGYxEjRONxJE03jjjL-HytYKjcYyXhd82kXMVaa2yt1tTTm7pUQrfrDRIZ6TlfpQuVLm3GNgxpGykNK7j7T+oWLR6n+oK6XOzIN7AIaWzoFKwQ0wqdpkVSdqsLaumwrFLy8iGn87-dXEsia0G6JovqlCkMMlQoungzPKVoyrvi6FepLpnaoStSLS6YSs6MlQwkPnqxzjeohwc6hesHJF6nw5k0pCU0RksBKpetlRl7PUZtr2IEutEEV63s1cNEoJSxoxR7aomjqQ63Qc7tGxT4iZgFEM4ydnDK34SMqe7c0g2y4DgLfPozLiXGRDWNB44ePxdC+6YyrKJ4bpVD65yjcsrLy0xl3VCfU9eLWMeMruoNVZ3Fsoe4Mejvo56ru0k3ZMIelgSsCzuqCSsFo3IU1zcC3Gfsw6wWprqf84HDNyC8o3LIqn75+uftn6N+nRNM0a3dOOYEvZU4136L2b02b6p2Y-sj6Wu6Ptj95Sf4Jw6kSjaMENrw5Prt5jE6tyN5PxX23e7Dam7BSgyegHBw8F9H9EeRdEt8Rfbqe2zP-E2k+JPaqXEn7qyRcKk8ih7yWwRUAaEPDCvYrEk9Wuh61srSondSK2AdHIGKrMiYqne9AegG2KmpKeSuko90orsq2JIwGqBjqoIFGku90wbyB5xQIHruvxIjB9KhprQH8kzgYEqi-QZTUrZKj9z6SJK-AeEHdK6Dz4GxKoiuCS9sGyru9ZuFxqFkurKrutoVB8LOgyuqxyuB8W-PRLaFx0lmpxq2a6urkJ8qlK0Kq0vTT3SdYcfyuHLBaraoq7QCutmlrZFWWsgae6xWpBrlav9MIHLY1dKFrEaiyIjSzBmWosH5dYB2sHd-RFMBT0pTWosCmspZKyqf+wkFyrbGXep5gVqzyokCBGLSRP84a6tK1rQqg2pz6XUghojaS6pWvyH-kklKVLycSmoMHpc8TuZqHAx+teBlq46vqGjAiapubih7Qvhqyh1Ib1L90nwdsYjq4tL6HiU7kTeqCMj6pCHXBqip2qKh+arCCsh7kC-Kva0GuLhVB39AP93sFoYRr3hG3tfTIhrweiGJQxqNNrt-GKtwFwaxe0OTzU9GPlTOqhytOHyh9IcqGja6oYJrah-wdmHWU6WH+sTh0YZj682zwdSDrhjBn0z+yOIaz88YYJpddbK4wdShYa4YdKGUhyEfg7oRhQNhH9NH3zuH8AnoNBGyaoYCqFwRnEcn75ilzsgcYm7wvxbHWqQezT1h1moGqOGjfxnS-B3YYCG8GN-yu7M3Pkxrpkh9dOPq3e-EsYjm8okt17MquqrYbvB2hs0LParmvNrIu33FV6JqgLo+HfAr4bGH7I1yq6HGG09oOGza72oFHXE7gM-wxRkKtCKlOkLulGbcgPP1qfhjYe0Cthjfx6GZhh4eerwEHbxQlqR8UYNcsa9kfMHOR-huxbVR80b2GpufAAhqXhjAgtTlg2GyDG7R3EYiHOh7uuH8dhtUYtG8OP6z8c0x76oq6V2nXpYru2mEhEDm6tQlli0hhUfbKlRywcmzmcwEb5HgR1BgOHOEvCnJADvO2qprp62aqzHJhwooBHch3od9G8Gckb5risNQJcH7awcd3T8RmoMJHvLYB346nmomo7HE06cbd1n7OceWGFx0sdDG3RjkcWqy8hWrbG8x2MbgheavcYkt4e-sdaHFx10YbH6BpsZiGnAnkavGYx-kYLHAEsmoUKhhweq+r4KkGLxGwxqIYjGVM-FujH7hgqp91tR9Xq6jixsCbIlTBETqyaTxt8YyGPxm4acDTRvIcnHA-OKu88efV70p8jBqf0cxOUMUl1GBg-UeoL2hocebSRxl2W1bxxn0YQnjcCmT7ts24IdtGSx-ruYmlxyCauHoJ6YKhLERgoZwKWMPiffbo+wSbQmH6UNJniw00weHHlRuJn2Dv0+CZsGeBwrl9TU0rwSUnqqsINjKy+qejF7DR-qvPHYRXAN0nSR0tKL7pJY-BMmnxxiZTKG0ygOsmJu98dXGwCpwLHGmUicYQnLa9lj6CSh0CbMmB8jsvGGjR7Me5Ba+uCacnwAzMv2NM0StNMnhagIKHTZy5wglqBq+scuGYRiSZ3rTiaSdiDVaxOOXScB7KbCGFqx2tnaAQx8dEnTx8Mbsmkp1z0cn50zIGqnra-Cttqop0IbtT-3byY0nWJrSZ6YL8yqZKD+pwoDAyEYSKaxHopnKcammbJ2u3TWp18ZKmCRsqanVaWnqe5rRoX2rkbkQZaa1C0VZ9ggzyLKDIUaA6omh+DYeraaKnXWoPOxbbyqhJvLPaAuxQGbjNF1lUpMxOkcthQB1EUoJiHwAUKxskYMf9lM4QpuL1MhGFlDlteULumCmrKGVCmVVUKWG2u-Cabp528-qrcpXCGnM1wqPQfJ1Hyh2vz6xpsaeIy-ps9raZo88IdmA5OlnW3rDImTToHcJmjDjKfJrjPpn2+l8cZ0IdLTX5N3R5C2NGcEtAvtxjMqToybySe6eQEDJzrpEnU7D6AIFC6v-pTqQECgs54M61UqzraenWYWQ-MrgcYL2SGOodjzhzccuYy6xuozG1o9mbg6zohhtKyJCrEZYaMGoWebHfBveu4aTc5wrIaJRpzsdGm850aML-m4bP4bnA8ZvEKmij2Y17x6s+u161OuUYKiVCmCZyGXZ-ooPr45wes9y3CkOfd6nRwwsvqt6prK8Rg5-LqlGw50ubTnocYaMyLvZk6dOKfZ2oq4a2spimKLOC+0eC7i52ucZGy5yOb7K0u-4PMLg+s3ttbr8yWYhnZm9HNIba2jYIiak5wroZHyx9wb676B0dtHnj8uXssK-XawvD6Z5qSbnnD29+vtncZnVraKA+0FVN6D5sPqnDqh+hpznYGvOaPrUhv3p3mPpoPvl77583tsLEpt1I7njctB2myP5jOfi9gpl+pfnGG8+ZrzwF4aKZnAo+zEbnC85koIbZyWOZSzrizCA5zIx+6Lago660UtnvMtWaFziCiAecy-iNOsoLdjTWb2SlW42fEBTZgSvNmgsyhf5zGF0ys1zyZkooQWo5p3I3HWeqnNNyE51ooEX4R4BbrrQF5hsTnUGiepTnZRiLvTmnZw9jnqYFt2bfn4GpF0Lnq59urXnU55RavmJF8qfUXLi-uq0Wg53uclH9FwkoGz65nmD96qu1QgvyH5i3shmNpnG2tmuRw7SkXWWgObSyBekmNd6i5mue5LWG1Ybi6J5v+annXaBrq8XjajieznzF3OcDnF56+prHv6mxd9z0G8ub7LnFkPpny6ulLqt7Gu7xejnP2hoosW0l5VodnKwoPIKXJ52SncX9i63sSXn5lJdfmali+Y77h5y+aJGmcvxfnn45vBadzXzVSXVnrMjhfwKjZ+kCILROehdaFZlpWfcz9ZthtJ7tZuZd8y86tBWVzhJmnutmzR4RtqX+lowGXKaauuYrGnrKsccJWSgoIwWhF5wZEWG6+BaXmHR-uc8LDFjefOXt5wediTKxtQmrG7lo4tGgkFsOlI68uvQpyWiuqLi27DIm+hOKRytcevIsFq4pBWrFt5b7mwl1TqUXvlgdhXK-lq5bHbobRBvuW88MFYPCsV2xbC7N6hWXxWLlwlYfdIbG5ZnKcbMlclVEVnMrYn5mMxZgaTR9FfSXfXXRahWomgxdxXfC-JbvnXF-+fq7SlhJeqGs56Bc6XYFheZOWhV5efkXk5sVfsWjFxxfWipVmrplWSlzxYw7uHORec7QumUZ1X3B9-IaWDVxLtiXZVk1cyJrZqqwrn0F4+dNGnlyvIFW1V5uZUW7V6JelXHV41c3TTV2YoyWXetWNCX26n6LhWAWxpZiXmluJblXw1vNU5XPy7laJB8OuCpAWIWsBbqXN5jIZN6g1w1ZDXH-VNZdWzV4aPjXQQn4n3ng15NadWw1qtaAL3V1uc-Hzi3lf9mu5wJfEXP5AlfXnEE65cBXbltld9XkVxKKGWz51VZ6X-V4xYHWGVodbtyR1l6zHW6idlfFKa1+ld+Xl1iGwBW111lY3WJ1gegzW9ywBdeBWx+otdn9iyPNGXpgrAqIWgykhfVKyFhOooWmJg5eoXdZmmSlyDZkLP-6Vwegog82FguumXSCw5d0HFZuzuQWi134Zxy257RtPnjs92fznzV0Oc+XxVqeuPGMFy8evWNFkhssXBVtCuFW266Fe1XwuvFcQX0Nj5ZxXrVzYvemqiH5u+as8xQof6J26dp0sz19geqHvx-DeVWt2lpoxWdFjVYtWS5xlYlXaRmElXWSVmsYKDcbTtohaiNgZbyLu1zuaYaShgubCKfiKdo1b2Vf-K0j83GpbOX9V0tYdWm10NZ1qF+1EQpWy8z-NlHLe51Z+I11rIkRbU8wNb6jTVlkecCYbY9Yhb48ttbqWi8qivcGfF9fOnXD0nBdkWuCr5eHXiVnzdJWT1+pclWzN2vvLXHNltdtdj5nNeUS81uBb4XC1pxfv6+2oFfHX-NxTcRLjNsEFs2brQQ2Y3e1pEv5jPW4JaYz3NlLc82q17zdK2-N64oC3019taRXAprtdRXCiqLc03yGkxaNSItkRe6XXl05cdmK5mrewy+p7Nzq3uoxEstCmtph1y6met1aC2PVi9a51ptn1bvW+GzOetTsCqZaTqANzZaVmNZ8DdjrvFmhb1mqCzzMNmnt7ZYYL8644Ye2rZzjp4XoNwHJXK+sy1fDn7raTfi2aKuDfFmrW+1bS2LNitac3rNztasHkN55b7XrFmNfI27Fyjck21+6fobWy1hHYy2rN8pbGXjtpwox3MV7JdFWcd2lY06Ut3+cbWc3FNaR2yd6YLU28t2dbm3elhnak2w1nSMOIVCcGdBzv5+tcSXFVlCp7XUsgtfm3kt-nc0W8W3sZhJQ23eYHaBow7d62Rt1Jap25d6Hcqy+XPokUFLlplYPXJrULejmctqpZ13Zd3nf0id1oh2N2JNldch2HFydfbRKlm9fdblNudbYavcmna16KN+nft22IgXZ+J+wlXauyxdqrqfmKdxopeWCtkTfeXsVxRfo3sNyJZejvdpXbfsRdm+fHmNdrNaBrtdrpd131V5PepWrV3HfT2t50BLD3UsoXcj3Rd2XvV2P4sLZUo496pYRmUdvFK73vrAK0eLa7DRuC3FwBOmM7cMz4ve9zOhmEs6dC6zspImSoJdy70SvRehXMgyXtW3Guseb3nqu8zZZ3leraDV7KsKuZFXA9unZdGVwA3rJKje0hNM9UtopaV7LN-3qy3iurYAd6YN8FfraQllfaiatfe3vX3r55qfz3Cd3fbq7eVHhxincIp2JlKVZr9Y5FnYk704W7cbWOoJpuxKuNKTbP2LEnFGFA61KZu2OAkN5umhwv1o493Wro7S3ZCuR9+k-S3micfvqHarnA9yn27nO7oec9OT0rdKWD5We4HXSpGPdKDyqg9DLJuwaZwGvJzLbh6QfF-sMnU+g-vT6+4oyeTKqZmmdUqC+rX2bKU0hQ9smLJigIIxVD+USr6XGUIuU2rROsu7Ke+xsrP7bjdQ7vjzD0HqEToXAJhgqsnG9ZiTRFlcGQrhFm-qikL+j1mH7D+usu8OWccA7WmP9jGv4L5KRvevt29yQ6NUwB4ihvEv+7Pph3jEd7cQ9Z5bhdLrBOjAgsrD200Z0G7KizIpSjxyJY6HJpxDaqbeR68b-H3wUibsHz6LTwydbRYRfqnFk+KdsnPRmZoqPfx7ceW8ajtr2KrQ61pQqrhplYZr3sJ3aZXH9plrKOn1R6o9Q8iqhV3yGVKhfiLx6JpVJpGeNliduru9oxkl2jl1KaOCghyUuaPvhnCfg3MhxJcInQp-Sa7GgaZHuOOQxko62O8ZxSJJHepvOgTHbRV4Y3s0EVY5vSIRvXdaPFRgKcGqPd14+OmJ-K0fB4+x4Y6KP6B-3ax3admlfP3nK5cdeDJjqdZSm3j9a0+9De6E5WmRpl9e66UTrA72nOpoBcxPwTpgIGG9nYCaWjVphqdKIwd-5Zk2EtuTaS3ipzSbKPXgKBZtmgR4ifbhVSITEv3Tyxm1QmID2raxsKHOrs36ZTsFseO3awvbkUKTmY5Eg7x6JBpd5xgcePG+iDYpcWrQ7guV27wkXcxLATxseBO292JumP8x9uEahsrB9DEgNTw8a1PijzY4VOppz9L42Qprif0mEhgYcCqYT509GP5TiYfdOVV5U+tOqT7GeaGrgzvqQwAj8RpE7dbRWe4qzjtIN5mdD-meDbBZnDc3VPNCrSIsti3Vfd3KolpVIHxJvF2UOlD3gLy0QK3vvnXYSkWd9MonM48q7W9yMfGWKZkQ8UPLJigLpmsz0CuLXPyVmah1BtkE4Dlg62Wb8b5ZicwKOJlpXCu3PM1WaA31ZxOsXPYDuXJ-XwRRZdlyfMk2Z2XG3PZfoGBu27aOW7ZnnfrOTN1RdR2h8gTcI2E9nuep2ET0-aROI5vnbt3njrd2L2VVn3fPO-d0jc16FFoPeROQ9xbZo2U9oC9fP0J1Be420B3jY72N-MbbEXMd7-efPK94PYDXGd4A-h299x-baWFV+C5L3bdkjdE2MNujar2Il0Y9v2mdonZwvEdzLeR2bTsC4r2mTos7BBa1xk8TXmd4pbovSdrjYG2uV0M6120dk7e7mpC-tf524d+-bftcLspcSWrdr3YCWiLnM69ntTgnZ33sL7i5J2n9hi-kglt8CZW3Q9yS8Pnkuni+0vXVpueUuPw0c4tOT5m875XBN0S5aL+FupZsuOl+y8I3ZtxPffOF1uXcrmK59i5LOFNGC7cHElq9eSX3L6Av6V71yUMfXJl3nN+3SF5c-IWFlxIxSO6Czc78xtz2go3O9zr7d2WEDmZcg38jp4t92M9gQz6zqx6ftlOt+4twovBz42rZbhLlAvvOxL5C8Qb952aw+ttLlWKZ79d5io+o9LsowhXl9k-YUW41jfb3WIdrrfXWuroTfotgrkLYau8N8K+l3ELtDeP2axjq8WLw2z0NZLerpxaMu3F1nfov2dxTq-PNFzy4fOpNizylOle6q-uvn9vJYku794y5aX4ltNdDtF9lurHrNVwrvGvQ94FfK3jW8ErY3Y8gBdXsFrmg4l2CL-lbmu-V1S9qJbrt+weuar91xUuXTzXcOm7L6Xd4bFTmGMEaChGc6eKwOnJrqPfER2AebLm+PGL70zRWfqb+aRq+xu1G+ZsKa9XaZuptzrx68xz6bhNqZuamxy4Ft6D+9M92CNgzP+2QFbjuxR8iRxvE11BvFWE6ebYykgGBnINvI4LgyVACbZOyXVFnbTeG5dly97HZfP1OkC44vDro1dMu8L1Jpy3Hm+wbFAKb7JptvqbwDJeb4OOuymb+BpDb5vmmlm9Fgimwxqfavb3RphLf+P2-ZulpTm7huFmqnsTplmsYnEQrgHrDG7HXCXxuwTm71fulzm0RqFurmjlp46GzDmkpuru0fEZn0Zq6+ZJpT-N2rGPF4Jc6v7FmOZNvWVUdaopm9+axHWLeo8O2Uahs1qu6-nBNen7r7T0JHW0t8zyOkWNtFrSoMW7lpGKvpsjpz3nNo2L6id26gedmHpltQXcuI8GfjyohKNtYgL220Sva8EFe4aA72t+C5aZb8e9p9M2ge2+8iMz9ujuqcWO6aF0Qn2IdA3SKdFsxU7gDqSQgOuUuVu7cEm4Q6IOhFCg7D9uVD7uG23ToBXh72doiKvV8DuWYiOt0GFP9vdDpEDeJKor7bG2ijoqnqOgfqAfEHwRbITXNyu+3bGuqlrBKwQz04uc8HhB4xpodyrrAct9rIjAdabLiMwcuo8U2uaKPKW4iI+O2W8yO2pBW7XuLeL9bH2xldW49ZNbpPGHOCzsJpjyA9wC7P2ZLN89h2Xro6+bXeLv5gAfLmsm7tv9wQu+zunb7djpv3bhm8eXc1724u3TH3m79m1G4O9Zu7GsO9csmr9ucO8zGpZr2a07ix74fcFmxq47uH5xyBTrzjBjlv7XIR93KMqP+8l3sycoAkfPsKR4aoZH0Jq-xFOqlcNu0Ly04wuxYhJtpr766oqtvEkBHAitzpMQgssXi5byrAz3OeCKAqQIoHdRnLEaRsKqqdB+pBMHc0AU3Wn2ojctnCOeHegHV38GF3ykD-3rsvnG6VS1fpCeH10sTpBFg0ZQgymKfBpPCN3vHHPoSxPeYcUGdtpQlPHatPXPmvxjZQ3qzziDultiO6wuNa2g64sdXuDmHrp9gOfEgZB8DGGlhLvvzQVWa54EwQzIKFdFgc6wnKgEqctBtcdl3emuj12a7rGvn8cuFZAJndbLHYtoF5K2ZrnwtuftnsKVzYI7KG+LDltUm0cxObVro2OWzTrBrEtylcx3K6+WC6dLJJR7qbi3LQ20edGDJg9PhOD2Sc652DkgTltiTosDRejaoqzjVtbFfybOxZr5JXBhEo0DMcBLFXSJvB90oU+kkVSoSAFErKZ8pPXbAp02elnshhWe8EfY87GQwDZ7qwuhVGIn2zO7-oZgxnnGODL9HmzoX34ij6ZvLMS--aeebQk-J2KYSd57ZVDT-+yQmj9purBvXD3GAeeCrAG+EFKKJ17yiWdmGacIFuzLsteGlljY6iiDkrrtf8ln5sNOUi0I5De2OsN9RLzYq-s5eWzwLiaAOugq4g3A5FNvAQ4s489kceSxbpIObSsg6PKKDxCdswxrDtdX0nWP17Q7rLwxy71bfDt-regBxHtOOkj4RS8OLHZUuKd84w7oH3RmfWB-vSqkfTyNfHPZ4SvX1yOlt8hce32OXUrL1g5D4DT-G0ei7ll--4aXtg7pejX5g-oM24k98SPm4-AWFeceyTjx6HgCRO7Giewa7tA0rkkuxKlE++8zqbtrheZ7H3qXeUmoj7tyUrqB+AfA9-M7gYzT78OqmSeRNog3gf5LJdOkPqDuvXIU2KhiXOrozzNeUG0j3k7UGBH4Acvuw6dlsINpkgHdLu1j4MZi878PkiunU2G0ddOQzrk45urTm8dfpej1byekge1d7YR13oY7UzVb411O7+XsruUxH4Q0Mo+nLxde3n4oIeZUeEbpu+vs3CQZ5MuOn9T+vsqtkvUOiTik6JIjrdoM6Y+EpvG4IWvLgQfYyNo6vfqu9SH3P-zVPi3odaHWzT+yKho9tb0+DR3LeCPArqEZJOJjsk5Lzxt0PZjfgP9G8M+ZwnT7c+gYlo+8fovvye5n0T2UXWvo3hra0++r43tr2k3p7NefnX0N5s9w3lz5fDPZj8Pc-C19O4vOLhzk+2Psh3vcp5q7Sd7vhIsmK0Y4WDGV2V9TO86XpeNik5q57ZxIayjf8l4L9VXH7ehyK26suz5y+vURz7COhv2YFAfBEChu9emelDqX6YukBJZLA39SO2uwbJp7y-M3lPUjfAS-5+BuQv7PQO-3O0PZc3lPue7U+pv5fKUItPuBS5Ic3wd9Cj2u6A8LfHt4t-gPCTwbtO+19UzMe1bSut8tLeED17AeBLmPXZM23ra0zXo7J1nj0biZt-P0QJBH8z0e3kH-w++fOpAh+d9X5A26HeStuLXQtqOI5oRP6-azD-XdJs6SeDw9+Y4PSy96pfTA3GQve3uq96WE6f-g5Q-BD87mPKhYlB8LPV2h-os-hfj1tfsgKvhK5nUzjYw4t+jTmVvf4I7AuQqCe598D5X33-oYXllkPxg7YKr9p-ei6zX8cPAP8U84bmjVFxQFVvrg-rLSXbs+0OHU3Q8sOSXAeM3j0ziY2Legy98oUMcfvvegIdnr+PTrXt9VeHfG3d-slRfD9RhsV4zmA0hgLE095iTy3zX48VI-sxL0oEj25zj+lz9P28pWwJP4uf2YuGOIb0-9c41KUD-t85M6DykMH7d9AQ4t+lglqlHNMP96uw-z1uKjw-Tzwj-7fLWuJm0HW-qDak+Rh9Y7QHRdvo2DPjPwS+cfOjvSd380vBezI47EWj9RH87AM+fH1l997amB3s8faPNFWaa2S5jtL26FJqQJUlAPbdxugghOkuPk7c4u9AJJTnEHwnONwUOokaFZvv8u34rz9aifv15K714fv27Y+9-fuhaXeiTuQVcriBtvttwk3-lQsEerbNeFmXdyvvLtvLiptgnvxt3LsyMWrtJ9m-n0t4AcWdfZkgDiGsyNLrq1dYfgp9FrnBdOdpY8NNkhdCtkj8EAbFNSAXM0ZFoF9nLnLsbLnA9PPnQDyAdFczmgTduPo4kf2Hu9s7ro9MmgRFaOEY9JeCY9NGh7dyjrY8amj7dnGmzcJAYbkXHl1N9GuICzHjDc1rktF3HjHdPHiLdbzmLdOHrnceHqiMj7mU5tQgCRtPKHEr-IgdonkARYnvokEnmJ9tbqJ8FOvE12Nq3V7vuBEOHDTgiWkQDaYufYBBEG9Nvta9+Ci7Q-RFK9aDLm1WvmR52vpvZT3pbATXn8UZVACV8HKts5Po3t95oZsoiqOt3WmG819nCV1opd8-CCp8JvhsVWVnd8Zvg29P3jqMtiu-Y7QsaZBYqSURTutFMvp3lsvmm8dvt1EI3vG9+vtdcIbFq1unnUFK3md8RvvkCxvhN8igZN8x1mUCjDtVso+s99Ksnm93qjiB39iI93-nAcZSmW9VZoMD-vsY4exqt0cHKGQ5voF0aqvt8QJND8a-r-ETgfD8MDIj90fvPpUfk7gD8nG9PEMQo-HMb8h3pcCSyF29aaAyc66FsC8fkGYvHNupbgcQdSfpq5yfsOFKfhS8D3lTg64qj0ASJS9buue8FbNCC5GC90M+rBhUPqpp0QSJgs+mn8Opo08IhG78XxEmVCyl5MZiD0ByQSsVJqkS5K+o31qyl79avv3tP4mOU6TC9t--kvMopPL8AmA+8fcMr8gaJEZUrr+9NfhT0v3lXEsrqFlE7KcMPDr64lvu4cyvn7t2emD1W6A6V9SnpwTyvz9GNnedRftqChfjqCtPr0EyzqVNR6C096MLS5-yviIOQVnEiZobxQ-tX9CfmjwI-taCrxOhR4jtew8QStF4-t4tE-k6CTVMn8D-qbx3QbIpPQf9tbEFn8+sDn8lJOr18-kB9LAYVdIQTI1K-sh8AZpiDAkuh8u4A39Fhk388Xi38yPukcoAWh4sjsR8DwqR8oTHmDB0Gec9Rv8d2BtjZwhCP82jg1chFkRMEJtP9irLP8hgDcBBYDJ4PJlWD-1vr9Dlqad-Jgl9Pzmx8qjhx9d-nYh9-lexALEf9o2kNhyoGf8yfvjpajDchr-vR5pZlZJJzvkNH-hK8f2HOcwiAuc2hkX831kCQP1mudVgTldmFn-8NgUeCkrswt9zkrkPvn9tIAeWDoAQQC9dvCUHlmoCprqgDHek6ErPrm8lrl+C8AaXsyXqF8ifoksqHkb8yAflsYAZZcMAaBDFTkekcAczd6ARQD3wRAt61CwCDPkvJ2AWdt4Zr48XjFpkeAQ18RGs5UdHmHVBAccwcmiIDabs-9rHkfdpQeLJubvRDA2oHcDpsoDQ7vIDWPmxDj1KY0RWg-dtAV+C9AWwU52JLdAno+1PbiE92-vbpFwcI9InlQsxHoAg4nvzx7AcuDGznrZmznrdfAeusN7lBF4IboIm2rpFNvocRq7il0MHq7RQgcgxpXvoQ9XhRN+fOhxGft4EAcD19p9H19DvutFOoibldThO0LeuiVunlxwB1Od8GltWN8uvZ9PULd8qiu4DWYmD95vk3U-UIbsHxrxFdNnqcUHPUDkENF17QS98DYl1Ej1uMDxgSUCYbFMD9QX-tugfjtkbuLsHBLXc6KOG1oSH8DD4r70JrqycWHGFCJgaUDIoeUDHvukg5gf1cvvu99v-n+8IyN98AAb984fq7oAfit1wPvHFFuocCqAVNCofnz9HnoQDcfowJ7gWIQDtn98rgT+gDEI8C6oa0gvgePAU7OX8SZgz9EQRz9j3qz9GfgkF5bO78UQeHEHED84-upgxiemYlozBmYiPjH8czAJVBEtrIASCqDw-nMJ9Dm8JvoddDi5GH99ZNiCm2BvFJ4i79NntEchjCX1nfj2c+ZnDCPfk30GQaOV5yofEsyp78XLi30IyqXJszsQCa5ImVu+pkIBzi2cN5kI1iBubItzqEUg-m-1iZj4c7QeCDLfkn9fohYcj+j6CMFEEcfgcrEWbFMDL7LntgbsVDthGzDXQQGCFBq7E4wXDDQBhLxTEi24Y-okdC-ueDcxmGCEqMH9GYYFRIwdpkhGv1CkDhQNULNQZJod4kdKiu4CLLB8PVA8dyXgmCb5EP1mYQQlw3PqYRRpLCLloVDm9t9MZ7pQlzTHX8MPlaZG-l4Jm-lj1mIHe9heDyDnJOtZCeqr9mCkKDvFob9GIX7tudLh9cwZj85jqMlO-tNMABj39irpK9Phj2CQro-lq2HWCgTkODGmhP9NXi14Fgt8A2wb9YRMNw8xTl59OxjrZ6BNAgi4WacS4SXxwzux8MIJx8nmlfp4MtIh0yP3YHYkRDrlObB7jtds+wWMdKvh+c8qiODujo94e4ZODQXED0uxIJo9TAuCwQUuDL-vIhc4BSQCIcZ1bgjdNgoDplZzp2d6Zj8EHruWU8vA3DatoL8RfrqCH4WDc7bETQ4MiRwLLvsMZMhqQlVKU9QRNUganv+hkqPZgXLGeEQWm2kzwmKFZXvhD1wYjN8rnKEdYUbDXwUhkBRMCEozgHDMAUNt+uHf9yIA-9pzsRDXmnuDOKsQthoT-95ll-9iEQNDntr+s1lvssVYceDaKpB9QNj9twAVYCQwfmC+-ssDIDg3d0EWOdS4VIDoIaht35ktCsntwiLTqa0VrihDyAUl8hET5dswWP967jxCIgjBC3wdwi0vn+Dj5rsd5QexMlEWgCVER+DPVkBD7+oZo8ITFdoEfCY6vscs+Abz0BAdSEpGg7cqbjchnbscsQ7nIDVAbQDdwpM0VATY9kITU17Hr7cXEV4jxEfzc+Ibr9E0trC5nhtZZjF49WAZwDfqpc1bGgv9bmvncoVFRCbbo0IitCVdfzjYIeBNeVoQjSVVPgpQF7ii0wrgttGTrOQikZpEdNvzCn8t60klgWYe7qYkE1iC1UgQWF03j50tWgTNFnJPdz7oxk9QV606sr1sreocUl7h1Uj7imd83AIJEShojL4oy1L2mGBr2qxDb2gYDFhqm0FkdRZwBonR8MmrQb7tsAokd+9QkeWpwkaSVIkV-c5Wnsj9JEeDLEaThCOnQ8ZoY0jUHLOQjrtLETarUjBbhX98HhjRlvhlCODLutqEri1rvgUiagYvcyITQ9rkT2R4ZkKYckUe08kVNd5NjVCsPLg8hbrR1gHvR0katAUbWhw4zQkUDVypUi4bl6cJbgE9E+qsjFGtJDDIOE9SXucj3-opC1bnYCZOtI9HARpCxZqVchrm7QEobdYk8slCEul4R9IVkiTarlDrvg59Cgdd9dNpZDEYihwjOmS0dnJRNOvjkRuvma9bEfPt3IUF9zdsytY3pZ5VdlCVDijpcGzkFDGdtXcfmsG8sUe0DbsvvteMLci4odCEZLAoV2UeFCVUUt8zgZlD5gdPcmoWMDpLkzZCoe1DpgXLEhgUngjvsQ9nFsoIqoQUimtn3kSoQ1C2it1s8oa6j1Pk58-CA98eYU2VFgUI5HwYlcoDr11rwbQjdoYUprSoD9a3pD163rn8-dJ69pEfsDW3gtD-XujC5oSj9rganh1oaNDQ9KtC4AQhC60YuR9oWxBDoZd1+ASdCvSoy96fhdDUZFdCEyi+IEQUgIB0dQoWwd91nofnhXocC5MzF-1PoTAMLurQlwevbDgfiwlsYWjCGcjLCwYe0Y5Dq30ujKX1bfr2d7fmPErDrH98Qd5MMgkSD6XHSDq+hWiqzPX0sYRlMPykwC8YZn0CYeTCsoVLMaQSejHfi-EbDsWj-LD79B4a8YRxGyC4snLoFElzC-nH9DwYZzCNYTaCOUKf1hst6D4Mc6DzLLMCYwfjlM8gLD57lCiY3iLCTNFBj5YeLDsFC7DgwTLCxYZ-03QWRiM-rOk1YRpQiMRPdtYXKhowW8Cq2keDGBmRUpEiVhEBk+RzYWUpLYTa4EPjbCg3IwJt0eo4eAmP0F3uhIegSasPYZ9MvYY8o0wWgkvgKgjNIZVlaDiYQuQaIl1Zkr8ihoRQBQRPCtZgNC44Zoi4TonCR8HkcKPmnDNBrscrMRkdoNvScfzLaFawUZ96wZ+DO4aOCMIJXDxwNXD5-qM5uxOPDDBqp5W4YOD-Plv854fycxwdG0CqNtQVntAFHICbxdSuYiQ6EFi9fsZjllhydSjlV8u-tv9PPIvDoVFODqfDODd7nOD13II9z-izp9QhJ8b-nHAvsvR8kZkfD7gmjMI6jK5A6nakTQZxZW5CS0fFCajseEu1eYbfDw9jqD74aNiOobBkJMvpYEQsDNP4bohv4cfdf4TPZ8QoAjnLGg83LL8APLEplGXvgsavrCUNMkLgR4Yj4OqhWCXQJjMUEVh80EbADREQkgsEbFI5ZghYn-q1imFoQjn1uQjNfqQj+GHrCPtibMrwcmjX1reDc6nlcDzn9jAARP8TscojYAaojYuh5iI7vf0fwRwjMCnVcAIbhsDEahCpEegCfAeBCSAbDi0cYIj0IdZdo5lMjokU4FtEb+DocUjjP0ew1o5lhCb1sBD94Sx8YsvcVCbngjXboJ9Y+vu8KITYisJpdxqIQ4jjHnRDPEQxCzMb8ZhhjzchcTF8gIlY9BcUSilVsgCBbjO8egqp43EdY1YkUXd4kQFi87mXFkkQY9eemkiVtLuDMkdpDSge7DZ7sw9cMbPVykdyijcf2RykWkU6KD81ZKJR1Z5sCJ6kesjG7p3cewiDcMgTa1CbHCiHJlMYXWjLIp7mqk8Wt68ncV6Ew1n61VRD1iSPqrd2seLjGyjMj97nMjD7jLiFsaHdOWqeDeEWsiiwWakBWoxYhWhc0ruoriwAuz5ZWq8j04exjaEZcjA3KCix4AWim3gmsPccDd7NhVDfcciVikRXja8fH09-DvDGgW60Tceyo-kWbjqoYUivosCjEUe8iwUZKEIUWrsqWhjZ8kQS0-cZ3iZ3kiiCHvQ8yxilDIHEr03noglOtuoDOgviig4kkjl2vw8CwRVjZIRE8O3JSiJUdSjoMapDt4TBodbs4D22vFDpLFajb1rqc27k9dy7t60+USPiBUU4RI0aoR1oPTiEUVYjOcYXAdcRDQaIfk0nsQJ1HHlxDw7ooDwDOU0WIYgDAkc01fEbIDECa4iI7vLjNAQJDOBMrj8ZuLcuHsfitcafiIDKYCl0OYCPGlLCi3lSid-MpC1cA-igml5oL-qegSOmu14UcIirWs0CAgam9DUXXcGImKUwCWFYe0s3ZjQOnYmvob5KnqPdQRPL054FRRDrJIFmnpsZ4oG09BkZ08LPN09bLH080tgM9gksM9yntMJG7MygErJM9W7Iq9GING03VAs8xkqq8IZGPZy4X+k89PYSsvI4SYEQgZmQbyEHUU4hznmO9jnu6pTnpFRznmajHzjc82SHc9e8SDJ23va9R6o68tvgXC2Np88oaN88a4b88KRhNdYXvusWTt1tQXqdYCXpkTIXjOMfljC9xVnC8WVr5tCiUi86Jji9r+rIjiopi9dgQ0TuoWQMwTMUS2iduUmsVfiQrsJibbrdCxbGy84QUuhh0VjARiVMZkQV2iJiSrYfPhy8EJprZXYLy8PfE4DhboU97DqK86+tY5wcZpBh9gBBzCfFYpCVhxJ-ln4+0PFQ89LUgsSE4SSrKRwsTucSn8aViRdOKihPlECpUbECZXrd4XIedgkgfQ5suh89PYba88gQG9EicZCwSsIS2Nm68RSBESMlot8-iPaiWYRuFiYv4CwSWVsXXhm9wbnWi39r6jBvp6jvet6j+Sk0CNviZDkieiTdvpiSbNhhi2Me+EeuvYEEcRSiIATXIhocwjpYfuUMfkt0DOL8I9gZWjfkDCSmictDQ9AiSArhLMX9p8CYcN2870V6iQJNnEQuFysduk1Qn9EETXBOHUFcNO98fk244DOP1F3iySi3kLoBPHb4hPPV9Xmpu9LBA1ibHBoAa8ULZGDh8Smfj9CxiUMTphGiDpiX2ju0Te9NiQrgw4aEYI4Sr9DMW9sY4fCS-Tl3j-CR6DV-jkZxElBDBsfjV-XLxio4ZOZQPh1VoPoBQBMT954PtbDAHqJi1aiuitMMpitympjGUcxVNMbzh7MWwibMZlCxEbMBiyS+DHMQScJDP5iWwGaTX9EVMBwfF9wscgSy4VidvKuK8b0Gs4DSWZk1wSBlb8cJ9N4Rf9qsauDdiWTjawsDtgLnwTFPgUCgCfyibUW1C3AQV8Ivvttwovp9nDj1DQsS2TN-ghttFuwM2QpxkfXlwifqjZ9x2i6ibvpMCPUQ98fQkV9VXiUiAThLiPPn9U24a2SHFkyjrPkw5KtnjtYAb9F6SfpcgovbI9EW5cC-luS3McXC3yeo0PyQBDkHN+T-wZTjKugITUSX5sySR0CVycFE0FuuSPPthDkceBTXybuTHrkzjuAaESrNG7dBMnIwWvpJ42vu8S2fnvEviXKjucSiwsuh5CUvlTFhgRd9RgSG8uKQVC3UcuTooY28cSgt8jyXaiy0fETE3sSSU3uCTtviIT9TrtDsSSxSlNgRifejqj+dnOTxvtxTeKRp9Y0Wats3phiFgcsik0V9jeoWmiQcSNDIftsDlursDjYVKTeSTFCjgeloPgYKTRKTD8McQKS49NWjIiLNDWDncCPKWIQdoY5SW0eKTvgV5SbKSWR1SXO8QqfiSLKQcgC9HKSO0RASXSRwcj3lQZEqbwdGXj6VrSbRTYQZQZl0Vz8LfoQlnKecDUUakD69mNjH4b0jxfmj1KZpocZfqaDQCVpj3SUEZdMeGS+QUo1fSeliNft4sRQTr8zkf11QyRuD6esLizjqIst0VmSMXLuj8YQjDoYUjDL0XDCSQWeioJhWdD0cjDiYUOjAYbzIAMfejrHNTDQMVQiA-sRd6YZeJfQTBiw3KLDGMXEcqMRLDTKT-8UMQzCEMdeJLqaRjrqX+8DhvRjXxHLCmMRVotqbedlYYyTi-vI5S-kOgjoYG4kPmJixqTqQcyai9Ghnt51MQWTUjsnC2-ufiiPiX41FiWDySGWCCPtWSRjuBCh-keY2Ru1NFqQRTGbj+NTiST4fMVKA-MR2CEkYSN9Bp5MOqUst+wTZMIKUTTlrhjTKjvPCSJuOCp4IVjl4d2T9WGvDzBBvDyqlDpRyU9DMRrdj1SK8DR+CRS+6AQiuDkZT0rp-9PsW9jvsZeDaFumi-qXQiWFgujGEWACzwZrS4JuOT-ya98ZyRjcTPqjiZdtFtJSVDi1vijiSCXsFSccbTAyPBSNMRBCLaY7S7yZjiKYdDd7aQDxJEXjjdERhCTGr7T5eLhDzaeITGQUBiLEdbdyIRI0ucUICKXrASkWKfC-EbgSAkbLjcATIDiUWnSE8ThSubmgTpcRgSM6Wo0CCfxDUGMs0Z9hGSYkfoCM8ZrjpblQTmUEjSwnpVjyUWJ1RHrfjmCTSil4Frd1IVvCuCS4DvXs58i5p4CE0N4CTyQZCkKSSSSSUEDl8iECdeGECtdJwc4fKb43hjQZGOIcTd7AxSCIsxSBfmkDViu0iWVu1kcgWxS9YiMDbPheSBUUuS7wql8+SaeTskV21qxq3shSUSSRBIISpKSkSwQqITOga-sd6ZqDCWpHs7cq3tQ0SpSyoUp9BUQATFye6i+KeSsqSTfDltjcYS3hOS+HORimSesDnqfrDRSTEps0RNDnoVFTbKQJTYOpKS8GYwJn6cCCq0VtCbgUQz7Sg2ibacMFifvW9DnF+xy9FQz80a2jsfptTQqYPoAQZt1IqST9kkbJD20bulY6ZlTHIXwdzoSIzTobGcYQOMS0qUiCTDuDTZDvIy90SHIaqZ1jZft+iSYaeilYeejKQRHQKQSTAUYetTYaR0SV4lHSdqagkwMaBFOQY1T1GJ6Sn3vyCdwb2CMsV1TAyQrjBQZPDJQVrV44e2VjybeNwyd4y4ToqCl0cqDxMUIc1QYVTgyTftLysNjyqbEz74QRjgKufDN4mozCDhLZ+PBaDUychok-idSJMWwZKMdH9U-jRibwYOjBjLLCCfsRjHqW250GUVcdTPqSymSYlPqVtpvqe5dfqSwiBiXH0MyTVM8qZEy50JDT3BBdjjGWoiBklnDrMYWCUaa2E0afcFe-vAT+-tR94PDWDh-nhSwsUTTGwVccp-uTSLLBlZ2wSaA64Zqdl-n1T-SduSpfu3DnonljYqlzTtPnLheafx5V4SfJ5wa41KsSLTxPmOS94aYjIMff97sYaSnEYQs4rtHUVaR-931ilcdSZ99FaWrTLGQrSLwYDiQAflcIWbmM5jjMynaXuTTaWF9zaSHT7Jq1sraRwzaGRilMbuWSq6STjudmZ9+iRTjXadjiUCfMx-afuTIcf5TMbkhDMCWwCPaRNsXLtTj3aVoUOASrj2bEyCy6paSEzghZ46Skj7ETihHEeOSxcWniAmSLjmIYXSVGgoiYUhxD-EbnTacaXSQkWLYK6ZwdxWYzi-HqJCCUSfi+HtQShafsk5IdfiFIR3TbAffjaUYk96UX3S5Hm61fNrpDjTFbiDYoZCG9lPSUijPTzIe7QRUQZ1GOKPtByW8T7IWvSkYhvTTXnPtiCL-SBvsqiAVu3s1UeyV-IfnTVrMCTgoY4RQocUDNKTGinCDfS7KdDk38ZajXXp-id9l4Q0oX3iNQSPM-8bayFya1CoGdfSngfVDkgaHsqrnhJA0RGzaoY5S39p-NS2UKUWoTxStKemydKeH5cXldj83n1D-mWsCTKbCzq2VgzxoVZTcGYY5b6cSzMGSMhSGSwyMfiE4E9Lwze3jQyaWRtCxSbUyJSTh94qcdDUqbT87SQ3EZiay97oSUyF4g6TCrOeyx0aE4J0UpYp0UWZZ0Yf9geikhgYfXEkpN0yWYVzIb0QYdN0atTSmaEy6ZBDDAsCoyIKVocggsejNGb+jSQTb8L0VZMr0QvEjGfmSTGeuVByg3110fSDcYWb997ucYP0aSyAOV30tGWTC6znOzCIeYjzGayC9qeyDMmTzxzqXv0v2QQlbqUdSn2WuIOYf4d6ORex40RQ1sMR6jBYbkj8MTiISZPkzzEoUzqmYhy4zpxzPHJUy7xGOzVRm9T6mSH88wMxjBEKxi4GW3SM0QbCf3J0lrKdrTKBlxi+MU8pCLHB9fXPE592SDTHWGDTGOaujrRhG4t3qv076ZMDB8fJiXObksvbMqTfYSRgBmShyhmf4ZIKgr87Gd6SHGSzijzv1TcYKZinySCoLMUWSRmQ5jzKrnjqvt38EadMyU6QxM84YtcC4a5i1-uMc0Tm+TiaZxMtxlFjvMdCpKaTsyuwUv86af1V6xs3D-TjtNp4XCNoYmcyWvD3Cc7qPYb9O1ZfKsPCUschw0sU4zOqVPDssTPD7Cu2SbCbYMJwTzTAenzTbmSf97mRfjhyVVjnmWLTb-vVjFppuwJaA1IEEcmdDQaSdOtrKcr4QNjGoaHiRscdyH4Q98Jsfv1JMtNjEMutZZMvNiZCV4g-4fFAAEcaBVsXzFQEVhBwEVtjIESYiByfGz9sWwhDsdwMRWWdjB7HmTdbo6jPwRHS6etgjPmX2SRWU+sXxHJzxckrTW6EjygAWCzqORrS2mZCz6EWbNQAS2A0eWDjEEUgycWT-irsTti0WdpMMWQwCsWcBS8bqzT8WYojCWbBCiYWBDvaWSyZWX7TGWeJd+SUNyuppTytEczyIcXBCvaQhT9cjBMacQRs6cW8yGuTEjOWVHTuWTHSOcXHSoCXYii7knT0kTnDU6Qv8kCeP8+EXQC5WTnSxWUNS42R4jOIXgTyWeFs3HmXSu0u4SR7MO1PZALzsjJncJ8brj-HhQT66c5BoCXmA9cS7ccVNBTXYXJiBOTEz7+rCiO8WTy0bDbiPWp7jO7rxy+ka20x0ZSFe7nWszwlUQ0tmg8SqdNZw8R0jA8fU4qCT0jTufHywHAMjNKf61OzGnixkQm4JkdV1t7hjplntKlmWvMii6eni2bpnigWdKzW4hm0Nkfnj+Jh+0i8ULdYgnbyzgg7zP8GXjy2oQT5IdjzfuezjJ8bQ8wUbOyeUanzJ5hnzoigO0D6Vnc3kXPyx4J8jcTqijnOcHz69qHyx8fsRXeVcie8eCj76UEC7wni0j+YCjLcafzu8XR1G0ZHyd9tviI8hCSWHr2sa6a3y66bw906cTQm6TJD5ua3Sq8cay48aazTEkkBu6XSje6ZwTrWZp1s2YlCYZtAUv8aOEHWSJZeUWWyIGRMD5ySPjhUfPSrIYZ0l6fq9ogRjEbSU0F6KSGymKaVDHOfOTvdt5DIHuqjY2VqjhvqfTDLqZcXWWiTcvmhT+KZUCrnuaij2jmzkBTnlUBalCP3kWzFoddd22TUDsBV2y02VFCW2WGz+dvWzhTI2z-6T1E5KQm8pBbJtmoSmzo0dN9PUZ1DxKHpTjKXSSYDrQjaST-BsWb-dNaZmirSpOyRZNZTiGa0gF+ei8AqWnpF2RwznBe5SKGTWi12cuyN2f4LFumwzmGXuyhGcryJGa6SzoSlTIhRMSb2VMSboaey9HPELUzOOiluWuhH2c24Aeh9D3giD1-2cEzfoUByA4gDDf2UDDbDlIyIwEUKsQRNS30VNSvJjDDdXlBziQaTCXYWmcZqQhzDGaUKNqa5TvfuhzH0TsCcYS+icOTiD30aRzWeRUKJRMRyu5DvdnocCUByrBxKOQCZfsYBUrQahjjqVULcVHBi7qWhjLmaJ0UWSDDSmWzDuOU3U4+XeF+OXhjVipVTfoSJyU-tRjxORRipOR+ICmXcLCeVeMFORGCvqcyCmQWOzOMYcdYyVwpTYb4lEybjRn8WcN4wemTQaZmTrOXmjJMWwJpMbGxZMWGtXOQpi56bzhs2JaYvOf7DBmRT9rGf5zuQc1T8evpiOKO1S+uQzS6OYNTIuUi5ouZnDkuWZVSyRwY6WRWTYuWwiEWU5j9+C5jFmdlz6udQDs8V6dCuc2CNmePY5-lTSNcb8dZmemNgsWAEjmZTi8JrLyUVpFjmwS1y4sf3CEsRDUuuUyDUsd2CB-iv9DmUsydyW7TPMRzTZjjFjdhVNBrmTKlj-phNysfLdHmXqFFubvDxaStzBQmRZj4S1jUuaJlHpskyNCTJhyyjHj5mWK8DuW0UjuXEyTuU-DfpsG1X4b0JDLDdyv4evgFsQ9ylsc9ynLGDNnHo1dNsVqptsYQ8oeYnB-ua+wArEdi4BsTyXql4ozqliKfOeTjcWTdj0CiHVYedLSjSazi5aUy9zBQbTkeYCyyEcCynwTjzVlvtT1lrRic6rjzWFvjzDzhkMUGXCzvmUSyzaegKxeQ2DWWb4ziNmRypxRDyZ5niz1WVNd8AToim0aLyCObSzIIauLpeTTz8cUQzCcbOL1xSTyMqsiz6rtUNJebed9xWzi5RaQT5eTsToMjyyGDnyzVeZKxecUKz+cTMzRWc3y9xVnSECTryLeZzydjlLjzef-y9xUqzeqeQU3Ak7z3wi7zwCRDR1cWJDzul8BveYFRfeeOKWeUbi3YSyjQGovjaxk2zeCTIihsejUWMjHy9No7jnkfVjzWiPzVUtP0WHDG9W8c4t28Vtt-mLnzr4bqyC+RZ912jUjN2q0shkTKw-RdgCPRYazJIZZEZhT-BY2injmGGKyT7iaAz7g3Tn2glzAhm+1CMjsi77mKD27ErjlPOXi3GQq1q8UrzZ+XXiQHpmym8UKUmJQkU28cfzNtg-yAhFvzkOp4KjTPvyLhYfzzcRGyeTqvip8fXiZ8ZfzB8cPiCJWHy2JRvyz+U-yN8U6iEum-zEch-yElvmsRIUfjUDp7z-+SYD9WXQS9hZ40b8eAK5ZhrdzWQ4DYBWzN4BSEdEBe-ikoTaiAViviGOpviI0eWyGBVxT5NvVTp+Xm1hGW+L7oOhLNSV+LRAQLjwJQqypeQBKlXEBKIJSbytUc4ijeX+KhpVBKtJVoDiCZzdhIeD4EpbgdKCbqzG6TQSyURYDgwUwSIBTzQ2CUk9BMcQRuCa4D-cSRKJ6RJTA+lwL03uSSxCTLyXQEU8pCXcgZCSM9HvPISk2cqi8Qk7VVCROECQY6gtCbxT1Cdu0bCr08cOsaYRQHYwTCeRTyDJmKJnhxgFXiqcF0pHBgqYs9iosVY2uU457ibz4GrOGgridahGdDETmQkWMLXjjKlScpiQuTUxwiWZLMdlESlSDESd+VfthSfwSHXshTd8edK3OTKxLlBkToEuaoZxkd8TdnFtgXjUTEXlXZiiezLZ5CiYZyIOtciVNd4XiC9+ZZTLkXliYKbCFTdabsYRZN0TqSV+jyOV0T5XNiZ+sL0SQBVji0yc1LqBjT9sZHMTdeG+Ur2UDATZcYch0ebKs4Gqym4cEMPRsV9tcCsT7AmsSKEEK8bGaARBXMziZaZIAyKfsSGYEGycCccT2YNhwu4VRSGWvpYNvOMybicjLVnqNyaCejKYyJjLHeb6ysvIU4yBVlTKKbPtEgRa9FUX4Ur+ZyogSWGiEibeEkiUITpKZCSj5rzhXBeBDDyc1sRKQ0Di2QrsTpa0CISZ-TZKYoKaBYp9cSUpSCSWV0nFpPTJKWdKjUV-Te2aRRGiQOzE0WeKlbi2K3vqOzh2WySq3lLScGeQd2SbXL2ee4LkQhEzESRcD52VUgQhZhj6GcuyZSb585hasLduoqS+rB5zHsaqTvgKvjAQQNofHPSQSDj8K81Lx9OgPx9oMiaS6PqtzGyRaSjJQlTYhbIzohWbKkhTCCnSYkLD2RArGXtpiPSQSKAPq1TtJI4ydRR4yP3tr8EzNBKRxWFyCxiz0TeS4drSL8KgebMKYyfhYjORbCUyYH99ZTQ9IRV0zkwdz80PhaZ6-n7DMwZdiyOUnDSwSnDvgPSK+bElzOFYjT2EWyLaySKL6yX-LJXBNMnjveK-xU2D9Jp2SR4cFxnGHx8vmQJ9Lpg8zL8U8yVwekL3RRuKKulOTILheKYKap9zyXVKo0RFDoGeF8MKbp8ovhuSCNkuKuRYNypFd58tIXXKeJQIjx6WVcblkacapamyDBTeTjIlYqlwnTy4JbhT7FZIqeRYjiDxaAze5T+SReS3NXPmuSSvo+Ticc+TUTnL5IKX1LEWTTUnCHBSSWT1DkSUZDOBShTuBcajeVLeTMKYkqVEfgqwKaEq3TgzjCKVwCuyb7LGvg9LFwNnKaCSvTvjg5Da4m0risFQLg+EoKolaxTAoexTE2efSTFZeSr6c59eBTB0qgV69hKQGSm5ZILQGUPLTpUUqmZSUrx2fJSlUYpTNlVoLQGWpSL6ZAzNKVMqYGbpTVZew1B2b11mxVPy12MyT9aTcq7BeIpsGVOy15dNCyZV4L7Sk5Leecj9NobYhV2WQzflXlQ0fkuzghUFSDoSCqL9OFTy1ACqxocwRYqWEL++UArqftKjsqawYwFdArUQelTXusAqj2WkzOKvQr8qbz9FleWiR5iVTgxWVSKVeUCDQZL8ZRdL81GVTAg4XLgAuQgreQUSKIjCgqDmWgryeq4yJ+aSKdzjLMKRckqouTolX0RiCGFdUKlGZNT90YjDlqbNTCOcmkYOQtTyzhBzy+k0Lr0Zhzb0ViyqYY-EaxOCy6YRfKWOdBiNhdghHQWsKMFCRiqma8LAytApHhQ9TnhVdSrVXyLaqMFTFOZrDCSCpzmmaBSPQZsCPYgi44pEDTzOfZLaFWnpjVR8g+mRmCmhmwrxhRwr0aVwrQnh-hK8UvI+FbGqBFayKayeuZcadeZ2Xuv8OpisywTjDLOIIKLSubXDyufidsaWccNli9Tmyccy8uQzy9jh2SCsQEZzRRhpLRWViVpbaLgGKLSHRctyBVTDypzg9iOVf7yfmfOdX-vcrWSbuc2xcrSOxSmj0ecBjaYdOr-sa2KoWQwihxfcKRIXFyEWZ7T3FfsK6lflz6We0FqeWhDvlXqsrzsOCQJeiyheTorxhYuK4aRzz9eQerL1TPLmZs-zr1XUrGRYzyHaY+rMlWYoglW+rrxcgDDEbtisARGYiKY0r6xTioXxbsl2cPbcPxY7c+cZ1KfxegSO+d4jLHobyBpT1KbxdgTs6ehrjeZSL6vMEisFV2BVWVEi86bNLRAvNLDSotLkpfrBUpZglUBgySWERtLspZI9cpWpC8zltpZHik8B6UeSh6fl0R6ejVPJZVL1vq-TkKaZC1ioL0fUJ6y3tAHLdIBECI5enKzfF0rmDGqzviea8FUbWzNQX0DolhkDdIeoKW2ikVhlWwLRlcYrgCZfTK2Scqa5e8rERYnlZNk-Sd5bTLjpSJrClYzLR5Z3LMGVsq-6eG1N7vusgGTrE9lbQKDleMqzNccrtKVm8+2ZPLYlVMSC3o6qEGXcrDwZpz95U8qHBVySnBTOyrNceqeSSQz7NUEL2TDQza0eZTAVY9DrBdxhHlSXoC6OwyehT8rt2aGD9STCquGQmDH5fAEIVdFTMUPdRBGYiqD2TiqYFclT0VV1rMVXIzrZeAr+tcz8ahWKr8qaKqRhXUKqZikzJagcKiOYqrtGYtS+XE6A6ILoyK+grZkOeDzb1aYztqTqrfCR-JaOYyrxwCHDyZIFykFUcoSRagrnGQsrP3j1TJpX6SuVb2qvGVUqVonOKvcHgq8NWhUgmcezP2QSqemawdnhOqCllY5z0auSrQxeDq8ScgNg2pYEZtZyNzQbKTLQVkzbVfzxQ1Wt0zqWarm3BarZOYvKNGTaqMdRUz7VU9SYtZj93hcjqisB6qvhVHS35eELZ+cGrKDtCLucOGqWFZGrsRRCDjKsyKqyfFzxmcWDE2hzrMaYIr01f6LpKVmr5Rjly0lXmrDRUVzC1SVytmTXDDMLsynTvszQubqKalcx8csUVkFRbIrG1ZBVm1behW1ZLTaNaCKu1brpXmY1LoeXdj+1coqixQjzBjMTrsCqud4tXPL+xd2KaOY7qblQDiBxTrTV1cTrU1doqn1bBtf1erqFAeeqqeW4rhNhlqHySIj2zieKQIQuKtxdtqdxTHqlLpOL49ahzEIUTi86beL0cYHTT1fhrglWuKgNRgiK7A0r5FdHSOtXsoVea1K1eYY94NbRDENVKzeRcXTpAWBL5WbhqhVbFM0NaM5deXuqm9c00JpcXiPHtNLLeRqyyCQYDxIcHjlpYbqT-vRqNOWAL92uI8u6TcAe6exrmdCOdCpUaYsBUjcXkeFL8lc6zh5RlszIRJrclsoCZNZbAfWa8SFNavSjZRRSVNVvS3IRprw2XpqypT5DckdaFoSifTCSRxSIikeFO2T4qiodCT0teZ88JUIKbPCgL82WHqqTsSqxKdoLnUUFqjld2yFBe5qBlbQKVBfYI1BX7iQ0X5qE2SWydBYcqK2SFqe2WFqJ5e0TSEiOyzBWurv0XFrVSj6rEtRCJktbHFXlRfoN5QhTj5fPovlZuK3KWno8tTlryGX8r7EDwbfkIfLzlRUZgaVaTkVeQKxGTELxDbRTR0QkLBtRiq7oUvSvuloqA8JkL5YdkK50bkK32eUK8VXfqUwSaqShRqq-2Zj15VSn0-td+yJtZDCptTVSGhRmc5qS0LRpu0LYYaYaWMJtqXYaxdKdX0K9jAMKN0UMKQOY4Y-0ZJLIqWocFtSRz-0ZVqMYWYy9tS7rwMUwkjMvjqeaKjrrVYcKydaaL7KU4qrZSkaEjcRRjhQg1QjjhjR8a5KTvrobXVfdSXQTJzKnDjqJhTEcPqRdTCdZaqqjfJy6mR8KmmZ4afqeeVRxaxVDYb4ldOaQrilOQrkyfrY4TmZyadZvy6dXobxVZwZYRaEoX5RP0yocbjPYciKoQt7CbHMwrMRawrWdXQydEnAqmqUrg9MeEZLlb7K4-jgr3mVKCXtbIoRqZZi+dUrKSUc81bMTSL+FSlyMkZWDtRRlzyrnjT5iTmrCaTOLJdQKKZdXzBtmSWr8DorrKucXDquQJM9RTWqWafmqIzt3CLma1zADO1zB4Z1zNUKXrNRRVz0ucrrHta7U1dXzz9bk1yejhcyl4ZNybmRiM7mdaLm6eoq7RZoru1XViJOofCDWXbAT4c8a2sZ6KiypfC0iXnzIyTyjvdpSqQxa4Dn4TrRIxXKoZsTGK5sXGL7uZAZExbZVkxYpkQEW9y+YhAjmODtjsxSzNrppplq7AWLytXTcQecvYwee4bxeVAizdVChNwRcEB1cTLZacOr9waOq3deOq6EfdsF1aDjXMhlcVZI6aFSs7r7wUwUfdU8atedhLLxbkr0vj8accZbTIlRwaDFdOK7acGbuedbTN2XIjdxUNLANcnqd1duq9ZbSyM9bTjEzZizDxcyyJeUnqrpcBrQaKBrS9Yrzy9WIbbRFXrYNYKy70MKyixUhrG9R+qGtAXTupW3rM9VhrAJV3rgJfereIdbzlWRbVFoPDLuxPnqyNSFKfee7zEpX-y0JdXq3eXcajab5KnOXhLoUcyMgpffyUzRgKykdHzQGg7iISgnyXcULdk+RxcWHCOsU3slCWTmltkoTyckkuI1OJXvyYmWHjnkfxLUuoJK4xru0K+QEkq+dEsjWrXyRdFJLZkc-dU8X+L5JSJhFJUtLlJdzq88WpLtkX1JNJQPqNkf2apCSc1BRt-deVQxq7TZBq18TcjADY5ritsZCTzfFszzciQRzfZKTJUg9stQPjPYQFKYUcfzPJQR1z+XOaFjUPj8JZRa7+RxlCLUBJiLS+rrca-zXQpijK5Z-y4pXNLyCeOajAWniUpWorgBWtLxOkxqpzjlLoBRaz8pWvquNa-iLUUgLQDSILwDYdKT1XWscoVgLf9aqjgCfgL9OtJrrIc4RbISZ0aKY5Celapr5UaGzu5R4q6BV5DISp6EmBX5EWBWqaS5bqjb1vvqXNTJT8vtMrLnkWiMlsVKc2aw4OUbaibtRIKSVTAbqpbIK-9deTdlbZbKLixl43GgbFikGiUWpgbeSv5qEbtpaO2XoKzFVWyiDfAoTBWQarBdcq7TZYLLHFjy7TaVqOSTHEJStOz80cwbtxVuynKVAaXKRHrOGT4K+DX4K6tV1agVQ8CBDdVrnVeCqEVaxbXxYbKUVZIbetdIbLoSkLkjZeyhtYobPuo9DaTU9g1Df91n2dODX2eEh32aMT9UEkb7uvCC3DYujqjRMbxtcMKrDdKrpqbKrXfvYaphY4abrc4bcdeqqn0YMKOrYsL+hZZS3rVPL-DSSJAjXXzZhXvLTrfNSzDkEbRzmpy51SyClherSrGQarW-PokDrQgyOOdkauKEhjsOUYlDVfLDcjRktThdfZzhfPjLhUqDrhakaFYWJy7dcxz4bZjqKjX15GjZn9mjakbc-jqMIbRQaujdpywPiQr4yS4lgRTTRQRTX1wRR0zxjTkywmddgpMbMaHOdlbcJSiLFjdyoVjY2S1japjvOVtq09UdrlJPiK9jS1S2VYcbwNdgqVdU9rYqKuKXDtSLk1VMy6RWMyxkjQDJmUyafTQbiXjXMzqwYxQsuXVyHFeErxJU6q+Tn8bYBMWr5daWqQJoLqJgqlNpRRv9AIb8atdfCblRW-CB4QIwksVzQNRT1ytRXba+VdldVdaP831buKZFVP9tddj1ddSViyGG2qp9Qyi8pVf8VDaqbt3uqb1uWa5NuX38xkWeNPpX0ZfRS+aM1QGLB7MIbN8WDr+TWVSzubpZJsfCF34X4JFVLGLpCWh4pTd5BlsS9yUxWmLdfOmK4Zj9y7xXtjGsRqb8xcQqdTZMxzsWWKlbaQblxVWLe1RbqtwbgimlZZlfmUQi3TSQiVzlnjqDcUzZ1ftq-1r2KL7R6agcQ+DvTdnCbbX6aQlRHyU9UHruIV2ameW9qA+c1ab1YGbIzcPqC9UmbUzW-a3BYnr89VnqA6dSzIqceLIHZmbQzZFqjpe-a8Tb4t4HahD2WQ+KWZcWbnxYArOtS1KYNTzi4NR1K69X7rfxchr91VZxJWc2axpZ9qlAXU06zQHcv7e2h+9QPztJaXiZpVvbRDYSRkJdqyqNZObKzWrjvylhLheTybJbW-jFzbfyLcSxbRebusyJdd8MbFubhMr1FBnK7iVJYvzm8dkrOMt7tGakRKNLby0J7m9NSkXfCjyeHiHzdoTbLtxZl7leYO6WyaKHQVoAbT+bk8X+bZJQBalkQ+0J9aBbzbeBbr7jm07ZTbznqjpKG-HpLkLbPqblWhbvJaZKCGbMrTbhZLWNt7jFitI7GtnZK2LT3jqZf3itLS5KCbW5LCjUk7qLfA92LRfz5zQxbJHe5L1BbZLEJY-zkURxbsoTnl0UXvtvLT7lO7nWNeHR7y-+cYCaNWJbyqrrKGCZ98pLbvaZLUvqYBSvqQmrtKUWPtKgrYlCQrWVLv8VOKfkdFbdLVGz9Lcfr8zdQ9O0ZXrCHSeJPxdWbvxWQ7GHa7be9QbyGHQ3qmHShqg7i3rRpfY6GzfhqezYRr6gMRqdARFcuHfFLBLQtKkpR07uFV07GTT07YwYwSTWcxr4nqxrH8bbhRnZQrg+PtK4SXM6Mvq3KDUZXKO5b5aCnh7LJCYqI7pWU8wZRU9m8opt0wKC054L9LWVl4g8XZsZvpR09CXeJqenpQd+nvZgQZdykWlQBA5Ne2aDjKHLSaT0FInCOx5oA6R19JKVY5YiaUZQnL5kofIZJa84QpLVBcZdqSbLQTLr5UTKjjQES2rCNZMLT4zC5hTKtnnRN0nc3LllfTLnNTl91lZybWZRC9weH88ciZUS8ia7spZYRLOidlgfnqUT7xtC9p7uLLmRpLK+ZWa7oibLKVZepyAvsV8WicrLNZfLLwbeC9NylDTiXjrK1pQnrVces6+teHFLZQDrprRNabSZMTayvIbw3cMTI3R4MyIM99BXojKeXiIriOAXbUZG6S8RVsT5hfDEBcafrPifw9LCVDLrCQWrTkgK6XHa859-nHKNXms9Vas+g6wK46qUdRT-WdfrXirfq+lZpxkDSFc1UvJji5SAzaBc89VlbC6P6bmzH5iPgmrXDT65UhFwrXET2raO6YXaSTilWPLNBQlbPycd8qVcAyRleJSnNV5atXa5qEXZ9czlW66aSamjyDeTbp5cVqqnAlqWrVmj6DfVbGDQcD5XeA7H3R4LSLc1rBDWCq20T+7GBKfKCab5z5SYvpL-pGwb5YOqzeSygoVdupn5ZG43dNTrV7B-KV7VB6+6D-L3sA2TxFSUA8HRXrE3Y6Se0bS8FDV85IFQm6ZrZIyPZfm74FerbCRQcbuMeKDANr68eVQE7OVddrk0HKC6HT4zCFVpyMkoWKS7H0b-yAMbebfqqJ5I6ZBbYjb57EwrPOQra17e4bCyQ8aU1b38eFQ3xLbZLRrbSRDCjoGd4vnWSBQgOIYfoHbc1UGbNdRnb4TUI18MuxglFXDzTdbPb5NWYD4hNSacUC8zAdja7pyvJ9VzdOKzya3VTNfAb5BR1CylQEr8IrF886XYqnbWEqCzeBNf7XO7XFW9rLzsZqvPd4r9Bf-qDopYrIvoEqgvZuSAHZCbaVScz3gYg67LdEqXadUqnZauTfLmZF0vbYqivTiaU7R-awdNnraBQV6AzVEy9Nsm9VlY074XXt8LFfbIt1YDE0vTYr2jZl7k7e5j1EYXq2jUW769SW7SBBJ1x9qQKlNYvTZUb26znlu7DFTu7PUa2yz6SZqEvflaLNX5133S4qeCTF6kEelDd+SCSUSZq62gT5aOvS1aPNY-qclUgbsDapTOKd578DQgaOodjaREYcbSrSzaKrcqUqrbqSl5SCC+ajW8hcK+78GXwKArR1bvBV+62rUVSk+lvLDAWkLv1awbctb5SanZvLaDa9TatQB76tQh1GtTD7jgej6TusOT2tWNbuDpNbCPeIzyPVELTrTIzcVR+yVzAzrVQYDrv3aSqtQe3aIdWL8ibWIZqqeBzaqV1jcRdj1mVTR7EFZrb6Pe4y2PegrURvpKHteL7UjIKrgveeVLjc9bu4hJ6mxQxTcQa0KeZk4bGhRJySMA4aD0fBz4yoqV3fsdbfXT7LIbZjCr7dQi4TnEb3qeUzEjQozwJOjrthb6DSbS8LabUb68dc77zVdTbLEu76KjqTqUbRWRGbVGDdYVUbkDgDT-VVsSSfYmCrOeYa4Vkzr1jSzryxWzqoNJWT+dcp6pjpMlrjfCy-ddiME7fnDTCpyLQvbUqavXryCuXUMpdVuB-jdiBATd7bgTb1yrtf1yDPd8bAHSNyq3dn4e8MSachfzTyTe2qqTZ2r7RSbrHRdvbJaYD66xSI6tliOq-mcfaKEafb2+baa-vROrIba6ax1Yv6taZ6aLZn76SabOamWUwCKeVGaIDc4q0fWA7-Tbiy61QmbccVSy49e56-7ana8zXl7kzeGbb-aX731f+LL-eHqYHbnr25ug6w6WP8xbo+LYOCWaSfbbdKIW1K5Wjs6ENXs6TnQc7rnUxCmza3raHe3rQJZ3rzqN3rzHkgHXHjTlQnX8AHnUJDnnQJax9YSjm+aJa5ud06JLe3SspdJaWNbJbC7XGoONSZzwXdxrmtrxqPAVJcgUe57EKau7p6SbjZ6RZCCBaKiYQfS72lWjFOlQGyUOEIHelbnL1NX8SUgc8iT8u3sD6VkCj6Xl9cge5aHvWMqnvXILfFQAbonfwKWfTIKt9XZroff9qYorvqWvW3K4XVO7LvViT+3R4qz3FprAGfFa1A-srHvZt6ryeYrmuuFqSDRWLblUOyZ-Qn9b3b96QWf96LKZySGDcD83lboHwfWGaqta1ajvTTLBrfWiUfYj7x2X1aitbGaCtSkhGGUT1QhREbMtXtC-3RVqIfet1uGQT9d5SVq4fUt0YqW1q4qaMb8HTG6sqVNaHujbKz3iNqoFfh6Pum0HQYQ76d0ZKrahVdayQd6K6qTr7VMXr7kmatqJg8j4XDZ1wTfdbTtVQfFLfT2KFXdsbPZfe8WVeHDztQZi0PZTjK1cKDmPb2asTTL69beukDbQr7ZQf4zzjcmZ0Kpz79rT0HcmW+UgdZFb5jWSr2fa8HPWlcKufV2dVGUMG+fTcGePgjrDteY5A-baCGff9DCMcCGnhaJy3ff4GvQYTMIQ3aqoQw6qt-eX7PCT5QWjavrPVTGDOjdw6gHpZyoRXH6dcAn6ZPRsbk-Vsb2dbSLRmRoNMofIjFkRSGN1bn6hFY3bhdU4pi-bibHFfWb61QnKWwcxAvbZ2D6-fHaJRfTT+VVV6hvWf6YTeHKxudzSm1SSaLRbOCDdV87dQgP6aTUP6e1QNS+1bvbzTfvazbIfbXsTCGAWSeD5-efaLBUurFg67qjQ07rnTcACV1TCzkQ27b+dZurd-VHrCHj-7D1XV7r-U-7Kvburz-Zx6KWdGbaebA6YJvGafQzhC-Q9ma8g0XrQJS6Gv1d17kHY-72Q9-6D-SMtjEXLzsHeYigAyk7xrSMKKzUQ6qzYyAazWICaHVc63-SgG+aINLgw0a0Sw10oWzYqyCNfdry6YJChzfgHyNa87KNe86RLZ07SA987yA5lL59UpDF9UqH5LZxq9pcVShSoYGT-RgKnWeYGkiW6yj9TCsT9cZbz9b2GKfJ26UVRIGrLYxT+lUt6PPUw5w2iOso2U5aY2S5bDllla7LSFDwIos73AwVaZ3bt7vaTqdlLSVLpnTgLv8YWyl3Xj7jHbga4Dc97fPZDqsDfnL8lqgbDBOgbkShlblKfu6orTpC3A5MrQtacqvA8VbUGVcqvvVe6rBUEHOxd-TYVV9aUtQ1b15TeGWDakGoffEGMnR8r12ckH8tZwbrEIELerQfLCg7kHswTiHSfRIbyfVIaGg7NasVSz8Og0DA5reoYVrSqGMhcobUbZtbisdtaO8Doa6fSUkCQzCK10a9bfDX31pg+uG0+rBi+g7hywOa+SVVXb8Rg5MLQjRr7JDLYaOhbJHvDRhGsOeGG2jWu59I5yTDI+96LraByPjGDaiGSEaabg2UbI1qqzfcZGvuMsKRPeSKvfUaq7gwhoMbZTb1DRWF2OZ77MbbAo3vUAb8jXxzcMdk7ijaJGGMfCHyjfUbsdXqGHhXFGo-oiGidbaG2aQH7PI6Ylg-fAjiKdybQBQ8qePZhU+PTxjObUQN+McJ6hMdQradXiG6Feb8TA1dhbOU7DVTPoHIUUsbpbTCt3OUSG82Ira5PSsGqPbsawiPsbI4ZdrWPU36gQ2cbyw5TjFfQp6TbZSHkad47Euap7kPE-aNPbTTMTTjT3jSLr8aV8byzhLqCTY94i1bLq6yQrqG-W3DwTUccsvUHbW-STTXCQvCw7aGB4sRtQ1RaibuuX-xzo4cGJo4N7maQaLDo5zSTRV37NDT36ZuRSagBcLSHPUXbVrSN6sPXVIpCcybfTaJK+iSpHt+n659uc3aL3WuaTHWz7+TZ3bYQt3b+4dGL+7eKbB7YtiR7UmLQZnKbm8u9zfgJ9yMxd9yUw39z57QdjNTUvbn-rqaFhkn717T4G--Vva1QzvazTVbq6bjbq7MHbqPsajyMoyss3I0lGuxRv72FjLGxxTv6eeeTznQ4mH4caRGPQwN76eff6j1TEHNLV4Lo5kGGMA6HqfzhOK4w-rGjIzZd0zb1L3-fOKUHbGHT-YhD-1ZnSMHcmGOWamGuWbg7SzbyzyzZs6+5Ns68w7s6WTdhqOzWWHjY6gTzuPs7JAWc72Icc7CwxyHxpbWGYLUboCnAjhPGPEDKHaQS6IwibHHokj+HY8AwA5uMS7g6GbWUHzXJTfyyncvjxw0ut5HSPjFHVUii+c7jUhUnyGkSnzsOuVDWTtnz2JYY6g8d0jWfXeaN2r2tHzYQ1oOMJLTnUjGfne+bf5p+a6Wo46XyNJLa3RBLALW3z2xVc7LzXL5NkbmY-Hbsi6w48NU48ppy6AhaQsEhaWPYVHULbh6iLefzmDZwG7ctP1qxl3Ho-ZE6SLcYHvkZvibyhRalzVRbvYxB1CnXRbxHQfyK47k69HSviaLWFKhNWqlIpdxaR5XVlmnaPra6fD6gnmvGOwzaLL8T871pf86qA4C6aA2xq6A6vqhw+M6XAZM62UXmyUoVyjZHVVKIIzFa9LUKiVnXDVaXQzAXiUuGO3RnLZvUjE1w3frfiT6iFKbuHn9YwLDw+-rDNZ-rA1lpczve3KrAxSTTUThHXaXeHBBSpbSpU+HRwi+HUOsu7srdILdBRpTEvXFbN3X+HlBeMjAI6la9HSBH+5Sijw0ZQmLw1BHCDTBHiDXBHKDX4HV-cEHbEwvKFY3hGktT4bwgzCLIg2D7wfkRHl2ewb3Q7EG0gwj6NYwEmuDckGMg2RGSdZj7RrRmH6I40HGI9G7mBtKjZDfG73nC0HOoEobuI7AEH2XxGT+gJGwXARk8hSYaChUughbTz9DDVJHzIy+NRqaCGFI90HlGdb8bDVr67DXpGQbYGCjQapGj0epGSFF0LNjefK0OSooMORUnNVX4bRtZNq8OWMKP3XNqFVfZHrI3PHTfflGXIy4ZMebDakdSlGzrY1GKbcYN-I2xzkMXCHsoyFHYGQVHKSuFHW6vjbW6tFG9rdn8SbVjrKjc4mpk6exrkz76lVXbE+xW8L6bWsncoyxjQ-c4miFQjGUWAJ6ncJVG3ZVbDRPYh86oyGrvI2UnpjXZzLBOLa7A--GpbYinMguiL5bb1HZPTkUVbSIlqPcNGNbXR6X3tHDsTeFyFkqcHXtUbaVo7h5TbVSGGRXZjs-RP7xRUJMobhyKPjRBNgPUaCDo8Z6vKsdGATXLq+Q6SR64UcnnTW4Fm-ftHg7f9HjRbvdYsU9GVRS9HF7OqKo6eiay1bCcdbYSnRddyLwvTysxU9FiJU6aLnlN37puVaK+-fNyNFY57i7as7S7Rply7XK5K7TMzq7Toyfg+ozo8Q3ahdbvJAxe9NsY3yaO7ZmdZXOJkLuVNje7YGZiY8qoJTUPbbKv-CZTZTGXLBPb3LPFAlTeHSzU-pwmCnAivk9amyHRzHSxSSHuY7bTN7SN7fKOqHBY1Z7hYzqHEeZLH7dWfab7caHL7TEbEI5Wm5Y2Bs7k1v4lY4wCnQ+Ci1Y7HrX1Tf7PQ6X6VxRf7KWR-7-ExbGIfYbGdY26H7YwOm9Y+qmiQNbGbxQg7dY0g6x03OmJ00JcQ9YLykw3GnjTZiGLTX7KbPWs6kVb7G1NTmH1ebXq4CVAH44+PHDne4i0eFHHg9cw6O9XHGEA0WHE47c7d44E6OHUA7hzTEmc49TSEEylICHLRxMJY2nSkQinsnYAmAUUk6KneGa5HSVTyJZuaG4780qOruaW427j2opo7LJQAVrJcxbknV46D2deayLaVTTHfeah4xY6y+b4l5RUuH48W3qgjUnjJtYK6l4+47gLclKF2q+1fHYXiSfSXjYJbpLx+afGMpZrSInQ5L-0NfHa9ihn4nYRtdHeU7iJfB0OmexbVXcDqX+b8jGLZ-GMM-k6RMb-GRw0iKAE-8il8eHzH43xnUfUust8VAm1lfut98eydWnUJaXHB8741aSiW6d2G59fRZJOpgmVIUC72CfmcGA5pwJnfeHgrdaiFEyg4oXU6iFnXlbwGap8DLSN6Z3iAH+WYXHcmjTdj08HH2zagHOzTHGqHfAHLnQnHpo8NKHHjhrEA5nrWHZSF2mkPrl087zNWRRqRulRqLM7cahyWQH6Cb86+nRgmBndQGhnXJaRnVVHhw+21IXeQnhNad6j3ed6q5ae6c0zdKUXT-D6E01BMXaCJuoHU8jwqmB3pXiFa7Z08entoTSXRqj4SADKy1kYTqXVLiJvSZblTXK8rCVDAE5f1hUQvWRmhDoxWhOH4liUjKeXfHL2-QOYyfsmSjxNjKXXUK4WQi8FAiZK6pPbfL59jjLZ3a9rFXajHjw7K7Yicom3w43dOUVl8J3ahSuo6mHBZWqcOWIa76NlUSsgY67N1uzZIc4WMyiS56AXrbljXbzLEtrii1TTjLvXQ7KOrYrKsXi2BXXQKm3djyELXXLL0El2HKs81bs42knqXqArmg4tak3axHnSexHbZbsjIdGm62ldkHVbReRdbFazNhhsTBo2WhvZQsmRWaYTCIBDLddIy5oZbCauI4JIwQTdn4ZIjK89Oq9KGAnKrs8rmXlLdm05dHKWE2IGYQYwng2VIGbLTomDyQCTqEsO6wI+q7ypQzLj3Rd6JExiBPs0TFovY3KCI2q6V3Ye7WvY7nus9YHMg7nEH9fzsGvXd7nA97mOs77mus+17nc7pdDkwmiDKf7qDJRaHrYmgykPc2j7BW4mX3REGmDVImQ3Rnnt5S-GHNbl7P3Z3pqI0fKXE-rxFo2LqKg6snL5ZY5CZa9ntg84jIDLB6n5fAZQpIDnJ+dVb35fDLLPeP6y6hh6aJmIqYfpBqafd1qmc-CCGc7aT7k3xwWcwR683QL61bTinaPaNHm8x0aTjZAbbtZgrn0+NGyRex6Lg9NGCFdGTyo6L7+3KfnDOb8pnlMCnEdaG6xjeCn6deJHGdU3ncyX1GMU1ca6QyWSzbYmq1Cln7P85zq01eWrsvTp7zUyDhGPj9H8KUZ62-QrnJQ6N6W0OZ6ymPvY3syXb87VvDjdVkn2EUDtA+foqHY8t6wGbgLzE+ZroI516llDGHjotYrsKRl6N7RAXlmTOKQHbeH3czErTw64GqE1t7iC8V6UvQkqKC6V8j852ndozXmIqsuKOzmbHt3Vo7Y3oV6tY-eSk8xkbAKUspA9flnHYyKHfo3Bd6C9uGVval9B5VwH36WDmN3YNFCvuUruC0kr5fZIXs1QIWFqgRSmukWa0w7Wb0XdMJecyQLzLbXETcwkD9+pwmGqDiShlW51bcwFqWC4QWCDYgadvVEHvE7CT5lUomVviYGkSX4CClZ1mxExiS+sbEHrvSHnPC2HmR3bOTfCwFmLEwEWR4KFGF07Fq7Ewv6HE74GnE-YnUI5XnaraQdgfTnm33UEXYoT4m2Dcz7LY9QySI4kHAk3ezdM8-6W3kNbUQxXmarW3mmtXUWAfZy6ifbUHv47EnRGfEnmc8R6F810HUk-PnOgz9r6fU-nGfQ8GGi88H+428HPUx8H6RNty-PtNnhg-z7g4YL6V88L68U-8KjMd9HEkN1Sd88nGhQ0nbjg6FkSUxcayUx77AOZCncFL9bBRM8mduQb7tfXdbNIw9afi+trjfT0nSQ30nyOUyCPraaHYjTv1UjaUniheCH9k3Ua0ow0b60y8Xu4jcL-QelHUS-773k4iW+oJ8nVOd8mSi6Qtw-fkZI-RZg6IzH78Qw1Hygz1Gp4G-nifeSmhkgtGO-poNdxWn6bjVjSlU97TM1SyGlC5AWYcRymyadX7JQLX7eUyTxPo8qmjg-yXaC7dGUQ+2NK-R369-hNy9U2SbQY4amIYwOGoYzxGYzvzHR-dmityFqHGxQeDzQ+7qTQw6biS4urK09LHLS06bU6p9toWcDjH7RR8S402mVYy2mgHSgC205MnU9dQXtY1GHTYy-bcIxIXfOXGbh09A7ci+0X882+qp0wBrbY0f6IzY16eY3+qdY5g7MESXrrC6bYx89Yj3xQema9SQ7os4jHYs6WGMNXGXKwx8pqw1Ly2zf1LQ46WXcAdlmf8-c6Gw5w6pQt-zc47-zhLcQHkE5SbxLbTnJLTVmWCV5BsE8C6URjfnms5p1B6dpTh6WwGx6RBnoXT7nQVGJqFs8EtJNfwGvWWwniBXZDDc126vnM4WrOmbnqBRbmQdSVTjTvvSakUeEeE8fTBEwPL1vfF7WC5eHtvdbRXc7F1Z8ZkDH6Yu6AcxEX6Jc16Qc2u71lboWUizIHqgV5qyXQMCu5eHm0ixoHII0QXLE2e7YIy3bTBZ96b3Ynm73WqgOMZUHq3jmjKix4nc8zUX0jSKTS8-9nwi+UHYfbQaV2ZQyBi7wb+rX5SWi03oXgYD7MY+TnOrVRGd2cFTKI64mnSPCrA4YGqfY4kmGIz1rJixznWg9T7p86ir5rWfEak70G6k1KrlI2Fi9i78GlfdMnXJotrlVXoyqQfoypg4pXpGbMGnIwsnIS1WmVhchodjbYz1g16TNg8SL18yGTdbRft9g3c7jjdZWiU3L6qC1cHzgx9rw44EydEiy43iw6CuDKsXjy+sWcY5sW-g1Nyvgzz7YdWaD8KhkyqFXXngo6OwVfaaq8Sx-0Eo7cnbS+6aUk+iXHk8lWabdiW3k7b5SjTsKCSxunGK9iGeK7iHjsEmCaS-H6X81DT9Te-mYuf-n0-d-m2S3NGrbWtH8EbnDXjYyn2HkX6ZS-qLBS9AWJQ2mYeQydGRFWdGBQwympSxcXeq1CbRU0KWufJnbg4dnaQYwanUCyOTB-RgW6TXqX7MwaWpXIWmp-UfbUqyfaUeQCQxYy6aDtQUXSix7q9OX7xdaQTzJY77qYs9IXOEZrG-S7zHZxerGQqahWJmvGHTmZ6WZ0yOmfSx2m09WGWAy6eLv1brkAw-F5Yyy7He03bHzY7F6czfF5nYxIjcbm9WS7czb0w5U6yzVmG-Y8moA42dNNec-aQ43Fmw45nq+peQ6Us+5XJ0xc6Msw+nUsw2WurBaTmy2+mmw4v0Ww8Vm2w12XPnZ2G0pTPqz4387KA7VmsE-VnaA48Sc3dPhVMzZrWThAVwE1EW99eO658cEC+A4Za9iQuHNy2ZaVw+QK9yznLXC3nLg84Mqn9TgKX9VCi39ZqjfsxBXmC9-q8DVoGkvdeG8K1myPM1M6vM6IKC2eILXw1+WbzbAbNA7FaPAzYGtw46j65clb9E6m80rQnknA6kW7A2onraz7Wrw3BXrEwhWSrZY4yrWv7vvUsCUIySWMKyvKXlVUXQfTMq9A40Xe3n4n2050Wkg74LPKexX4fW0Wvq78DKg0IbGKyIbSq2MWKPTFGm6yOjOI0jayPcxH+0e3WXodOJrKetbiKBoaX2QUntDfkKFi2JHKq6ui3yjpWik6da4SxKrpK-0HZKy2SOkytStK6MH7rfr6GhUCW1qSCXM02SGdtQMnPrWZHhkxZGPi+r6GZsnSvBXZHlK2EbHI0ZHmbfpWbS9FWPI7FWGOUsXFGUFG-Ixtadk+jathW-WuOfHmeOUl08bZFHzk7u6nfQA3pOVlXffTlXxKw8m1k676kQ3A27Q1j80QwzaKdczb089pVIPn8mcKhfmDkNza-lGOXTOfzaaFQ-n1k9+zHYcKNWo9ZrFa0inpbbLbJXKin6S+inGS6DBjK7j1TK-Yy2qZZWgwZvnoec9reC6Sn4aY8bKU4tHGy6-6OSzn7Hq3n7BQ4P9to3yXTC2qmIw2emuFfdHA-Fyma-Tymv0-ynPfJdHFJtdHDPXKXUG10dFS6T5w7b0JVRbKm3o7HaPo+NWsQwI3Mxs7bF091MBq15jOIAtWrmTKGW1XKHJOqtWFucqGNq7qW8nAybLU-s4U049XbU0tqfs7aSXUxjGycz8i27R6mKqeGLvU-9NDUJdz-U3ZFA0yhlUXWTGw0yDMgEVtEPudTHFTV9zNs0abt06ZHE0yjM8o9O5geah69TQyXJtu7HQYDWLLdQWnn-iLGrQKdXjqysiUG5P6MefOrDq7P6rQ3jybQ4M241cTzwa0wX4a6o2YA2-6QzbOni67gXEy2KHQa96XQHf-bQy3f7Nm6oWQvTs2cRcN79m1mac9a02hqqc310zwiQNRmXPY1mWL47xXIYdmGtncQ6IA6Q7HqxTW1G8WG708lnvm0NLqy183Fm4+msA1xmDuI-dRpElAjs8I7Ki4LhjEp-c8A62XG65+nRRePrtcVOakJTC2Zm3-Gy48BmNM4RKxM-o7I9aRKoMwo6cUacKH46o69za3GOLg7ajUbAnly9+T1BReaF2l0j8+QFWmHGY7CM6XzHU9Y7m+ZXyg69PHNWrPHvzfPHfzZrBXHUWHl4xcB6M8YDGM1fdchdvHoLWw60prs1VYJC3k7gws+2QbhmYzAlta7ZUQnWC2qs6UXeM4U6BM7f1CugXzESt08mW+G0lM+mSpM0XXOLXJnSnUAnmW6MX0LdPjJa-Q2P41I7gEx62n47pmfkZAnCcjxaUiXxaD8UWkis4F4dWdRruaygney+lLenX9t+nYOWoBSLWcE2LWhc+OWipY7XiE2AbSE+JmEa85KPw97XqE3gLaE6LipcwBB9W8vSRA3Kkjc3Ix9W5IHda9IGuE9sqeE0bW+E8g1mBebWI64lbmVtAUYi5YG4i+697axQ0iE4tZna+paPcxFboDfMao65+Gba1onwK-rWUDXonKoQYnCW0YmugRbWB2zlaZBX4WXvYYKci6OmBHPkXTS+VakI5VaWbTVbMK6vKc6yWRnyyn6yK063tm4HnWi-8qsfZ+3+DRXWMfbuzuK3UG8PZT6kqZPn7SXMWOI2zn2gyB2z2Rkm0hdDH9qDknVxGW49U1sjR67PWSjfFXykz4bKk5Zdqkx-Xak68X6k079rrYCW1VfNqZkyR36hU0ndI+vWZg3vX+o-MKTI6jDcO2e2O60R2ZK7MnRW9Zcb66MLwje9b5gxWVdVcsnDK6-Xv63FXvK5sLkbYlXVxLOFAo1kaZOweIgGycKQG9wUAUVFGIGwiWoG5CHbhcg3RmwEHfI1snYFDcnsq-p2amTVq8q+iHIdEVWycyVWhBgui8G5pwAU3fwhPSQ20KiMaA250yIU5JXcmc1GaG3Mb-K2pmGG1LamGwXF0wczqYaaCWgbZimRXtinEgCNGfSXw27Yk434jVNGqa8NTni3-mxGyyWE1fcbjba1WXSwyG-bYP86W8ynnG2F6Fm9HHTG8y7DfFo3RSzo3RRXo2s7AHajGy36hC+KGPG7AWETc9GIkiiaVHO9Gx4Q43zlbsHGaXF8Zq3er5S+zTzG143jtUtX9U3naFQ-Z6tSzvCdSzDGR8y6LmsZE2iy+T5yM5PFwq5yax4wX7GVK6mcDXhnAqydy8YyRlhTUDNrubk2sQj-CExeTHw08U3UxZPaY0xU2109U2E08qQ6m8mmejUWK009DSQZPvXSeWjWzU7mmBY1LTDS9rbLTZHUi07bqS0+LGTq4j2zq9faaESnnnsZ7r9OQFlJm2Z3WEQAXc-WQXi282mZ8a2mDm9GWga69WvQ+GWr-as3503T3XGzSGEs9-awa0T3iW-2nGe9DWUa9GHHQ+6XMIamW3Y1g6zEfc2LVNmXICS83-Y283A45AHPm1enP7cz3Evklnaa5TXWzTTXay5WWbxQzXMoTrN2MyzWkW0B2MJWOa3nROaC4xi3RzTObsW962r+b63K41pm2s8tJa46p964ycm4M03Hu7tS2kM6o8ZBahmEnam8wM0W2Mm2Zpe4+y3eTft6uW-5siM7y2RkTY648XY7Ka5Rm97tRnF4wxDpW4sCJIVV3A+2Ba2qhBalW6MW2M5skx+YB1sA9xnwnY82f41fGcIyWtve8JmdHUi07e1jXUnU-zpM08GhsS62F8Uxa8nZ52VM6XGgu3i2R8aBn-W9pnCnbLXb1vU7QDn7mI2yZmje62H2ne2H42z2WKs0m3jWzU4By-2GxJM5n6A2M7GA0pbZEw+Hp24W2iW0G2KE--iLwwQWCWg1Kvu1T8909ZbXm7mGCa-rj1o+ln1e5lmMzWr2Sa3WW7Hm-2Syxr25cUnGVW0QTLGnr2CIW2Wv02i2lJeM8ys4sBVpX2WKA2RnNpaOxtpZay4BYpaJy-MrfM2YHfyxXLJ3aO2FmBzk+s7MZ8m4NmfoMNnyXQRap4F1B3pV9LaqcS6lpIdY9CZWQDCVBFgZVsxQZetnFw1JDy3W8J5c4NWl+GtYvQPVArBNy6Nc2VZ2-bwO-swjKmY-USHs3jL3sy67G8z7C3s+K6XXc+2+HPCclXXdmVXW+28C2O7Fy3+WjUTq6+QwuUUc3uMuZc7tMcw67sc2C90iXq6keEuU0cyxdTdvkSEXk66ZZVIOVMRFqGe+KhRcMTnSQu4PvAy+31ZZTnScziYg3bTmQ3fTmIO5zmwOyeypi2aUoO53W+KzIbk3QY2ec0vTgZC7Ls3dm3VkpR6l8wW7D62N6oA+tmg5SHHGXf9IeB2nHxB4Oa1c9G1hBzV3wAhUOYiRIOmE36ztyyir2By4XpDm4Wyuv8T6G0XKP9TeWQSWXKHc9Hmp3dPNLNeO25lQ3KPy8RXi89pDJw5gPtC+u63NVd7bAwO2xCxcmS62t6TvdEWo87EWLpWAdlO3-XotSWmPvTe3sGxEnyi0D62ECD6n23nngax+38I3O2VE54PmK2XnWKyNaC6yfKR3ntHjmzFWwPft1IPZumW80GT4oxqT53mLbEPWH7e84orP5ULGLVEPnRFc6LPZGL3Yh890Ji1PnIh8JXZ88y9MR9e9mOJw21g0L7WVacWxo19H98xL6XHFL7bixKCTCBx70uzNHuPfZ3se2zG4yYCLp3EQ3r8+LXRO5SXbYVX8fOx1I6S0D3OnCD3oux-nsu3FyM-TH2su4p62qw2KOq-n624SAXYY9ahhU2ymoC3dGG1aZ7nIwgWAjV-Lh-e26oBx2r1++tWVjq6WZPli1mkVRs4vV4r7y5kW-Pf4rUvYF6+vS0y+C58azC8LnIeWc2wo3CSQyy+WjFXeWj29+G-FfErSvVhSeC-SPDm8o2XG5V33XQDXRC6Hnq45GO4lfoWAvUBTyvf16qe6qnoxzc2GVHGO8CwmOjm2t8MBy0DQc0sOes1IXZm8l60x86OvVZmP+Cyo2cxxnD0a0I1Jc7YXWlerXpvY4XaDO0P9y623zc2u2e5ckWytHu3RC4Fqy22wXYK4EWvE7UWQi1MOwi18jZh46yVlRYHsB-sPw60BXkvjsrtE-23Rx+kWNExOOsi5STz3Yk39KYgzMlZ0bU66W9b25nWx-Q+2cK9UXpx-hWIlYRXm+-O3x095TkfWXW1obRXyI2Emfx5EmAO8UH80X0Wu88+OC83Qa4VTUHokw33Mw4kkyfQJWMR6iOGYKR7Zi0hOsRy3X561MamfUXnZA6H3zu7jGhOVVTQqyjH9uwNHch3F3-3sSO180CON8w5WNRgQy7tTcXE7TSPZfWl3jC08WRVZZHVGJMb63KMnLrcvWa1avW5VXR2p4GMHSO9vXyO1aAWO6fX3x3AWIkiBiLGSJ33I6B6jOxJ3+R1Cm8mZlXkS4lG8e8lHFOwiHdO1iXdJ+urhrWxB8q76DCq3JPhuzQbZhCX9yS+1RG61SX6o2NqPa4KPaq+w3pR-NGJR01XqQ+yXaU0bTGQ0LqdOnWEmaQKXs0yHb1mSKWe8KdGfbXSdiu437yRzQW+q+12Ip15UZu2aKfG3rq-G+vDFu0bqTRzGZVQ45W801D3dq9034e6LGUe-030+0edXk-aWfsTDa+m3eD77V6b7q+p72qyIXX7YWO6cuFOye16OOe+z22O42OOjjenQ6aGH3reEnUHUmrEw6z3ee-1Ohp9TWrmys35m1GWTCy-7ka83rf-buq+Yx7GFeV7HgAzmWJe3jWpe-f2-eaRSNGqengW6lnya3L22ySNPqvuWXlGir2aw0+mmJyqzmawoWR9SAPUW0QGkE-P3wYzTml++gnBa2m3EB4OHXM2FwIXTxqpy3xqZy+PiOA-OXI87oOZwyuXK25Kz1s0IG62wa8OvuQKexzrXOh3rWNxyz6tNb-MdNeBFLyyoH+hyYnrR1d9bRzBXDx5ImJh21GH6VBF5x8d6EiYjPSx-+Xlh37WjyxLaI2d5qVpKu3vC5BWNvbTP-C697DhyMnjh1M3BoWnmoRwT6s644KsI54m869EG5p5D7C857mZMy8ONZ5XWv25RXCtQj6JpyEmce-wzrSvXWkfaGQ664k3LZ-8CGtTwy-24T6APB5OmpREKYO7T7Lk5LZ3ZxPmRK7iP2fuPX8VZPWJIysWcJ7vSzuyk3YmQkyJftz6SJ-anUmS3XzPe6P7DBw3Vg6HDuG0FzeGzROrKyqmITgxPri--3qR4x72m8SnLg5f4DvZRPw4Y8Wrg99rsR3JGZDoR3lffIdYOd8HefZyNeO9Yawq5MGVtZpXwS1EaFgwZXlJ0CH9JyjrJOwYatO+J2uKCZ3YG8ZORJ7b6GmUiXDJyiWZ53fmBcBQ3MJyYg3Jy03oJ55OCu95OqU5h58u2p7ZR0OrbbfI2ju5lylG1mOKu-NPbp5N2zGx7aZ-iNWyufyGMTZ1XJq4lPWQ9V7Jp7-mNR1yH0p7qngY-N35QzzWlu8aOgm6aOQm8XOPmZ02B89bryp703Kp5OqJYzLPKESM2LqzOq77Y6WH7a1Pj52dPIvatOXq8mWu0+gGya8Njye-cPKe0Qvv5zg8Pp8A6+py8Pq6wRWQa9NOtm51PfS78P09TT2+04NPGF+NE1pwL3Pu1YWRe2roURxk1ws2b3AqBryH++1Pg5c-26a-SOoKU-33+z-3cAYC2bp2X7M4yw6-+zlnB9YAPaF++nD8ezWY2yVm5+5ZmF4NZmYBz2G7M740ha45nhyxv28E+DPaezhLRw7Zrq45wGFy9OGeA+6zVyyrXZCShxcZ8IGsZzECsqYEuW2-jO22+4XuE4RtapQeGe20eHKZytOmvaydk2fuOHy+wWny3cO3c8Aa5E4+GXa4f7ZwFoO1Cwe31E-lCY64+XA84kXQGQBHN2yHXDE+uOjNad3-M2ku7Rye3JZ2fWzx8nXCi5eOkly8n0KwrPbx9nX7x7nX-LcEWgJ74m-K+rOmi1+Onq2BOHh7+OZl7wuQPDVbrZ3VXRi+PnhtQHPW63EL4h6hOhK+knlrfB3Vu4h3Mk4hi8kyvC0OztaRI57OJ6y5OqG9h2DIzJO8O3pH15wuI+J1ZGqO3ByJJ10n4YQMGvl1r6d6y9acO08uGF9EaZ6x0vFI2MmHI3MnbIy5M+O-fWBO85Gn6w1PB57L7h53-JR528vpO9p3QFGEOCF+lXJOYg3T21Dcjdqp2+Iup3wGz+Hx56pPJ508mVK30uK03IaFOziv4o9pOUq+gurSziXLOxg3PhVg35ZyRUZBlt3-kwQ2yFVfnjOVv2-dh53tM+J7MV2jroUy1GAu3zPe+51GOo6F216K-m2GyMWch4cXl8-F3cU9RPpXdnPpS0VOhGxGOzg6I2ZRzl2sW8lwaUw1XOSwLqgC67SL52V2KvtmPrsR12jRa-Q6u9FPRq7FPL+I6vwxikOe59NXsvbWqPV9N3Ho-8hpU713o7c5GFU77aA10aupq1GPr5zZc07Wsy0p0SaVS4Au1SytXcp2sT0CxAu1u86KdypLQ3RVE2di7lzdudv10Y8vYEKyHiNi28HLu-TNru1dzG4WKag06THHu4U2VsSmL5Tf2vm8rGmwe9c3vu8jNAeY525RxjMmm5zHIuyKP4VjGP4JdWLTTSVOVSZ82em7gVEFwaHV4xyu7S5j2B5yguHS9aGnSzgvCu7I22e70us05WL3q6wvgy0mXL1-6WWF+Qvdm5QuAh8wu-q-GX8F3WO1mx0WfqxnDFp3mP1m4mPXRy7an6gIvh1192Wx3tOP0wdPca4Bp8a3k0r69t2gWxn3YA7mOle3Iunp1WWv+1WGX+1LytexwZZwA0PZZfwPOSDXRGw-r31l6Znjewv9Te4I7s7v+nLez332o6bjApTZKA+0f3bXaS264+S2kupS3E+ZwPGy5V0uUS3dIHj80fmgu7-Ns60e41ybPa23beJf0iTVlHjhkS4lRkW+bBW-vMZ4+N4E+1pIK4Mn25JXRmy0yhv1451Ie+e+1Pgsq2dF-UOg6I0PwIAIPtBIX2T4wcGS++fGu+xX3GZ43dhN6kVdrtEtDTs8Qh4zEnPW9vyilz8j34-Jm-W+62h+7Rare-5Kwt7b3gpQFvA2zvqwQiG2MUdAmmnV-yXnYQHY26VnABVZnUEzZnGNav2zWfYudpWC63M4Qm821O2SE8DnD+0lvMBbla0l2f2CWxf20Z8Zba2w4XNa6Eue3QeXNw7zP8vRGy9w-qc1Pn5CEl9eWqZx5ah27sOR22uO-LZ1h865bmcl3v3qt2FbWZwkHTEyf2Mi3TPNO6BH22w0salwGit2xgaGl0Imml2YnNt+LO2l8eOE850vq01Fq5Zz8mbx88qlZzcOXBVkuOF+BPXx88PAayXWf2z1bv26EnFl8bOS0V0Xo5UUGEIREO0J3iOtlxsulrTMWFrZDuPFocu2iwh29GAPX+I+9DAF5cvhI2PXMO7KvTZQ91wV1UmXlyr7LDR8uNDjz6dI4b6mVxR3b61pGlqWR2fl9JPjDYiuhO6ZHuuKx3lp6r6rfiGZ+O7JPVfa0nphTCvdK2BrFk-vIUV7fmVJ7Ed360HPxqdiuJ57knf6yMm5dzSvAG1dvgG7a1QG4UaNO1SvNJ4g2p518XkGbVPMjRlW9d3Su2kyT0jd5lHcSyyvydbyuiSzuuzKdIMHO+WunEiKv+jWKuKFUMaMhk10eR153H8zLvGfX52V+jJi1i8qvgux7C1V0AwNVxmnGO3L9U56dr05+ZX2VVnP+G3RPTjaav2Jy5WLV15Ov8-vODpofPVo6evtu3I2JqzyXSuztG3Rw2P3V6lPhS57an50Ca+U3szQTYqOQsa12RUyY22affPQ7SaLuu9GvJbLGuFk-Gu4p4mvU9znPK926uh0zXv5q1mvpQ6qX9df4381+LXC1wVPNq6E30VKWuNuf92tuTSqa7a3P458+a+W86mgQgk3DuY2ucY82uIxQTGI7UTHjLAPb8m92unuc93XuVGmNse936Y5U2Z7bDEoBGOvWYxOuT56djp1+mmuYwaa6C+D2OmxqG4Rz+L11wI7l5x7qLSw7ujq8M3MrpuusezdXvdSev6Q2evZp4NPq971OH-e+2X191ONm4+v6F99vv1xT3qF0z3NF1zyee8rH1Z3A6SD-ge2F4QfQeymXFp2mXi9b3OnxQ831lzBv907f3D0wWXEN0TXiyzhv5F6QuHp8U1Lpwou1F9AGUN5BLtF42WdewX2Wy8APkW1RuZ+zRvf0xS8GN856mNz63Yt262q4+gPpiFxunezxvbWnxuEMwJuR2oJm4nV7iRM3X34t1hmK9ThnMnbeb8M4PGI+zy3lN6ORSM9YukmYgHtNw3yD7pK2OQ6n3lkdVP5ewY71HR2pmM33zWM+w7de1EFDW05vk26QtTW25vHx+h0hMw4fa+xHjjDwludM59vbD06jQt662B+xFuij932tLUBmWNx33B+9Ufz+SP20UQYUd8RP3YpZG2NctG2845zXfp2YvyswDO+a85uBa3AOAXXYuM2yOWOCQVKUB7m3d+55nlt-bmTD-VvD2wFmmt-VLcB2X2oNeTd+D5L27+whvCa4-3teRhv-m1dPsNxWXcN5hrzj49PTjwov8N3L5cA+Ru1DwQH4E2AOQLRAPct+Yv8t5YvbM21j4B9J0St0gOZjzm3sngdKKpeh1lx5zOT3Zd6S7UvwHCUZl7pdW3HhCQPX7H08Z2ri73pbjY9izQOE0HQOWdktnKXcwOhnjS6kTz1ACyLK9IZVwPK3TAWIkIBhmwJNA37ubo6rJHBFJQrqhB-3DG3VrmdQLmBQ4CIkoWwm3F+1UPJBz4TRXZCPZB-UT5B6sbC4n18Ps29uy52iBOW7g1IHjy4SqaJnermtYSjx7XJccg4JipZ4VT1O7Maua62ZVDn0xDDnAXuYPqiZYOiiZTmhZWR8RZSBwxZUa6JZZae2Tjjn9I53ngh9UC76k8ivQgzUH8rttQAUrKuSZ6e-6d6efOr6fVT-6frTxkTgh9rKhj0+PllzVHd04kPLocm6KZNPm43fA258wjvxbNmqauesTuXkyqpyILnkB47LhZkHYJei9mFB0l3cc7tP6QG6pm588u7DqLmvZb6rIEL7EoD4q8ORrX8aQnhQxqzWdAj9R2nrby22MB7ZY7PJMfG+Db8SLEeCD4xdFQ2kL1Qt7oH4hBAfh6+uTV2-Pj-cucm-DISikJnYSPIvvFbn2d0m5fXDj5GX3V88euD4AGbC0UOOx804ZvY23FDZmfexxEv+x4TOMlnntt9ilCNLu0extxeutjX0QPzy3t1LlJdp3eMPsj1a8nT-a6XT4Dc+8kUuDdhllJrlBf4c1aftx2+fQGVqslHuDskL2utUL40u+DAglFHkbdmTq7tCrU98bE0UXr3ScPAg9ePecHXPanifZq9M7DZl89EMokyNsLchfXT2-l9DCduk9tP0LB5xfNKQWOqW8LgtNlRd+LzBfBL0OOHoZtxHgWqkMc86eOLxJfa1CMluL6LWDQmrhDfkrD+y+hMTZPQ4hGjuXgbDQvjZEZgPOAee1q+AvAXRdPDL3izm9P+h9L0wdmngzzbLxqXGTcantSzlKrL2chDdpPqQRMvv+eJpe0-pbvdUDgdKNdDR0Dj8cVlMuNopMN1jF2Ffx8FnZCDne3FZ5hGXtwuzJl9GrkW6JWhA+me-Z6mM4d1JOsr-46cmnXOeepWe+t2sOML0ReiVtNcI+nmATw1vMCL5VeMnmxeVUThfPelqN3N+heTTN1e7WrFEvenBe8lUFmGtoiURr8Nexr26eAMHb1fwwOPmC8g10SvNf2SgtfkGr1dxeh6w93XheF254qXNttetr7tfR1rVfAju0vIcWJ6CHm8fa8yLnyJwhQIuWauvs38Q6R5nuy5zb7or36r9WGX888Eh2i12LmxR5au95xI2R2nWrpG3SmS9xXmC9iGuboz1O5q7V3oVD2eMDjMeUC+t2N9xXat91XbzudIcsmzDJZsZ2v5MrqgXLPZZrLDR1yVHjfpgEU3n9293o01tj394Iul19AuID103Oz-tXdQ9L7k15fb4D5e2U6yaH917AeOb7WmmEVzfdJgBmwwyT3SawpcyF6Qe9vXa72L4esEc+ycfltJQJb61ePw7USUpzNLFLuD2VTfGnINzwf9p+L3YN601jpwcfpF5OvZF8ovLj2WXfm8r3bj6r3JD-7dpD1lnFD4zWSgO9O7p4WbCs0Yvej7P2uawMfDR98fAZykdU22v3AmqVuvd3DXHWU1eHBzzKobHM7Gr6vNML8ReWRlo90CvgPgoIQPST8QOJvuhjUsu9Aps7Jg3pdQPFs3Nm8T2x0CT4YSqXSwPIFxIT595PsgXa2P1s5XTkRpmhuB513frJ3ZvIKu8suNlYf0xyesuPEljhBnHZC84S7ibtnysdVYOQLVZJPXnpTNyfumhwjZ7swsdEDPjK5B1WepT4oPqBbKfOr8RcDboidmr9606iT4TNTyRXNOgvkickqe9T+yc-XUYOAJpzKzT-JfsL4rfpZYEPjT8YOixPYPuZXDmpbyhfnXW4OiXvXWLR4vkT7ztkSXXl9DT4NFPXcGf8c-2ylV2Ge6SmjVIzxHjeruffCXgG76xKEPAZ+EPMr7lenz1G7BK97PlbLsv4d-svGc6+N8z+7KM3UWeBc7-0FLWWeIc4SFJFwscNqJKe5bdKeMhfapzXLs98hshuPK65bSqsEoDWcso2H4DRPL97uGIka5vb4m2Im9q5Q6hw+hH1SrWW6w+DlCLZ70765hHx655H7q4-m37tlH-9SYrz8dOzzDKORpjP7z0efdu0Offi-2I0Gz37xzyPZe+R4OyDw2cKz6BPEz59d5z20XFz-W9lz8HBVzwfXWJ5tHNz+LltzxnYe8FnYDH5T4jH+tIJk4oWtpxRuAAwUPZe22ODiTLnOBy3Yds6IPh7zPZR73PYlghPe1JXWvG9xwX6+RHbOTyk+0rGk+Z4Bk++7L5V3gjk+SeAaPL9aIGDL-6UKBc5COEwTPdt3kao1uyUULmNdEl0svF+X5uDA6vzsGn-f4izzAVBxNZ4Tp0+w79zLVt4RGMlkfeoH6jUkEkLPWn5GtBetGsJn39djtwMPNx-TEk8nM-QGgcO1d7smUK10vLq9e2fvTRfbJ-I4FpXFeNMON0XyWUmQr8Vmbn8Ca5upLUkr4MvntwGq0VwqSG80vfGHyve72PW7zsxq8fp4On75SBPaH9Jj571M3FcjzQG0VdMInM46CU0cGEnN0mjntySjsXsk-Ko0cTeTZeOt4bmAR04L9YLrP2V0azCt4YvHic1Z-D5EDanw23sCgGMunO7XgOrAPm43+a0qtb4dR39a9R-CPxUGVZamcE-tBOc0V3n3nYR3TeCjrZ6+fAS+DnDR5jnBjK2qKIucHxsJ0R+B2cz2JXjdwVfcr2q+6kUcvgm6oaPrzEIUO5jvczOh2ZI82fLr9BUS58I2OJ6b8Pi-JGpKxx2l6w0mKdzR2qdwSvdfZvWZVSzF7hI-RHTp0KjDWULt52iqQmXjvDrZ8HBz1TNnV1sBuoGOkWt9Q-Hs3WxVH+B7eqFK6YezBlOtHI+nXAo-1Hz4yKw+9f6krw+M34lVnXCceNH+NiQF4sojqKMovXHIe4Tpo-u40H2JH9W-BH8NS63ykJE31I+W3+UCOR+KvXlLBl1F0mOMQECml9085FH7+TbAegcU2nc+QZzW-HY77uZV+pP4SyLa4RRCOERaHuVBSjcN3+LcFxwqu4U-u27rrE3Ubtv0S3HZPXr18+BVeivKG0xy9kzbu-QUVil5wgeK3sVHMBtqayo2yPqflDrjz5IN1GkYBnO1wdom0TE8Bru5cG0oo9tf++KfoIMBV87vGDAu0wPxCCIP-xUoPy6VskmBZykrgNWRopU334bKZKj0kJBvJUodr++ljuf9WBqh-NKuh+IPlwNTzHpVxBqJVP3MRUY1TnvOdZKO9givjAbwFP4p23CBX1K-qDNkG5qFHLJPhIqS-dQue9eo3NRz3uzPT2S13pAem9z4-svZx-FNU2TQp7KXlb5Ded-mJ+w6r5UGjiMKmjkN2f71Eskmnk9Scn6e4HwNzU15PvNU3Ca1Pxl4ty-J--O9oJJS74+r54J-f168BdjunbM15Z+XvBrWCX7l4Tu-Z+dg0FessaZ-czVPvDfC1zyJl5+bP715YG35-WmVe3HP2yGQN90Nw14qKtR1Z+Iv1frtvO7Wk-WJSYvx0aAv9WrQ1xYXphvyLu99qmyfHJ+Mv75k3sIVNBMbl+KF-WOJ9zBMxxRo3xUzslyv-i-5P-lJpPxufcIxNeCv+DfaWSvi3PyT4wv8b5rP6vSi-D5PwC4qmtPcweGv0F-IFsl-Sv21-wv52P-WQiapUmuJvxJy+JnFJ+QTTJ-9H3M4YcBV-tSKqPSTtCbhP5yH2-UH5PP2t-Dcxb5ygFb47xDt-xfLAvMRgmvuS7eukp+N2Up3Wrhv9PuPP7ET0RoX4A2vt+evy4c6xv1-jG+12qD53u6h-ljUv0MBJ-EcNsXgc4pv3icPv7N-AN2Dfof2KHX-f9-+hno8ygyD-AyU12UlWfLxdYBCu7tV2Wv1vmucVwkSczP4Nqt1+FR8tPAv05-Ev4w1vRiV-4hsj-if5h6t53V+gwfl-FP8lO8f8V+K-QhNqkOXiyf+JOAV75N7n2L-tYzpN3G56vqLJAEdaNAE6293J+i0L-2kz8Xmk99-Cv1T+hvxmuCAuFYV4XVMdP2Tm2hY9aFP2N3jfyjiT+Sp-Tqjt2iaAkE9f98WqzqP1qQZ-PRQ4hC1sS7+EUh4F6ZuUFPf7sW2gCoElAqoEE6Gd+-PhYWaWiF-iUq0oZhOH+q1z7+l3yLaBPwl-Ge4etzP4Uu3fzrQnIWn+0lUJPbrW3u1R3Bd8f2b+qpoX-fqB7-rfwCXvl3H-cuQn+sbr-PLs8KFQ-7Sd-V59-d940FhGA0ErgI0+W-5T+q-9z-Jfz6cP37t2S-3X4TTqL+fv4nrLHXfP4fyl5BRTDeIrwpbZ-4ln4v1-PnPzhDmv-cTx3-RXJ3zCppxKvu8NGE36pEjeGm0WL5WzF5N44K0++YKbkY3JWnNuIda11S+3Uyquf-wxaX-xGhW12ybfIRenhRCdVsDs2fuHxwzQB-SHEIvJE1UOy857z5CEy1fByvPKdBJrws5GxEXMFpCfzA0Mh88NtJRT2iQQ8lOAF09TkIu-2DaJkJpBz5qO8MiANALOqBSAOPPDMVKb3A3L-d1TRZjRe0-9zwXEuhADyFHCUw512fVc88zUwCbNy8Vu11fYvdfUU62DKJmA2+uYXp9rg86QZ9j7x06U+83Tz-Jc9c-yXkLZ28eFyh-Nrsr1yfXcD9hrlbqAC5k5gzCWQDJ8m06ZJpFnxILK9Vlp1UA9McXR3xXFlNPH1b-QCEdAMeveUgT2mMhHtoKkSz2LL4ZAIoaPZ99Px9PNco8n1ILAwtevUoLCr07APK7Dn9c-xvXFw5-zhXmekZY7w8NHp9mUUyWRzp1n1F6dCkuvRCAp0cwgIzHKhdx9wW-cqZnANUHOIDfrgSAqq8rR0f1HZ8BnxMAoZ9SlQdHLgtQgPDHB68iDz9-ZQt9EWKAsZ9SgLE2AeYh1l9HIsdz7E8hLto+nxs1TzYJYirHYIDUxzkLGwDax3yA+wCk51WSaoYlIkNxb3dC5jcAqekPALSKLwCWgR8Ax0csgKmAgac2f1LnVoCcfy0AxCF00h6HVICv9lGuQwC5mwifZMcSvW4RawCax3IvU4D292PmPxdZmwAvYbE2JXy+JBoRrnryXYDGgM4LUMcKlWOvK185gMiAnP8F1yZqMW85v3IPQM1iYiGAzIERgN6iUYokiAmAywD7gJ69HIDmgOcre9c3gMr-Y+YZpzoPfrdIihKbLTo6gMyAyYC9gOmAl4CE6wr-c79g7VM+IMsB3wRA7JcrgLWfG4CNn0xA5i8AKTSNP89WDyAdNkD5gKr3aPV8bkvPGJ8kN1TvH1BTLTu-Gz8yfUafa2gSrxafKJcKGnafSFYyNh-2bp8nFlRAv5p0QOpKLhxZt0LRMZcN7zSeLe9w72mfL3MB3Q7yAIp9nwM-XzoeZxmvElc9AJ+uHoDwlkArDa96vTDrfUCcnioaceUirQZAxxNKLxlnU4dzn3OHFThHn1ivcwRwr3eGSK9fPmevds8nnxjA+K8CDjefR7dn3Ra6ZWc7YSREZOJvhzTiBd9X7VA9avMk30IkFN8MXwgnTitF+FBfIncDe14rOCd+K2iHXrtFXxI9PB8NX1VfFCdG50LAqTtF6yUjJ18UY0p3Nuc4Vw7nAcDvXzqwB4Q8r0Z3Qnc5p0hLbndydxRjaEA-T3daK+Ev4mnAnA9SdwCNaw4EVx+tH9FKO3+tbjtUhj21OcCtwKF3fnZdiCY7L7hjgKFA3oUj6xKJfV1siXcfBScVjBNPQkg1AMiNLw1Yz2VYCt81l1x3bsCx52wnLWcW+z5nMdxmN3D3aEIti0t-cN9QtDZ0dEwg3yOtBjtPq2UMH8oLYlcfYdwTAkJhFFkYuxO1bnJE9xF9fFMGPR-+a68WgLGfVysAPirnMuca50crC99Xl3vkQzspdySrNldTOwffDBlIP2ZHdgCFpF-falUY5xJXQD8MP2A-aD9apigggd1eIPI-QVcgRVA-StdeFREgn983d0WLWBRJIKCSb98TYX4gpD9hKmo-G29Frng-HBsKP1kGU4x5Blo-Mj8ZIMw-DqpCP1khYj85KjQ-JSDUDzZtZgYF2nMg3D9LIJt9Hc9xR1z3P68yyVANJktyPkwPYvdAp0qVBf9HfwhvVX8I1zU-DZZsXy0-J5Zt-3x9NoCwp2IPIP9s+y6-MH9Wf2xAgoCogJhAtxsO-xpPX0485zFFYG8gwOigpT80zSW-Xn9ChmRSRKCz5w0A-yCBvydjIqCkRiAPWdce-zr0EfdIQNdXQoDwChqggoZ5hjqg4HsGoLH0JqCCQJTXVKCb5xHjDKDBqyeGfuxExiGYBtsBPkx-JXVt3TGA2oD5ALMAwIDCQKZA2PYk-wOOSaDuHitSSKDzJgN-Wjt8oKV-ORFTf29OeIYNwL+tYLAspkb-fX0JwJug978BoOhAoaDnfyCg7iZ25y6MS6DX5ySghz95v0Gg0REERjig56p0pmBXDjB3oJm-WaDBJz2g119RQMa-SRYVxQJ-WC0LfxCrQI8doO0CRihFwPB2Q38DoMX-ZX901xOgs4l5pj-fYDJQYOb3N-9I3wLIGN8TPx+g6PVq-1xg8392uWsQaf82TWRg4NJSYLVgcmDR-3WJJ39Ljhpg2IJTpgNvVe4sNHhvEtdeiTLXIVcjj1ZNIU0r9yjFaTIO1xQybG9LLA+7cDdubnv-YHxH-wLxZ-80m2MfOnQYIOTnUeMnUy1g2EwdYKB4E7sYDWSbM-cwxQHPfs5wn3hA9xBijFJPaRNqkS9TdrFAAIxvGWC5MnQxeWDGAOp7dGtv9x7YcdcXdxEPIaD--SKnSHsx-Wh7OlMX-mn9Pm9+xVZvctMMeyGbZf1zqzZvbpdub2anTf1ziw-nQ2lGNzdLM899-TfTVdpOgN4VV0DhehT2IwCv-V+rfRdVbyYPXCMcuikAhR5bgP6Ak4C9mxVvD9cVgOGpboDSLlT2ci42eWx-GMshIUrgpadVgJIuWjZO4PQudkDdAL9A0wCHQPMA6qChzX7ggDdpEyLguuCeQLvXf89bQMNAl7JoH2nguRF5LlFuOeCIy00gxeCnzi6fBuDgSnWyBaD5nzwaLeC31UedHG5aD2zgg+CJ4KpAgICktlcuPuCW4I6nHuCWD3PFff8i9jzg12NPu25uaA9aNyjgy0MkF2R7A9d6pz1VdODhQxTgrBcWp2gQu4tM4L0Pe+DOd1zgiuDRbyrg2ICLW3SecO87cjrGN8DXG27TaaNvdhJAtq4tQNQuS0CV4MiLGoCxiifg8M9loMpJYOZwikU2aoD5oJ4KG1ZFxzXNO-Io8yBqB2DVUWYFDIpMKQJxQMM34P4tAeC24KHg8C5EgMqA2Z8RSkng5+C3TytjURCxpxB1A0CQGn8A+hCZb2MA2hDFoKnghhD+F1ng9+DWQOA3Ynswo0AvH+YsLhAvMYct1j-pMEpg3l4Q+Pko2QEQhjY8jUM2OrpQrQ2A8BkMgUEQyG5Zzx-gt3tqD2wWX1ZP12agwUDv4M5-XTZDEM2nLtNhCzqna01I4OYg1Wkt1ynVEBC4kITgtHsyRxgQmtNU4PljJm8M4IbTLODTuz8A7zpN4P0Qwhd+oOIXZRDD-RCQlwDN7woQqZ8qEPCQwhDvQ3pHEhCYgIV9duDh4IguNz1ykNXgqPZm9gsQ4C9XrljzCJD0oIV7OOZSEMfOKRCKgMQSfBDtELtAjRDSkKS2Py5HzmYQ8FpRgLUQ2IoE2DKKL-ImKF1OFN5NgJ7CZ-JAtlDHYRCoa1EQro8EyxFA0xCbQMfg3RCFENXyYL9m4NhrK5CTEMOAuaDNkNyeB5C5LiqQwMtRHX3bT5D-QO+Qk+CmkJmBaoE7EMSdSuUW2icQly0uL1kDVN57EKhQ29YEiFfyPi41yTOQ+HQokMQuDg9nVCEXXacxAXRnW89JUU63cYslQK2gFUDIl26HaHJQSijPZR1+ENG3LwsvQMHHJTZNtltxDjY0gP1IO2twLzIQgwCY7xmQq0DtZxdAu5CL4OVPF+D1rzVApuoNQIBA3lCMgNwvHi8Da1YQwFDJ4NIvLqFXgLOfJYETnwwXUeIqDVjgoqMhugD4UK8UwNufTA5WUwecKMC842efXJ9XnwkODMCs8yzA1K9vOwI7cHd0Hw7A5V8YhwIfGfML2XbAj1CtX0t+EncuJ3Ogg3d0-0HAwFcadyhhEx9boPHAu6C0SyknNcDbH0AxLw1jwKDQ0v9vcCXA9rIVwKhtY+t2dxBXTnczoM+LUG1TwIhXZoV7rQwg5KD3wNvApNCC0IPA-JZzwMPrZjsrwNBQ0Xc15EvvEwdFkiPAl8D7T0LWaI1wH1gsEl5g3WVtYKtbl16+fQ12XAAgp4cHHzEdchJeh1--N-EIIMRg6HVntAjEF8of2X9fboV3rSQglH87qxcueHUKfwvTfHdbZHR6XncmzwuvHVdLsCIg-EDVB1Ign3ByINUHSiCndzYg-2D8G2MgxJIGYLElTSDpIOUgnSCBIKDkBSCJ+Csg66sbIK5tCSCd9zndD9DrIN49cio4LFg-f88wMIAwiDCkBjUgnD8aPy-ffD9ZIJKSPSD1IKcee2DDIM-QsSDf3FEGA1l7IOQwvD9WbXgwqDxcMiIwjSCeIKUGb68GP0arPPccjharI+ci9wDg3KDdP3ZgwQsr13Wg85kQoOTqMKDIYW0-D6DyoKOAyqDcfwfXf6CHox73fo5oZEGOaz0ZoOJgstCoQL3-UZDYfxE-P+d4TWkwxVxTIOAFaNDGoL7-Cg8UoIegpRDuMPig0H8mYL4Xb6CjMJZZEzC-RkXaTstzMPgZFN1TUPj-H5CbMMtGdaov6Fl-JJVFfyxguREJf3dtH04uoOFHHqDNPTBgz+DLMOUwxntD-12zZUIZ126gnKDfIPBAh38qoKOg9qDw4ElSZ4ZPjiTGVelpoOH3fTDEQL2KRZCFn31PMN5gHyN-FLC31U8lOGDWUg7QydQBajKg0vcEKSnJe5DNEMAfSFDy53Z-KzDydku-arCSaifvTeR6sIcw3PpZlDFqAqZogFm1e6DIsLSg5R4JMPQmOmCCYLXMIbCR6CamZu5+XG2mFaCXMKd-HGCefzxgjFQBpjQgq38hMMaw3fcxDhembP8psMDgo+l8-3TAX5R-ajr-VVhYT3APfNM3vzKnBm9i0wgQsBCBmzyQrJDndWfrZici50wXI9dsFwQQlic7hgFvc5tEa1J7P+Dlm3ngqL1P9i5A8hDj4MaQ+ddLsN+QyZCVnxa2Dp9uQNlQ5HC+ALM-aHCVEL-OSRDmLgaQ7uDrkLSg1-1cXz3g5xdB4LqQwi9t7yYrZIDjk2KQjeDisJfg6zDnkMJwh+DOQKxwxHD64Nxww+85ELoQpZDFEMt2NHD2kLIGGuD-gP0A+ICPejJwuHDKQJawkXDHkPi8G+D1Ni5wtn9ZLzXg9RCSkLZw0XCmv3FwguCUcKZwpFl-ENq3KnD-4KYAu5t8UNF7LY8ws1zLAQ98y3ebQssA4I7fDRdz0x3-aD1s32vTcZDkA3NvEt95DxBbEoZi+yI1J29fcNubOBMf+W-TTx0PjxcvXms6eG0vMY8HM1YJJzMg716TVJ4l4PKAhnCVxQY6LBpz4PtA4FDEXWg3HW9djyOnfY8os2EPMWDia2-7U28XY2tvJx5LvwBba48pD0Dw+mt7b217R28ZSB-aItoe8O7w3po1cJluevDu9RaQiQ9QWzSPJssu8L-aPvCp8KOaYjVp8N7wmfCxmiAHaWZs4w0PDmsTe20PHJpdD0wLFwEpUNAaGN4g+nX5e3sO8iBaU6U2lgTcPUDT2iuzOiV0OjhaRvZL7FEzP3FdiAvufEsjHRLbNvsQ+Ti3WcsrHWj7flsAkg+mJa9w2hy2YI8F4wlbd49aQyjwyI8Y8M75T3tVJXiPczc8+wWqefDkCMXwvu8DW04zcfCLx33glIC98JpKA-DG4231XPCIpS7aA1ozNnwI7SxpL0QzGc8Jw1msH3EnRnZUKPEdzRgIoPsZN1wzOTcCCPMdHw8hJT1gtRsxkQAI49pc2S-Nc9odN3mIVt1wCJ5gCI8PHXPuKTdqCK1oeAjb7kQI0VpUCOUIhfCe8JOREEcbBTNLGnCkHFdArB4TWnPLdxciHDS2f-If5kOQ+LZNgMPwqlsqCKz7AyE+2gHuaJZONl37RHIc+Wk3Nw93w3DnOHIvDxL5dT5iM0O7FDc+COb2QAjBCJFbYQiQjxozFPsDN0NDGANjNyYzRVsWMxiTAtoVCJQI-9pBZFSPOytVZkyPMKVzW0i3Jvtgt1r2atcE3H1PZkYdBy2PQLdiOl3w1Z9TcXIIqw9XZ2MlZo8XASY6RTYWOjLWSiguHFBvNzwejw7LczNTF0gHHUI6NQTwll8-j3GPFPDATzBnCVcIZ3keI+DJn2d2WR088J0QkVDFALvQjxF1s3a3cb86n0VA4oc8ZwBmLod+enVAyojNQJlQuXDhxx3HBgthUILw1rC6xlGfA+dzQPqQiTYBUKAguy0zbnS2PVEzLk2fXYjJUP2I6VDZcLuyT0D5UNoFJ4jidheIy24460DA9jD4IxDA1JDz22KLRJDPKwNKZMClHGNQ+MDnMMTAlkJNcUtQ-tDxJkSvW1CMI3cTEfp2SQhfA+8K4m+ff4cGH2YbJh9wcCdnQjCawOPQ7W9XUIQnFV8fUM7A71CWwOmLQdpkd2OXVHd9XzehQ19h6yx3GRBdrRypYN8-wNHQ6OdiJxJg940o33GwoqYN0P5-PWkREVfQlph8OSK9LCCjiz1XVfNEuxT3ZLs09y3zDBUNCNu3ESBz0PCA619aR0PzG68LjSWI2ojeegpQnnFeelWHPb0ecIOI74jIciQKMq8TiOKXTfY1dkGQr88rEJGQ23plOTlPEoDicJwQ0nCXSI9YAa8CsIqhQpZhkI0eV4iDr354cVCqUL2IzHDHSLKAo4iVejWvaa9hZ0jrfpDVlQBIhp0+r0v6eCswSLrAwNszr1IrOet-UPPrcND-l24CTP9auVrnX5cBJ1DXMv9hzwbIpncA3zdcDsowVwQg+TsuwM47HndtwLPPV6DoV2rQjDsij3nfJ1DfOyhOHd8Q90C7dd8D303fNNxd+Vs-WcilV3nIw98NyLRuMTsVdxBDScifI3-reXdZOzAUI58DyJ3IpTtDn20Sb4CtWmDFPzcn+mByPScb3yQbIydC5xPOQAYgPRxAcydz-35XBD8H0NFgpzs0MOSQoichIPfQnDDwMJKjSDCf0JAwyXDYMN-fSEtoMNPgmCiAKJoGZJIxSLrlRCjn0Lwqc8R9IJQw0jDwKP0UDDCkMKowtCjQKLgwvCjALAIwr-RMMN15bDD-0M4guyDsKJIw8kMXIMY-dH8Dpm31Vj8Zm0Sw4uEqJk3Q9KBGQM2wwKCRoKbvbyo+MM0-ATCIoKug62lNAPeA2KDnoP0mOeAEoKWwy91d-39-N9c5KOKg9vwkhkko8McfMICgwqC3MI1GDzDOBCUo03CoYNag3iEDKIhOdycWf2EwkcURf2SwsTDt4LSwwn9btRpOBLD2PxEwhyizgL8w5yi5hnZSILCeAJCwjaNwfzeQpzCHALH-D4DfKKN0GUiNSV3wLzDSGw4w8wtQriiorV41AA+OEYUvjimguTC8sKx-cnCwqIWAulJ-hhSoncYwWG1JEyi4plEw7yjqex6wmv927F3GXUjqkHRGMc8bKOOw0KjOsIuw36CjLxX-Wn9ZF0nKGstpv3kwg79Br0YiUHZX7wtPfa9+KMcArbDiqNswtADl3wQ9WNhyqPGfbHDRqLuIyaiIqLx-Vz9aqLWqVa8tYXeVcqiQpy8omSjlfy5gnbCZJkdheKizQMzw1ai+gPWojmCYfwn-ALCNKIZfHL9tKM7IxKiPRxh-fzCFSyl-DLDxoKywzaDjUN9fN6i-IKOookC8f2iwop8W0OhfA6iKiVhzcaj37wEvD6jHZSd-Y6CzqNf8KkNYqPewDbMGsLVQlSj2gLx-KrDtqJBGUqjW0IPGWGiKYK6wjnZVmW5guqjSaOfvcmiQaKSw3SiKsJf9RP9rsLvA2wcoXkksS6jIy3ao1Si7-VUwq79MoNqw5+wUJhaovGiIsIFotmjhW1mwl3NM2XFo3GjzlRW2Wpl1S3Ow6WjKDwKCSyitUxW-Mb90vzqfPn8saJomR+VaoF5o9HstCKlogmiA-wCQuH8eqIL-XiYrHwUmSPwmaN1QuL9LaJig62jl-xp-aZ4CwIVsCc8Y-jNot-9bhB9fEOj7fxZoxyjBaMhozKC80IvrEGDBqJComJsQ0IV-VJV7qKX-NGjJ-1Og4cC3oPcmI7CYwVt-caZk6N3QzjDPaKJo2mj4YORdUk0kYJdonxla+mRoxYCTmxpo9GjnJlpBVdDegDjonKiwsJOw5vBvCgxgjbCpqJObP79iaLPSPbD6dVrkQmD46M+g5sjmQyNAaN8JsPxoj2i5ESDRDmjwpidYBUiHsOrooOiXXzDolOji6MXo2Wj1KN2w+bDlR2WmCejbKPBglmDZ6O3oouikqPwuan9baPuJXmCK8K9AC6YnRT09DbsmTUfQmRcJ4wxI-X9TsLWw16Zg+xPHMo8Z0N--VZwu7V9THu0YZF7XOU0QWg8WbIFq7ldZae1GYyfUFgCAeV-3T+ijbwL-ZBFQeS3nPf0sxXB7TZN6IPqDMsDieXgolNDvf1hFFuENYLCfI9CeFzTwqLsUcP4AuGoyGJFqCGCBqm8MK2DwsI20MYiytx1naPVHsOXXUODSp3pveJCDqxhI0FlAKPAQ77DEEI5vP7CEpx+w0BDl1QmbY9cpmwerUQDsD1QQ1WMCcOqQ1uCuGPp7TRiYYM5wu+DHznSAm6jYthBQxhj8cPQQl5CakMDIunDpiNuo+XCIgIpwrnsudj+QrECJEPsYvlDs8JkQp4C1fkmsG4j6cMoQ7ZDoLn4uA2MnkOhwy5DbGK6AoMiLQJDIrqdqEK-mAZDIyKaWfMilgMNwuECZo06Q6ZCfGLuA5b0kmNzItR4ZVjG0GCYB8OkWGxjdGLyok3C9M3MQlJik1jSYyKiokI1wxTD3kPyYj0jo9jzI8ftqhhATYhDqcO4XTXCg6RjSDJjMELaoghCwUP8uQvIgALyomTUf11GQzBZImN2yHFCLMLR4IBDNUM5XRRjXymQXSEj44KhLZF9mb0Bw5RjgcO2Y6ZtkEMoBMuDW8NaQ-ODMmKqYsZjUcKaY4xjeL2uo8TZHGKA3ZxjHoKNjUjU+mJDvTxjAmIcY8xiBcO+rFTDXGPKY5pifmKeY3oD-mKcY5JdOmIf2C25ZLivFYZjxEOrgw+DTGJ+I15joWKKY54jWlnhY7LZEWNhwyXCUWJWotFiEmO-LTi4aLk0uIEicWNpZMpj-FiMQ-5CWmLCQnI9MWMBI7Fj5VkaYoxj3GL5Ak2kx4IqQyg8emMuYy3CvYLqaVZj9SLSQzZipGJfIsZskDxX9SVj3sUPXQ5j4EOOYtRjWMPPXapi8XXRzaSwEaLvvFwdUWQ5Yj6sNrkOI55jIWPRY13xHT3hohS9EaKUvGBkkyKX2GXDUyOJYhwxQmPRQo8VusOeQqJjKmI6Q2JjbiJeYkljTEDNY808LWO1YxHNGEJ5Qp0jMNjT2OIoHTxrjSC9JbyDY5ZCpmNComZiDMJUwj5iRbzEQ-FiLjWyYknC1qKhYv0c6mK4uWFitLmBIzhd7mM5YzJVlqL5w7xjgmJNYgYD82PJYwtjKWLZYz64DWLDYsi5R4NhldgVqLhAOBtjWWI+uCG4wmMtjDnCFmMjuD1i3mLVYuw8u2O-PKNFG2L7Y7Isvrmlwt0CO4P+uYRNLEOjImS4m2P7Y51jwmPi8HeDdARzyeXFVWIOuZljaLiLYqlibEKC2ThCslRhY6dje2NbWfrYt2MHY0piLkOCQ0div130Y4tZ-WJvvWNjYDSVvWlkQKXVwh5iIcPwvaNjzWNvvH9j77znY7dZRZRA4gNiwOIKJCDjjigHYsF98fGfY07ZraNiuN7CEew+wyRivsPEYrsU5GL3zBRixWNIo8JBbq2HFCtUAvzanTBiPGL0Ym5CcDzQQ9QDX5n1Y0Nj7WIhYrDYAWJkLO5iOWPRwsvZfmKrY+Jj2F15YuPMW2NY48Niu4NhWeFDY+RW9VlD9vR22NFDTkJdYjnY3WJfYj+CsEK8YrPDq2N9YhNZv2Pg4glsHWiEvF-1gWNpYipjVOM9YwOs9kL02DSItgJNyd+o6OLWHa9i1PhnYu9jm2LauVOZT2NilFzY1Lja2Z64OtgVvcDi9OOelE5CngOCTFTD1p3KY91jTOIjIsajA2P844Niv4KZYydifSJjI4tinKNLYnjjP-VGVJwdTXXk2fTipLxDY-QMpOPWHFi02UP2I3bZL2JLWXzizdli4oeNO2iC438kQuMZ7GljLKhU44xCx2NuY1+C0uIlwt9i7OIZYlZDfLnK43+97cXW2VjYJAO22EHJdtgTYt5ik2Pq-M3D+WM+YjLdrmyUQjDjRGMZvWVikkPFY3Dik4NOfa0txd2kY0HCrqx5vOUituK1Qlf9wcMMqZrC-mJjYvziodiPYxLi12LhYjdi3q1LY5jiTGKJYtjiI2NzY2tiyWO7Ym9j3rmc48TDrGNBYrJivWKCYgTj4uPMlO7j1HnXY2dim4O0YstjD2KJJbYCI9nooHMjb5k5Q-Si9WK640JDx2PW+JHiClSFhVbC0ePaIgxDuOKx4oTj32JbOQ3ZKKG6QuO9JZQt2GCZd2IiuL5jXkLa4h3YQSjbYzViYuJpaaoYmuJnWeHimLmDInNia2NMDaEg8eOdZAnimHkGQtaDMeKNwoLpwWLE49tieuO0HQjZs9hHxVXYOmPR4xCE5uLTYoHi1OL44jTiweN6Q6hC69lV41T51eOSYmPZiQMRYpZjuQCiua3DuD2LdNWs5QLvPLscODjJQ3jBrSMPLZ0D7SNwI4uDY1h1AxqFamO+4qdjQLynHVWdTQKJw9TizGPY47lVQ5xXYoZCoeIe4mHiBSSqXMKNfePl45mUU+PqvD5DUeKAOBPjimIDAsi88oJ6Xc8cgr1lnaEjjuOXeNs9USOxQdEjX7hNQzx8USIoJOvjUHygmLEiBlye3FK9H22pLO5dyuPk9WkjGSLdQ5sCu6yp9NsjRKyaDQoUQ3ywfA9DuIJXraejJSO9wBlVidyn4v1Cm52TQ1hiKGLrIocCHfj3Axs9RwLt-XuivUO0rHsjDDn1BGOj4V0LQncDoOV34nspaGMwghqkWz0k4Q0i8gLLnK9DK5wbQkxpDqUPIpmFhSNog08iiGPPIosibZ3Z4jXc1OwiOYWEfl0-Iqm0YG3X4oVBdbXo-XedXINZLdyD2-wkI-ydOKI8ohlj+aKtop7iOaJEom7Z+MNmgQTCiYKGosdjpKPBogHihKLV-TxsNMLofSCDg2lyw3v9cqLao8gTVoOPmbbCM6Pc-Mr9NMMWOCiiVWF0w3qD8sOfXd2iCoJLY5ei-hWdo3Oji+MmwjWizcNOozgSoGMxohn8+KKkExisuH2wEhei31Ueon6jrjj+oip8AaO5ELKiBBNCwhTDrYKUw2QSVMO+oqbtuJmfgC6iJaPOVCtjDWPe48Ti+6I2oxCEo6J4Hf0YmXwx-DujTBP8-W+1DMI6o6OZ06Keo2qDqTnmIQOic+PlvKrjdOLi4kQTDoMqwmai+zSxYZ+lgaNUEoBjpygquPfZN30PfOujCqJSnRuiFBJ6CWrC0hJIEhOjkl11OBLoJ2looKElcBSRUPIS80g2bQeiy6KOCW05yYHtOJEBShNPo1qiyBMqo46i--T-xDmisoO3zdyi+oMbg+ejRBIGE-eiqBMVLRVRBfwIY699v+OxrMhRSGN-Q9aYk6MdgmhjByLoYoE9KHzWLDw0mGOGGFhiAgk342sj6yNsdD+hOGKqY+hjeAJT5Ns5ydgK8Y4T1hK3o0J9LhLv4rASbhNj3RPUBGJpvZ7Cw4Ph5eBcN12w4jbiojwo4gITiOII4zJCZGOyQuBC04KVYqjj-93pYswTWmNo46bCSFx14nRjIuMzYkHjLuI+44XjrwP8QohCBWJM41rjsRKj4o1iY+PxExtC+uN44jPiR4OnJBuYK5km47rj0wAxQ2IZh2IPYgXi4mKF4rTiU+Qc4t65K1lN5M3CjOOGWdLjI+P146Pi8RN5E2J1IePNudzjk+MYuETj3QI54nAsO2Pj470j7uPlE-7iC8l8Qr6C5BNQ4zkTSQPs449iKWNvYoUSVMMZ42+D+eKNE0Qt+ROOuTR5rWImYztjV2MT4rUTzRIRWJDi+dwqWA0SyePGEo3jG0I640njZeID1QvJ-GLnIW1YgtmZE0JDpuOEE2bifRNhPdW86ExFYxqccONBEnYMUuyljXbi1uP1DMCjSOPQPVRiERI4ArES82JuuWTZ1yJyErcjpRM443A84eJe4x5ixC0NacHIurjS6Hq48mNRE0EQbWNrgqYjl4JCY7-9ohKy46W8lAKjE8njywjZE6l9AkLRWEdjixNqQr8lwclZKKSkWxMQaIEDnrllErFi-uPdEinDU2N3guliaOIDrd417wgruTcjYmwsYiHiXRLlEpziNxI7Ej4jkyK+I0TjM+IFOF+lCiXU+XEkZOIOlMBjdRK+-MQSORN9ExJjJTjLEhciAJJPE5BZmAWt4wXsHKRHXTW9bcN4PEvCb+z2PQQ9ncMrwr+jRDwuPcQ9X+yHw+LMJxPodOhN1F0bwtvCXpwLnOlInjxXwzLdXj2pIozduy3+nePDZ5XJfJPDbFxGIyY8HF1BdYO8Ey0cE1tj6RJmwucs9PzPEtcTBRJ93eNMr+xxrUvC4N31vJ+jDb0RE5CSbj1tvNCT-cJNvVCSsN3Qk4W88N3bwgjdO8LwINEJ8eCTubKxDSwRbIiT9VFXw6ft18K0PAVkhHQt7U5iN9Q7jeNwq7m0uch5dOhyhY-DPFSYeVu5+ohPye-ol01ZfV4RBN1r2fu4htz4vMtYR7melO+jkKKvNY2Df8XItQw9KjztbKPsVN1fNGlUKxiPCbp4lMxAI8VsxCNozeBMoCOkIlw8O8Jt8OIiEjwSI3RdmQHUkxO5jUK0kt2AdJI4zIvsjW06NTIjqnQbxQSkU+W8kv4DfJIdWfyTYHlc3XIj0rzmHFflwhGCWCiUxC0PwlpCHWyi3Hvt1yKsktLobJJrBQYSYJ3swYftUHlz4675OthMI2ySd7xIkqPCyyJ6Iz49Bjyok+91fj1Eyf48KyHTbZbss21LPAhM5eO7Eg3iZiPhnLiT8+J4ktnZNj2gkjZ0hJL1vcvD8wy6lUd8pJJtjBSSP+x8RZvCiKNvnTCTQN3wkyzcABzI3VQ9iJJePVaSyJJ9w4lENpNEfQU8BiKsXIYjk8KHLBiTPhIlrU6TUWOcE23JZiLryOQCFiIAfb7U8BwRgggcBsxlA4RAqnhx7ei8PUAaeatglrGxPfO8fpULvf6UKXRLvIk9MIFYHYy00CPrvXORG72oEtEjZniRmeZ54LWHsYflahztoxHwdXgzODQcRTwoAsU8lBwlPP58ySIBfPt0-s1qkwhlIiWPEz+8973DI5JcdB3LlRYdtXWjPGwcYEgNdGLYruJiE5wc4hNq+ZHNoaM3kaDi5HTNkgcSP71cHaWS-Bx6LEB9vB1aJHtD-By8fB+9UEm-vQng+0LxXED0XUI9QzB8QROH4lM9+0TTPDKkWSLiHLnNU3UWJYWTnZSzdMmYsh0Ik3GACRzdwc11431hkTN8xCFJIsLsaz3uwjblG30tcft8FfVzfCFQeH26oQt8Sqjdwlw5W331zWgl+iLaUC1x2H3Lk17VG5Mykh1xS5Pbkmd9O31W9HgSBHzeknxk633FzEXca72MtTYj+qIbvak9RoO1eIEAVXmqHfJ9ehEKfGk91nkXk7X0anwNzBUCGIytSZUDmn0pQ94iEGkLlN2gbcyZQuy1dZOGHPYcClTHbblC8jR9HN2tPy0JIoHMtCzS3GPNhn3yDVPjmUNu9FYd7vTtzDmc9BydzT+SZgQvIqWcL21do9m955TpJdOsq+I74zMDtWwdQ0H517ymXQusOpL8Q4HcCg3eHf90DZ0A9fMCfwKogn59R3gVkwuTNSIE6VvNSgzBHELAoXwnQ-mtCi2FfGEcmmy1DBEdiAJ3eZRAFXxH40Dtod3H4tsDpGR4UxfNT0IondSQTiwNXVN97KzH3AA9soKpHf7Cf-nuvC9Cxn0ZHViDujVv-fj0kKO7fT3dek0w8dplyG3KrWP0A9yMoTedNV0DfUco-CXalfh800BIUid4KwL5UWuTJHw7k80jLxO0wgDw+H3bfexSrgy7k5oc+iO-AlxS85JrLWSSlHxkfOCwfFKLfLN8Lb1LfQeS6BOLffxS0Kg8U7eAh3y3hN5Q3FJHE1FIYPkGNemhL3hHkqwDj-1BBeKhY6EgFJJTWgIQE5jDfr2QE75EAb3QErktmBKgmJUd1u09kBoScUkEo7qjRPzK-cT99SUk-MV9i1wFPVy9IY2EAz68VWJfvS0c2xL3EhyTAs3O3Y9tgxxTHWkCURKqYj-jn1Q0EyYTIn2DEkI5H5M+4kXiRlPWPUxV0l0nHCscVALK9ekDiyMxgvSjtYyWUxu4DOP9ElHDlAOyA6sdcgNsAlkT8qLFAkRCTlNhaPLjweLbjN+TDM2AU+oCQx2C4sMcjC3kUxtD5lISEwziQs0gk8b1jLXsLNYi6X0VAyy1D5NfPZZ8Da1-k4WY3SOGU-At1KTKXTRNfawP2AMjT4MYLe4i3x0U+SE8gFP9zX0iPx13bb3j8xxeUzYds+LwLMcdoKwu3ONEjryHI2901mN3XPIsK+MgU+hTsSLCDbPNhl1uHFBSdZ0+VdBS9RMwU37dy63+3BZdurQGtP9tVlz-bAki++LKLSkiuK1ojEOTY5LRHekj3UNVU5CdeFOzPQfj1VN+1fRTHfXCZOPiiZyY2MrYdrybuc1TLVMInGfjUKPBg7eIxqDvEHGiDiyLPHTEiRw2DPCCziz24gHCdSMl9EPD0xO1IwRt9bVmUyTROJ1tfeud7Xz7Ix19Pl0aTCIhfmHuEFQTgbTEnEx947hwWMcDQ0NjQk-jhd1L1ZFcoEMBDYkizyJgoFfiWBgxLO98dJzw42ecoBIJ1RiDp53LUzmosoxvfSyc+Vwe3fVD38FPfKP1xyLXnCT0N-0Lk6PdgDwIU3nU7V1ThVijM-QgIn68WRSK7MYTgSl5LCqiwaLYErjC8BO9XNLwYpxfnMoTJ6PEU41cJhKBUoT9mhKbo1T9tUyBjYetc1wW7ct8C13ynfj9y7wNIwRidq1XXJDdkxJQPGODzaLdojZjOb1rUg7ickLrTeETcF1h7UkTsePa4hjjw8JNjOsTxp0GYqUdGOJDDQDjZJzVY+nilOPfXEkSkRPbEqDSfaUYPJFibmJA0rRd2DzAkzg9on1V0Ao4OFMEk2CSy8Pgk6XsPm2lA-uT3cNQ3COMvcLCUi5irbxkkmvC5JM17ZSSHjzDw-6SCs0jw9sto8Iyk2PCAmzQTRPCAjz7DYrcUZN2E-BNt+1QHSQCe2WnLQ+Z2A04k4sc36TouQ-UUZznDY51CUOd44lDWhz3kmFSFvTCJf2thqPRqU8tY3kUDQ9ZlA02+X88ceM89G0dAx20DY0DG8T-pKWt3yzxUr7dRC0JUrAcdC25nSpc7SPyY3oEakX6BTXinQKzItYdaVLFncZTC+NVQ6QToFKQrKi8UK1gUmxJ3n0743EjVQRVnUZcZx3GXeotjVM+HHylFlwa40lTDZyrrIHd8gwKQHj8y9Ddk9H0ZVPFUvUjaJiBBMrSqg1a1WhTnaSTPYhiGwLiTPVSvZ04UkBVfZzpI-K8zDQNUiNSJK37I+cCSYP3mQYCgZj+LG-j6V2+LVyVr83QwP18hk2Z3SDTBOyfA6G1c1JfrFUjdVwrnMysPVNJHd+ciOKwYkYTpFPkY6ET09yDUiEDX+LuvU0jiIOS4C0j90JKTLDsjVMAg-FT4UyZiQG4rVItUva82r2KTbYsoKNUrX+YhtOmxOdD0mQBDZbSh5xvfGiCrtKQoLSdF5zLUyvjWVNZhcHTMS3vfKHS0q0m7etSlhPdVO3dnIwjAy0jV510Unvjh0J4nMNVqq36ZIxTAOyYwwvcSlNy7XycSdIpTFjCq8L+OcoSKfgWZF1d7lOhgqHCD6Nr3R+duU2XU3J9yqJG7SmighNdYuWidaLmIA9StrSAXBfcT1KX3M9TasQvU83V9SwB+f4S4F0w4iqdgRIfUmqdwRL3XSES7KLV0nZiSOIK0-MTP1Op0pCSuWOUo85S8cK0Y2hcvSyeUuZdXlMBY5pCuF2+Yz8SqxKYXWHjzdP+rbAisBLy0lxi7dJZ4u5SceIRYjDSqb0lAnDTibjtwvg8CNOEk56Sg41I05t9yNJ+bbCSyNNwkmQ8fpIbw9ESlJMBkpQ9VJJBk5fC9JJWkjjS1pM9vXoi7PW-A7aSaJP40u-F8lNTw4TSnF36Y7KFN9TcXZY95hxLHQIFvF1nDWN9I4zifBmBAlxO-KFSNNO63PscveLQvb0DDa1iXKNERtwETRlC-iLSLK2sl23KXDJcsVP5UoVCGLRANeRN8l3Lnfe8BuL8zM7cWly23KlcdtwlQ-8MN2wO3Opdt2zeIxljcM2aXdFSDxwlnMBSOl2lnY5jy+JgUi59wJ0uHLCtrh274xcgriPOvD7dtZPe3eZc9ZwordLTPx0lUmitpVPLzYQ1++OLwjrTuFIwfHutVfRh3YYke6zR3DkjAXy5ImdEMd15I418rlxx3DCcbtMkjIGCOyNNfCsii1PP4kcDN6NjU0jR41O343cDadwBLFNSRsI8idNTj+NbohhjyyIADZjs40IZYrndTDjvrS-j1Z2HIrjsBEjmDJFdu0KzEg6k4bQLUkedf+KzPI+hEGzRtJXcv63EM9DFr9LCjXG0wBJR4u8INhzggkpMS1ObVMbTDdy10mHTTdxgE3QyJrCwIujFrdxR023dWjSbU5edfkwwYyKhYKPiU46T3OzIbWqNsdOcnXHTCVR9-GY0FqM0U6LcQGIYbSPdkUF7U+qD+1LCsR-i05zdU9bSSRyLkkwyMxNzTDPd-lNuGJiix1JYohjDVNk8guH82P0nUvmxnVwr3MyjKYLN0mYSH51bBevc6-S50jej4viDXX39XBNToygSmlPUwnvdLGz3Aaxsh4VsbeVM47XSEvZj8kM3U3zDndKKM5b8hdOzXQ9T59xyncXS0C0l0-slqm2VHRG8rU2RvG1M1hN2go8TP-1mA2ti8JwjnIKsLYOPPZ2Cb92Qye7t4xWHtHtcx7SpjHB4B11OIIddFlPjTH2CF7R9+LU0z8yQ3QHtrKMhw5BjL1N+ElddySLXXQESYD1fU80sHdQR0xA90kKt9TXTGV2fUw7it0P107yD+lJtE5ETA4JT06dMMEJQ05NilePbEzqj-1zd04VSkTNmY6IDUTO0IhDSPdMegkUSCWWtElBCODKHYl3TBWMqQ5sdnI0xrGflkz2ebXW97NHg3USTTp2-U6vCxD0w3OEzPpJUXT-tOTNrwkukmNOb8MJEBZIiRYKASNS92VmsP0zXw4xckpS+MuCT6NyxbMyTy7jqPa-l8W2XNGR1LpId7Mw8KkSG4l3saiPd7awilo1sI+5F4+FiWJ5Ej8O7kq5w3CPfw9gjXewjxLdpKYl8PAnNeCLU3CqENN2mEiSU54yozKw1wiP03NKSpCPAHZgibCItqSe9ILWYsCzd09Nr4-mTezyOREUz1CL20sJ0XNxyImqTsiPbuUel76laRaB8zTJpM0KVqnTX0z2tyj3b7BTNO+0TM9fEcWzD3G3sjD3r7LMyqnXXxFo86nTaPd-leLU6PKfstWTadTst+jwL05uSi9LQrBGTdpOGI5GTDpJBdJrMTpIQFSrcP8QLbGrdwTzP0zfSL9NGU5rcFeAXpJGJViP1o7vS4k33k8lDYVP70+FTB9M7bYfThtwWKMfT-6GRU4ajKxkm3FcdXNPLHOfT75MCtUczBCLUtA-tZ228ExqFz9M2U1pc+5TJUgfTFPn23YQQgI2DRE-SzNMoeacyXzO30hlSlDKZU459RWKhIh-SMdJFUzPMcSJ5UvEjEtLm3NWcBVLQUtLSUtMAM6isjdLVlD7cKIyq00rTjFPxvN2dWtI9nQUjEJ1DkmAyY5OIs7GQEDJQM6xTaLNhfGxsRdL5I4cTClMHQwOde+KnrAndM1LHImNCutI4swxJ3l03A2ATnhLIMjtAKDIYMjet-i319Wgy8pknA6bS8DLXQubT+53YM6EzODLX4qtCBDOvrLOiRyM0sh+t5tL9+EQyicK-4hQzL317iZXcABNxXVvi7lK53I4VGVO5wlQzyV3AEsQso52VBbQyfG2MMzQin1KkMmo07fQXnOHTIdI5U7biuVxdVKzscSmsM2tTbDL-IsLgHDNc7LkcQUxXnCzk3DMdQ7rSpyKR4GFM0JFXfQLtQII6jT6ZAjJzYQnSY91CMkSBM5IT3SIyeG2QVMhTkGTiM5-jblKz3ZIy6MPtXJj8LbQHU5ij7QwnUoQT6dPL3S+d4hN6MypDtaOK5OvcOdN9XFdTuhLzorZYhUzuo3ejqqLwEpUUpUwjtFoy+u2SxOxtBu06MgiCq1T6EigS1KP6Mkz1AYyGMkXSj1OAXLpTnH2X1XpSV92l0-1Qr-3hjOwyixPFg1-85+NInNsQ-CK6rY7sT9yDFM2CIdQv3LYzJYJFNW7tb9xJje-cDjMf3Em9x7TJvV-cKbyQYtpsUGNzFBuRUZiis8SSOnCQLHBiidKFvSGyXjOKnIRib1Ndwu9TldN+MwKyTuPV0wyzH1KgUg5jBxVx7b4z+b0KQwW8+e0UkuEyYcLRMh3TBOL9EwkSR8Nf7ODTdxMRM6ZSObPeYr3TomIBUvEzjMOQ0jNjf1LQ0nvZ-dKtwwPTtgwQ4AfiCHUekhkyRJJek+vVo9IT00fC49KVs2EzkAVkPNWygIXuPZvwgnX0XcUyppJRbFCVY2xlMwjS5TNMknfD9D2t7cKTNM2cPGTTTD3D5O3FCuKolTMz3JItaUo8qLkYlGvsTckfwysyAzKD9N-DQpI8I5mIvCMU3bdpuCMP3ESV+YJ+dBPSkpKRfFKSIiN9M2VsRLWVgnx0cpIQIxI9wAj1s49I0iN3zOhSTW1KIxLdkzJxRT3F8pl97X2y7bMx06syPkTyI4BjwQnLMiKToimLMuh5SzNAghuzbbJXNKszL4zATT2sUt3zIrrNJ+wmvSUz3bzbM+s0SAyOsluTi9LjBf29BNIHM0cs4rNmPUE9J2zHMu8yJzPcXY-sdLTWPNFSLOITve6SxFwdw2UzeeikXZkyt0xGlajSoZI9wspo29K1syB1NbMyU6I9L7K0XNPSHbzVbPRcwNM+nHPTQB0hkh+yABTjwyezuzJ2kgOo9pMGdOezpjz2E0TTllLQHeySG9Lk0j5TiVMulRbik73wQEmT29KGzLSxc9AnmZQl+wHelDE8871mzBmSunnxPZmSmB0GeNmSST1Qcy2Bp5K5kvXQ55KbvB4lBzKeJfc12TwKfTXNLsyH5M7MU5VH5bwkPTxlk6F85ZJFPAuSrFN05UmV59Npw8sS83F3vTvNczMGHQXph21XHe8SrZJtPUWjTB0QvHTiLZLPvawdnwP6wwKhyiVtdB2STXUHEusZzni9k4rSPXQ9kr11XZLAMw2T-XSzaAOSUH2GPY-0Id1DktM9e0Wcc7VScRxzPMOSqjN38U7NM3WLPCh8RNPkibVcXVIpLAWUaHzMUxN9CXybzSqybFOTuOuSClLGfSuTB2jKqAt84nLsUsjSG5LLfCezvFNsUpt977IHks-iglNycsuSMnIV9WJT4OlcU0pzO5K0KceScHQJQqeSEnxDlMoc6HPYcy4lniTSHe3lRZPuJVpy5Q1cwJcz5QKv1RUD2Ey00kmUdNIJY6dD2VHPkifTL5I1dORzzzOsQzJdRHNOIsE9ph23fbYd5azPMsscA8yz4sZzklzOUhItqVLULGBzr5Om3HgUrE1BIoBjE62VKFlTEdMgs5CNH9N-05-S7xwQs3CsrzPQs04EhVIZsi4d8LIAM6Ul8FJdnOnp682IU9F9ywKJfcF9KFIipeD17OVlkiKzoRyKgfvN5dNNsFhSaAP-lHD097M1U9Ccbl2RNDFyodzH4zV9O4hKsnCCyrIznCqzDV1H3DdTc5120v1T11P2Y1U4ztMSMoZiY1F-fXo01FMcM4E9AdJLIh1gkrP93fizn82rPYIz4sIBcleRTFNORSJzBHJOeMRSz4SzOYpy+5Oj0iH9HFL4EvZRe5OHk73DpH0MFMy8WmBlclVzz7LVcwpzOkS1c9jh8nJmjcpzrLEqcuVyynK7fNlyodESUqpyfdKtcvUIR31Vc6EzjghfuZZEp3xpRc1ytYyKU0nSkBPJ0spTKdOZLCEyadPpTMayGu0RHN+i6lMmsm+jGlO9ohoyWlO1HCT8EXOEY86zLbE2k0BdA7wsvc9SsDztk3+9VRIxM48zAtMs022sLAKws+LJngJuUlYymbPyMqmiZ7SFsuD9cVI449qJC3LGUoMdqQPZsqbi9lIrcyWjAhIsE23TLdIMhfZyKePbEy5SDgNP02DZg1Jt0lqCCjIfWa5jjzMHc-NyIyOOc0RNTnI2VXkDKxz0LJoC-lKNI7HjWBIEowqDKTIlza89wVKJQ5cN1NNXM4Zyet2Vk8q94x0pU7hijzMXc5tyt9PpUnQM3nO9HUIsn5JmHF+lAFJc0rZySVM4Zb+SyQMRU9zT-5J8LKCsgtNbclVDjBTC0u7cEI2QrM8dotMd3H7dYLO5U+1C39KqQD-SWDN-06RyytPIrP7dcFNLrIAyx3PAkwit-2zYrKrS5VP-HarTz-iFcndMGtKIERsCoDMgMvFymPOwMotSiVTu0xzTPNMe0s1TXtN48l7S-tKhqBdDJ4gpcCIhgsDD-OPdwjNKs44sqJw1IslytSIkUnbSGqOpc2icFPNS7BIzt3JO0m19BLJ5EDZMA0PzQ83cI-w1gGSyLgCNaCSyNI1G0gzzg0PuEJoAPIluESGD1X0YMmbT8DKUsvSthDKW00Qy-hxMskHTQ3zB0wwzq1OEs5PMLaLdfV-pHyP13DyzqJK8s1BtkdJMsxtT7dz+Mx98W1It1Bggz32lXTtSV+O7U9Vcaq1wY5VT6q1asxqzh1NRpFqyUjLas2RsuKIy5Qv1GdMBU3qyhP0KE0IS2dJKMoazn53KM1ayxfVpc6ty+dMMYgXSLP33UvazBI1F00YzsnNPUzNypdJzTJ7C3jKVk6ji7thNLPGz1mLFYlXSgTLjgzMT3PJm86HSPvFBM8jj-BOBM07jKbKA4lGyuTI2nV0N6bMxMzmy3mJRMwWyjvK5sxDSJu1Y08DSiTLOYxTjTFnO8nEzUNPOYtB1kNJt4lUQ8UId4kRcQ9JgkjcMzbKPso9NEJMm8t3DlbOkk1WyjXLB8+SS6NLZMy29npzHwu50mazyzd+yBGnY0r+zst3Wkv+yuzMC86eyit3L00YjGszc7crcWsyhnCTSYZyk07-Ch3I8Xb9zXWWb0xTTW9OWI4y0MZw6-QZy95IvcvvTet3JU4pcTy1WVBQMDCKUDePkDNXH0rZ98lkfcmczXzJfc8PjktKys5mc6gQ-ctZz2Zx2HTZyuZwvMnZzr3K489QUBZyiKOVCRfPUDUWci3JXbEEii+IOUkvibnJupai9oLPy05Dy6rVQ83lTXtyWcr5ykPM1ncdCtTyignCzmiwrrXDypVLK0wrTXgQtnMosfnPecu2ccfQdnKrTFVKgnYnTpbKoszZddDTgM1kjmPN1UzrTKhSIMvTyL6x+CcWhn0j-qMzzRJw9fIspc3FHSaqBU-z0jdsjFLJnA-SzM0N2Y7kcH+PNfLhtiXKT3LW0KwNiMgNTFPN9UyqSVPIpctGz1PJf4y9DTtLcrc7TP+LZJNgwcDJDnDjzatK4Q7jy-Nme0qfzdrwE84uSg5N-ojPyp4jGICKth3CirDzztyIssiQy9yI0nYTlYdNLU0l8VvNuc9jsTdwvfJ8j4dMP8k85Vl0rUxpkMQysnYqsbJ1S87lzTLOzJAnSI1RCMmjyW+WK8-Ly0jImZIryGrJkbHyDMBLL3aejDqPDoqqi+rIXUqKcl1OGs5rzV1LPo-1TVPKZ08yjQNPqM679-538skKsRjMFpDVyhAPbILNyfhPRs69T3jNvUz4zgEPJs6ODcbKJs5OCduOW8qgKgrJBM99Teb3IC7f0dvIy4p4yvpP4RH+1X2J-063TqxPFAp7zq9PRMk7zYxJTYnmzuAuSUojya6wx42DTdeNGYkWy89Xe8zDSM7nt4q88tbwgM-ezDp3D0ojSTp3DgnCT1bLrwmHyUJPZMjWyk9LQDbWz+TNyzN+yANM+8128stxMXfPSYZK8U6fV4ZMAcnbtgHLqzUByXM3GInEzZPlcXaWt17PazJXyvFziWHxdUZwLpNgcT3OYTXeTz3N70l89NzL30pIsh9MctEfT9zLNrAPiv9UU2H-UW3Ks0rlCpfITPNyIWllWwhY9xzJW3eXy2Z1O3Dbcn3OC0nXzj5N0TKeND9LBKUOsNBSWfaZyAUNLbOlTqgvOc43zLnPBIiLTQwIt878jHnPvbIZcXnIfHPIL-x2w8-DzRVO-HT3zcLKmClisLOzI8gizaPOA7aPylX2a0jrkcXMR3JPyPHPIsuDt2SJEAzkjTlwNfGFBUOwwM7HceLNIs67S2PIeXE+tZtJpIo-jk-MkMhzyngr60vfjN6PDYe4QTPLibFpMk1Lg5MSzbPPuEezzj-IzUpgzbhOI81gyvuBUs5EziDPGTd4ShAr-fBw1S0IRCx+s3PKUnCXcgdIsM5-zZd3kMzfzUDLk7E8jzLNqNNXg7LIX0hyzwjjUMyI5NO113U-ywvMs8zyzibOC86QzaQrN3IpktvKi88wyYvMwbOLyL-IS8pRTAMJffVkcVIPZHe1yq9OGpKVcO1Kf87zyAdSD3LUlVyIe0sPccrIj3JTFX-Ii7QVytVwzk+PciXOk891TojMqspvzEAviMo7SzSLqs1P0KlK51A0y-1wyMk5iHVw6siEFcjO6sntycBMiffqzpdUGs7RtOdIlLCozjmW8c84SejKOUqYTXQq67Joy9sORNAfcRdyH3JgTO6Pb8trzzBOdCmWigwqVLcblZ9xzXLAL9wEEAnpS8ApG8wWC36JmMiJs5jL91J4TFjI5NF6yqn1P3fCc+TU+sp2DvrJu7dtc7uzu5ENNHuUUyYGzjjMacU4yaQHOMikzLjNQYvMUbjJZHVNMuAMeMvBiqmwlpbas5dOTcj4zFdIQXHGzDN1V09kLtdI10sET5wpWWdbyILMyM1gK+aL-UwozrAt9DTESf1LXPXgLnq2ZssQLpxJ9kx3SrdM1ok8L9wqrchdyRAs57K8L4NJe8i5t0NMUCgPTsNMls0iFDbND0-7ytAqdw4jSXcODc0Hz9ApQhHkyGNJMC0CLjAvrLCwKSgh6cxhyaW10k9XR1DwMkqUyN8OMk82zDhjO4tGwlTPbsgltCj3VMh2zfgN6kpR0+EPgzN2yb8ITWEgdg1i6kr+x+pJUdc0y7MLLCtgjekRtMzgifCKikvw8YpNn4wpYRBEmRDAI47KT7MAjUpMgIv0zxCJiPQMy4j3TshQjM7NaEuwl7eWhaLGVypMc3dIiLkULsnTNVZJidRu5KIrLWaiLusl1Mwiy6iPaktCzW+3zMz-CKzOk0quzu7Jqk1uyDDwqPDuy1TK7sxvsapNrMri1Q2zS3QeyWnWQikezuiIcCrHznAoi80Y9S9M7pWeywFx4Y5iSA+XxyZezbzIs4+8yAgrVSZ8zLyQ2UkAl5zMIFRjh+nJd4klDbukdOA+SRnIWkDzSjnORAwbdGpNf1Ml0AoWF88bcVxJeI5dz5HNXc3IKktPyClIDIouEFaKK17Ic0sfy9M3ii4LVOgt+IxMi9twP078zDt2AjP8y22XaC8DycgqN80LSTfPVQwylItPg8h5yLh2GCz587fPf07FSgbS-0z5zjvNeHP-S8PN+cnLTtoUo8wPznUM5cuPz5i1j8jM8KLOxVLYK0GBIYWiz+63osoesmLPOC-kjrlyuC24Nngun4sYloQpC9fDsUrP3IyFd+J37Aj4L1YC+C8cC-Qup3JStqyMaTONTAQuuKbPy2dyacz6tuyLBCkA9vor7AgcieDJ1nPgy0YtHIlncRdxzU9EK81PPfYHTKyP-44kKFdwJCv+siQt8skkLQLPssslcKQoJ4wTlZ-Ov8vyz9-KYg+LyDOxJiqmKGIIh0g-y6Avxsq3duVw+TbkL0dMGC+9DlFJ05Dm0MKOYIdRS0lOYMvIptFNcM3t4cDNlC+EVfDKtsrJ1-DNRFAHAUU2k9NFNCrI-8mZ4QnKGjNUiRFNk8yVyk126Mw7STgwnc1RJs90QE1Iy3IOpTANyvIPHU0rygAt6-LqyZ1LAC-oSXQsgC90L6u09C2bByqOUPIlJ6lKqGZT9WdIB-Mr8QwqRNKO0Pghjtdoz7Gxa8kHDvVPa83tzNxKSEgGMevJTC4Yzsp2wCsYzzLxNTaGMcwsusyDI4bJus7+j5-O+LB6yzHx4Io7t4m0Yi7-9g7PWMngl--0QQGsK210eGTG88mwe7QGzmwugYyNNQbPWxTsKavJCzK4zWAL7C9iDT7M4A7Bjmm2Rs6mzUbJl0scKKIQm8+GyI4LEY9mL1uPm8pcLFvN-+Qmy5wt3i4DYgcMVY5gLtvIVMtgLhwpZ0lHyLdNncmbih3Lyos7yZAog0mcD+bKsY6+LXdOe8uQKxxPSMp+K7vKpsnOCImLJM6JDR4oPcieSoNy-Cv7yE6UZMhWyT00h84CLm9QgiuHzofIh8p1yY9KDwrEY-VJDi1aoEIoQlByKisGHsrojzqDICw+zMWwtss0dzJLLMm2zcIr9sqnyYXk1Mp2zKJW3NUiK9TJsPMskJ2K9svI8fbKcPTuz-bOwzEKTW+2tM8PtvCKU3COzf8LPVQKK4+1uPfiKvTL03Nx0k7NnCn+yYiIVbYHpc+2kihFJs7PHGXOzXp3jMtf1qpPXxYuztTNLs7R0uEoKPGhL9Is35R1tPnJC3HFoqEtVMp6CLIsciksy-DJKdAszwtzwivBLppPqI3DM+7PH7AeymzKHszyLCErTE4T9x7IX7eM9-IuqzYGcA7xOso6T2XIgcpeybzKaipKKYouWPEpdo63LbIa8lNJHXASS6TNls37RoEsj013C9AtRxRBL3pKuPUpKaNPh84PCjWyR8qwKbvI-s8GTc9O-sv6TyFN8ixM4XApL0xGS6JP7MkKLCfIXskE8+YRWc+vTnNP1k6E9wblhPJByFHBQcib1vwDHcIYDXpQ+lMBJFkpNBHE8qB10JIhz-MEJPUhzmoHZk5TUKT1lzeV5aHN5kqkIG5BjMoICB715dS7M0ZUBmUHdriW4ckV1eHJr+Z7MQXOicuTzaz3qJDDy1FnEc2q5nZKkc7-SvuKvkqqKwcwMHH6xbTz6o02TQOLUc7LiNHJWUR+8bZJ0cl+8zBy549RyJr2Mcyxz-fIxecxywH3RS4ASjTz9kpB87HPCSj-zQswzPFxyiPTccgbU9l0uirxz7ZQgfa5JCz2O1FOTknDTkoJzNQsk82JBs5LJqIeSLFJeS6s8YnJYfNJy8nNQS+VyuHycU1JzlXMNc4VKLXPVcguLNXMFSkpzPXIuNE1zM+wDs+VLZXKNczJyIlLbk7VyA8NrfGpyoNFBUwocGnP2SxJ97YDFkxOUbkqx+O5KHgJqHDk9WHJpPOHwk5SZAThy0orU06ILSUObbT3jOfI-Mh+DT5Mmc9ILS5VkcqbdqoqhJazS6pIfk99zY+NH813yDzXeUtr1xExAU-9y8opRU+dzstJrZfzSnNLjSv3MP5IOfIATrt1v00+K7nLOHUWKnfMrAlDzEFLQ85BTX3NQUiZcjIprS0FVsFLB3etL2THfIgqjHHzE7EsConL5St5Lf7IflHhkoXNhTGFzN4v5sF79eyRewtXRkXOVHZEdfvJY8rFztlza0hPzLot9Qw2LGUtW04RSZPOC5HtKDQo78yRSqXLb8i2LttKQqelyNPNUHRRSfyPFi9m1VFKliy-N6SE5HFlLlgwVi+-MpQq7UnWLwu0T9d-yNQrMREVyE318UrtLl7yLk2JyJUqiU+jTfXCSc6S8UnJrktVKdUuiU8JTPrLTcnJyoMslSnVyCnJ2UHuMgMtCU3VLdXN+qM1yNUulS1L5RQrEkG1zFUux4gjLAmkdc5DLh3OyUs2dclL7M+uTlSNow+2L6MMdi3hVrQuVY4Ny2MJt-I9Kt3inSgaiZBPjC0eLEwrkVcxFR0vaU8dKU3LaS8YzhvKBvLAtfArzc4QK82NRU9JLL9MMFfz0plMkCo8KdwqwE3dz+6O0A2+KOQJWUqkTZpLA8g3zMVJtS-YC1Mt90z3oGXPHcjay51OOUvTKFMtTS9TLlmPILR4D6uN+U0Gj+-LmU7TK3BLDLftzen1vc++LjzJGS9+SE0q+UyZTgQOuUvECT0oJEtOL+MuFEkFSqTKPcvZKUYkhUgJ5FQM9SjczvUq3Mn+TCbUPMjNKaVL3HcXzgLMl8uqLocgMymys60pmczxciVJzSv8yPCy3HFoLdfJcDYzLsguLczwN460mi8LSk6zXCscgdUL5iuBSSPIWirvilovQ8laLP9Kw8-5Kzwqw87g1Zgr-HEAzG0pojPncSg3tnMoN5VNi0z-QI-Jy89Fy1gtbAjYLsXN2y+PzHgt2CpdKJ+OuCt6Lw5NTwR4N7tL3fCfzZrmn8l7THspoqLiDbVKno4OiZ6Nq4-aCVtNdUnUKojNEUxvyZEmb8w70lPP3S8lzYwrU840KvMpDUrTy-opDKc60qyJIMufjVyBSkFtAuhOOynPypLM9fDig41O4QWGKS-LVit3ydp121fudFwuB44yy8QuxC5YtXLL38nQz6QoiS+gLvLLnnJTkDJwwCtmLeQsyxK-zQrLz+HkKBspi06vj2zHbUqaSnJ2Ss3lyIaVVC99L1QuWCz-z--L+na1d2RJ3nYpTXYsAC7IzgAiVPUAKd6Ojc+dSuvLdC9nSPQpgCr0Lk4q9Uk84fMtqMwMKZrJn3HXVMpxztAWl0wpwCzML1L0mM0cKbF3HCzGzAIuxsu-Ske0249nL1uJfU4dKJGNzE3XSybL9ykycCe2zc4kzVLP-U+pLvwR-E1aLGbNiy23TsTMECx3yeWOmyhMKBAvt0p8Lt2Me83+KxRJ4XLcKkazA3C4yIJKSytQKIEoeksPSnpO0Cg28T7OaVYpL0HQqSi+yKNJc-UwKMJMfsnvZn7Kykx49QZOz0xpL0fPsC9szHAsL0vyKp7ICirpLp3wJ83BMmJPTwpgMxuLJ81gMKfLhne2yfy0b07gMQgpb05KKBAzkYZny0svwQDLLYgu2I1UCeoqJnbzTtNWolQ+lBfIUc7VECsqOcsXygLOfcsNK1ZLobN8sWZzKCtbdFfI2cqE9PlPqy+FCQK2XLMCtuovKilrL9fLayw3yOsouc-NKIFN5yo-y+svu3GwyuVJt8itLRsqrS8YLPfKmysEt3fMy0iYK5gp2irIMT-1MyDFLa61AMggr0fQo8x2dQQWdnT9KPEuOitVSmwJa0yOTR+PRy+dKSLKZCuucR0L-42HKhLPC8k4T9-DZKRWiRtOoM0vojnEpceuM8cs+iy7zy-It9X3KjLIk8mvzCR1+y8qyLtRiMwHLDQquLPUi1rIN+S18TQs08k0i+-Osyp+zB-NypbfzF3xH8l3yX5MVMu7K+PIeyq1TZ-KLClGCdj14K71oV-LcSNfzpCs88inLpQsuy9WEWQqMMunKR8uoCsGKEG28K-zyuCoAcoLykdM5CinLYvJFi5tTPOwnIn6LL+EMU-WLKCtHUmXKBj2yOQryFcp9c0PLlcrtCrY0GdLyMuMLNBIgC7XKq-X9in1cmvINyuAKehLByy2KnQqKK7dTM4ta-QYyc4v2stMLT-jtygcyasUdy6m9CApdy4gKsbNICs3ypWNTErEMy+NQXZA9gRJ10uisg8u9y-HsSvPUYqEzkTMjytvLRpz3Cx8LLvPzyxrkc8pjyibLDwovCs3CtxNps2QLWeO-ipqp08u904WzXvPC2MWyi8og3EvKoJKj8-DSfwsryv8KdAtbHG+yccQbyn+y9xTvs1BKofMY0jvKVJNfszPT9bKifDoi3byCS6AjZAUHyzszh8tCK3HyokuCijNzQouny-Q9n8vtZaByQsoP1Ml1Ewl8XNbMneNSy5cz0sr3kzLKcou6sXZzHMoG3XhNo2XiXA8zjiOvylFSzw0BAkArTMvloh3yF4MW3YoLV7NKCqNLTCvX0uKLALImVErKagtLcyrovzJEEH8z0rSGip8zBSs6iiDyugominoLgwL6Cu-SwwLTrOaLS0qeckYKEtNeclAqcPLQK2PKIky98mYKcPOwKoPyQd3MfKxzH0ro8oRgGPNOi6Az3HK4+PYKkd2nROizjgu5I04KjXy+hZ6LNDNeiowqfKz04MQqvXOX4i7K1LOI7frSkcsnoFHLI-2MEl4LzPIEKrHLcUBxy2LspwO4snGLVwLTKq-jewKhXfgzi41hXHfjqDORC5PLy0MHENEK0F3X8yXdSYt3I+Ir3i05i+ed0d3JiuQzmVyxCowVHTNuQl3tNdwpXdQzqQt38vzyeYrZyqArzfLogqsqdO1ZymtTg8tVhCIqRyr2oqwyecoPivVD+QrIwz1ThV2vSwhtSMrCihX0JQqFy3kcKq1FysEMl328M6FzMrKVXbKzNYpltFUL+XKy8+eL2FWr8wRTjYrW0hQqtg31C5Qqd0pNNJysYsuS4TLsUisYy7-zmMvz3VjLCxJZM2nS11LhpB0KvYo1yz6itcsjiqG8yiugCioqg4u9C7L1fQqvo5zCdMrqM2Ny0AsjXPuF5rJlTVoz+u2Wsuei9MKqUmorD0qQC6dyzrhKKpMKpQ0tyufc84tty2VLcAodylRVX6NLi26Zy4qAqufyrLN-oksKG4q--U7tTYIrCzjI24vOkDuKgAMbgesLg0wKbIGyB4pKbWmMymzpjCGyheyhs3VtewtZ4W4z8IIHC2eK4sOCw+QKI8K2rZ3KV4o-C7UMpwqBEj3K5-W3XCcqtaVJy2L9GQuI41cLnSyDcw3T13NWU+PK0ROvXfzLYxzjygMT+Au2Kjyq6tJcqw0rLwsTyjPKv4oe8-8rfKocyiQLLMtpZMLiGWTZZJQK9KqJy1QKHivUCmWyK8rlsiPSZeyj0uBKSksMCySTKkuQSqtt49PgSvvVoIvhgk3QBzR6VXF8DbKoKghLONPuaCRceHXlMy2zaj1xbeo9CzMaPfCKlTltxIiLYMz0i7V99TM8k4TV2L2PNEHI+2nwtX4gX8NVS1gj3D2Ds+TcfcmES8OyD9zES+s0BWxdMhrYicWkS3TdBIsTs4SLk7OIDVOzs+3kIjSVFCKOCOC1FRCPjLRKCJJQtXRLVIrNbSvt5yxGqsqVL7HGq9dYPAObsnshJgvfwkyKcnUbs8yKJMxBRIaTWqsoS2yLqEsrsgGqDIqci3uz1qt8SmKUvNkuQvFEISvqq0SLWkp40grcEStok8fKhNJRK0Et3M3mPJ2tFj1mdeyS0kun0jJLz+w3y9csxUUiClod3Usyi0krL3MW9dXz8oqpKrtsaStH0tILTNNu4yqK5nN-cxNL1Ivm3MKNGotUtZqKeSsuLdaLdNMXbccctlPpnKlSKSq+48UqBBElKsOsRSv-MlY9SlzvyrqKwCu6CiArYPJmi-rL5yp7zeBS7UMQK0YKRlyQsiPiULNrS6NKzCv2KmCyJVMwslINStWNK5zL20qf0g6KbyqOi-hTaCs2Cw7Lr2UdKpgrqLP2C10rbovdK1AyeSIei70qsDLnSjwqV0Kc80vyzaRRijwzdPIRyv5dIYpo3VHLYypBC919Mcrl-GzzyDNxyySdHPIUsgnKIQqSqtgzMyrAs7Tz9PMF3bGK+d0xi-cDdLPTKijkyyomKgmKBqWog4mLKYvrKsmLjyIpi3ELpyp3YUkL7SPJCkHIGYryyrZdmYtpXHwq2Qt3iwhiB6tSjfsrxytmK58FQd3QbIWK0dIWTS3zcMMQ-FRTX32FCzpIZYqHM5wzrSsSspWKbgvlXFcjjyoVC08qwIK5UPKyMRWJDPtSDYsJc8VgztQ20pQrI0GqszQqocvbQL8q0BMHU2XKLextXZ2L1wsqU6MKyBiZTAoqp3JrciCVesIrhKALhRXgqxf4qitDclrtysIjomJDGisF07zwY4qtqMML44rjXDoyUGuG7DMSqvIDCvozUAppPJ7xhdL68g6yxdMG8iXSpMuYq+k1192Fgzfdd6vmMz7T9fxri6lQ64vK80sK+KpNg96yCJ2Eq6VQIGMJjaWCJKq7XPuLR7VlNQeLybzBshgDFKvTLZV1gcSTTQkt2KuniqdctKoCoslIripH1fSqcEU1DVN9mlXdywtKdmO3izbzD4tR7QEyd4rCKvdd7KowPJXLITPDypYrtwqjym+KRmLvi28LQkMfioBLjirvC+TKDwqCq84rebONw1+LztmCqi4qoqs2K4OlXwvFs98LN0yls1Krr+2eKjKqq8qZM3QLiqtyqlBKKMv+K8CK8qpbwxvKFD0BKuXxUphwS+f8t8MCS5GrTKsdw6c0MIo3CydCQatcSr-D7IrWbSDNHbN6qnUyz8soI1hLX4z0-DhKy7McPUxLwarEi6arLTKDswRKCM28PNiKHTLpS4adbrJjs9AMtqtEI+Npdqo409KT-TJzxcSKFNGOqqC1TqvUS19MUjwwI5SLDJTakpMyHqoGarUyhmvyPViUeEohqixK0nVrswd0bEtBquxL7W0kzIGrAMzaq5Uz++zsizDMPErKIwArW+x8S9o8-Evhq5szOiJqanLcJMrfQ-OyV+0RK-Hzsar6S+9KfAqIcIWrl9JnbWKKALMqCmczEouCzdGsckug1PJKyMgKSrKqikuya+vLCmt+ktBLUs1+KvJqSqt0aHWzLApBKlHyDFyjbJGq89IHy2Fq7rPSPDeQZ7KRazwLN+14YtFrtNimHYZKs0pGHHAdd7KRdSu9EEGmS6yFZkoUJep4SqXPxebNSxVJdWnBVks0JQhyi72IcoGVtkuMEhczxA0ack0QmXXNS0ZBAsGNgcap4XK-6U7N1cztSkQd15ObdL+gE7Nu8NFK25L4c1e9F715S-9L9QpEc6tLlgyouWU5JHMoIA0qIT1mc4NLgUusci+8siSvvCFLYOKhSwxyY2stde8DUcxzcvRzIUuu4lFKjHJVkkxyrSvdkvmAfBypzeZqMFOFcoId82uQfIlLkioeam0rwyCSTMlKKfV9qi2V-auoKqIciHzbK+lLSH1XS8h8j6tZSlOd2UrpQTlKZxm5SupRLFIlc6xSBUvQytR8KMpFS11ZFXK1cKt8FUtwy6pyZUoYaxW5glPic21z3FMCU-VzEMuAy2HzYMuwy3xS6MtXaxRTC3SD00jSbzxNS+GKeZMVLfl1BeFkS5hzV5PtS0aCXWsb5f81t5MlfWmru0QPGbKKGau00pmqOSr9Sv1ApnOay73MhhyBSsscFnMvMvUqI0rnHV-KZnwAUoILasrCy7-LtlSA8tXz73J1kyVqb5Jqi8aKoPK6ymDyISPMamAr2VMHKvkKn9OGy+LSwQ0Qsk0DpfObSj5yqsvjQtNKsFMWCj4dzStD0VtKirMBcohSlgXFckIlzYuhK8rTcfUhfCEcvWssqhhT4XNFfMTKniknS2pTd3hnSxPzGPOU6xdLm2q1UgRSjYpMrOvz36ufKz+qgcr38EHLMCJjC2or3tTIgm2KjGDPS7SC8MIliq9L96uoGQ+qifIfS+rTT6uXZF9LIPQFcnSriUseS2h9tUp5S3bpgiTf0cTBAMqXa9VKpUte1MDKqWwgyuhQDXIPaowKYlKycsJKqJM3a9JziMrLnZVKgpNNUadq-FJAyhLqtUvMUuLr8qr1S1b11yoJoXSwEnIBU0rqGqHIyzDLnXKoyoYsaMqRk09q-S29cqnSydLly8cSmRQAarIzcirROGpSkR14y-0LWaIEy83KQoJF3ETKk3NXXHMKkuvTcmJKmKsaahq9sCx6QlPLjeNvyoUr78o3ckECflLBAvmiLOpcywoqFlK7Crxr9MsjSwzLtOKKyjWr5SpLc5yqggKCam8KViuZoiCqUaPa7PyqJwycy6KrbutFKj6hO3Oiy7vzXKrIqmBrPcJCqxdz3us0LGrKf3JV87ZycQPMyyLK6QK7c6Dy6isO6yg9QOhUCqUCKWvWzCFSiSt3yveSwly9Sq9yufJTSwLLWBVaC3cdWsqqCq7qw+LKyoSkEOt5Kx8z1nKnDVDrpWqay2oKEVPHqvzSL5IC0i7r1us1qudiaYtzQ5lTesvv0+5yt6s2irUrFotNqvlTA2pY6zaKvqs466YLRSttnFaF5srwsogrcUsqDUgqw-PIKg1liUoEkxrTxi32ygOqY-MYKttrMXJei-VS9ysNUsdC6es01U1TJ-MsK+3qrIJey4CjAYqHSApFSgEZooystQtfq3CC9Qq3Sl8rwcsM61vzjOoPSg7TO-MhyvQrbYphy7MrXITYKxnLK0N8K54T+TzHA5QJY-1+C3PyTH2xyjrIhlFEKiurQVyEMknL94sHg8nL56spy-creyqCKxeqAvJWBWerFhJMss-yArIo6jnLVeqZyt1VLDNv88KzJOv5yxaM3r05c4XKeXKTq2ktxcsfqj9Kpcucgr-yh1J-8nnVMira65xr2MrK856zgpzWGVCrfMt9iyiruQyrhUozxSwQqw3LsxLDiv4YI4u2srgSdkhoa-JM6GoG8mbq8pyYa6z0ncqMavb8SApMq02zG+q3iygKDatsqgmzaAtf6-wqGAthE3JDSOrYypyqEeP0a2lqFFzhxHYrMPL2KxzC-GvfincSFeqGUrmy01wfC9tyfdIia85ComrCauZTYmoso+Jrbiq+85KqfvJ2yp4qoEvlswpLAIrryz4rqWuT0oCF6Wtq64Aa7b1KapAQu8qz0xCLe8u+nDHyfIrRqn49Okt7MprrQZxRapwzifLE02fL3AUk0sPp-qqRM6nyUOtXy+rpQgqySoqqVNMJKgZz1iJx6-fK8YkPylnr-K2JndIEz8oF835ohfPyyjnrSeuAK8nqxosp682qGOuvq2XzeYlaimNLX5PB60ZKv8pVqrmUvNIAZHzVpSo4pMnriso26gjrO2v568Cy4PP1qhbyFyqo65K8aOsNUujqbNPmC53zresiGraKxVJiG52qrvLh9X3yGKzV6krTm+tlUiFzoVU16s2cKCtH63Xr6PKa072qDsvoKrhS1OpKGhdLGCpjq2EKmyP7-VQJkIDK2VPrZ5wF3Rw1qQgpce5YptOL8oMrAmrv8830H0Ur81FcT0K062vz5CpJcxQq9OrgElQrbKzzsrbTQ+sDU62LjtJ78g-NdCo-Kgfz7ykMKmsqAyqt65+T+Sv3Ezu57sod6qwrrVLDfITzqO2uWbeJZrkaGrZdE5xWTDfyS+pjqhKtQvNZCwXq56q5i6BtgioT6nHy3+oFikKyeV1nK6Iq4Ct76ncq9FIt6uWREiqfqmtrrKnNCpqzZ4Wn6wNzZ+qcq+fqcaW6rSryTcqms4oroKrU8RdTEGob3SorRrJIagzqyGuG648LBMvQC1mLZQ0Yc8-rKJNm64Z1TrPwCsA8r1L6K1eKK4osa6byn+pzEyxqbKq-6iETC+rsayLztdMcagsSv1K0a68L-uo+63ATf4qA0yDTMBpQCjxqP4qTyjaLEhogdUJrxAvu6l2qS8z3otAaVRtFG6UaXwoiqxbjExLuKw9zS8qoK78KiBsyqkjSKWo+K99cvipaSpvLqaxtG2gaqkowSmpKM9MrpVcV2Wu6PTlrmkvI00JKqRux86vquBqAc2jLeBsnyvtqJiLRKu1leYglauwb5NJxK88q-FyIHDwDVNNPcn9q3eNx6rLL8ep9StYcCoupKuJd2as8iTmqRgSn0qWqJfIfyjSKFt0X03Jd9+xaixDrrQOzIr2sOgop69nqEguqXPqKJSoGi38yVauGihsbRovay3nq80o5hAtLLKpL4hDyoBiNquCzbfIl6+3yperLa1jq0r2Y62caZetmy00rlepiG0jyOOsOigga9eubrOdKTeoOXHYKnSupSmizQ6rdKnV8zlzQMiOqF0QFI30rzeoH6h2FbguzQ+4KE6pDK-0qewIdfVGKIyvBgz3hasDuEb4hYYuaGreskyqz6gurUyqRihGLlLNz63waq6ovrIsqNov53JEKlSO8amzsm0N2pcsrXCtuG14af+NfG3icu6uZyt6FGyqLQ5sq6+uJXYeq6YtHqg-kNDNB0q5M+yrHKqvru8y+GgwyK+tomkIrPhq5GjkLBYovfKIrN6pLSviCv0ILC8-NVytFXW9Ke3w3K17UtysBaoEacdJj6vHS5VwPK9KzqJGqBG+qlQvjG7WKPOqvKpIqpcpXS1W0fspNijdLM5z96-TrDQpqsytySILtixXKHYtKU4BqC9xn67IrWMMRGnktFG3Aq6+jIKt1YtfqsRrFLXRt7BMYrCNJiH0Lo5frTcumstfrZrKjXHCqY1wIawfciGrxG4qtSGtRGzXLraJJGi3Ks7Sty5atj1PXawuL3LyLXEuLWGtcvdhrbOpRvLhrxtJ4q4-dG4v4q4RqNjKm9FtdRKpdgqRqAbNDTaSqjjOAReSqmprOMhWCcBogKceK0GLYA66yOKuLFWDxdGq5SdgKlKrRskOCiAqZGnqazGuHGn4yFEt5Ghia94o-6wIa+RpXCxgKjuOXqkPL5ipca+7zBpt5Mg7y1iqQGngKTdOAknyr-GufihhcUBooq46a-4t28r0TImuVG08LtRt0q23jC8qO6w0awEuNGhxLMw1yS9Kr8kuIG8lrSBspa8gbcmpoG-JrVFxbymmzf+3oG8OB94zMwQ+NeeKzjJCKWzLMzIhLN8NSRZqryEvMK5prTIr+q+5rxBroSzpqYM26a12yWEo8kj2zReP3WO+MmEptozLqGIsEayZrmIqESsOz7TNES6KS-8JpVeoKNqr4ij0zE+xkSnaqfTL2q6aafRsOquAjJIpOqtRK94zKgCodl7Euqk5rphr5amxI9EowtB3yb4zJm+e46UOYS8xLszNOvZ5qrczvKWxKv4w+qnyVnEokdFpqzIuxmlYLLIprM6Gr-UX7suGrjMwCShGbqN28i7lqOBsBnPjSx8uiSmkbYkvAcgQa5jyUoJfS8lyxa1JLJarcDfFqwgrb0lYjqatpfYkrVzPTGskqyEGTSudyWat3M3yFUgoLGsqK1RrmHa5ZTzM-y+By75Lg668z8avzbbkr7c2sGm2rZMw6inz0TBubGo-K6gvU3fqKj9KO3LsaZStxay7rK5qPHAcaTyKHG1ablSuLSmIrgho+fEbKpxuWi9kr4BsFUhcaEQt1nBIastKXG1cacCrY60ycm0oyvT2r8XKH4ugrtxrbrVtqzoqDqvutJ0Tui85cpuWYsk61fwOwmkUiuLLAm68a4+s7q6Pqyd3eCyMqk+sBCv8bC6sksizy6dxQCPOqo-xTK+SzHlyfG6Xr9Ky6G3xrqhtzK4HzpevgmktDEJu6G1EKC+vmmiRDi+swmwtTQypeG7uqjyKri1UabLJJtEiblnJHqpBox6vELNiyW+rKNBermJo+GgMbFptQWmiayRromsl9FpvXGsycucqZtOcqFprX9SKz+Jtd3QSb3d2EmjRS5YtlZFzqg1TS80MrqG2D3K+rbssVCs8q76ovK-9LPOsConjrCNy96lZifev+y3Tl-etM6t8q2Jwj6oxg-6shG7rqys3SKs4q--J-KgAK7Jvdip1dPYvVy5ybnuqgqw-r6vOGrRrycRu364hrvJvGszZI9+oBqDvc1MMwqxoy5rKsbXCrFrITi6xxIwqIq8BqSKtmGg7qt1IOKrBruvOP63rzT+raK2bk0psCbIuLVuyymsu1r-1mMjhrCwoWMuwqeGvYinwakRoEakybvyzWMsqbW4uoYiWDxGuv3SRq-rM7XWqamwtkaiNNA-xf3EeLCRO2nYU8HwXUa9SrlysAih4zsvIXioaal4oMq7cEkmoPtB-riEq7m+00X+oYWtiaFwp5Gqxr7Gv5G5aawTL-6wCrhRvWKk4rnwrAimGtDvM-ipCb05uN04kbbppFGwKqVuoOW0QLNRrumvmzIa2zyi6bc8oGYoAbApKWbVGs2polsgZbL+yhBSBK0IsB8oQ9TzxB8sgbrRooGswLb7NBmjgKmWrKq1lINEqjyj0ba2vN7KFqzr0f6l4r6mrzKsPLvmoxm36r-mvAzdprcZsIi-GaKWx6aqwi+mtJY3I8bmpMSu5q2mu2a8Zr+EtkzKZrQ7MjxJardYMjsjuELhN5a4AaVmsLwN1q5Er5mqIijN0FmoMyc+3iIqaT8+yJSBzdTkRlm5ftX1nlm+flLms9s65rjEvQzf3tzcIKdJ5qrErfjV5rjZqxmxfL3ps8SsKVrIutst5q2N1lW5TMvEtmq0FqGzPDbfxKPIvtmzQ9HZrHsiiS8tzEfDpKMasCi9wLhayFaxxdvAqTyiKLEkuFq5JK17MDmkaLT+23spKKZWpSawga3lpgJIHzPlrXi75ayTIdG4GbuTN+W1vK7Roi4iFbO8pY0h7qXbzR81gb+8stWwBr4MrhK1iaU2zx8raUK9JxqkHtIZ3FazErcOpXcgCtesyJk5O8FWpJ8J6VRs2kwMbNeokmzTVQ6ZPwckl1GZMWzfVreYlZknZLyHPDmm9qzWuac45K9szAAoGKk+vfuDCKt0Ofa63Qj-0FsHXNEtD1zYU8eHIQAiItnkoC6wEct0oDavObaRKPE0NrWwHDahNY17Kg6g2S8Uq0c+FLoTATar9js2uhSia8EH05o42SoXgzah3t9HKxzJGjNZJXW-2SFZUDPYtqQzyzUjmxK2sJSraSIRrNm+sCChtTPFeafavKGvRxo5Iui9TqeoGSHWlKbHy5ebtr+cyDsAJyxQvOOYJzV0sFy76xv0tzkkJT85PHawTrJ2vTffdqMMpgynN8FXPzfSDLsuua6ndq12ov6vyKUuqFS2dq8MtQyht9Quugy3Lqj2ouUHDLwuqVS-VKxXjqcx3jaDCocqoQaHOSfB1LzWgXW8OxVczMytV5HWtX-LtIZNpCUFXNqOCbkjpUVzMchJeh5vQA60ZygOrhwkDrTpULGmRzPOija3mrc5qp6yYcF3RLmnYbl8tgc+NKmeoAKr7qESjZ64DyRx2V4mMa4HLqyyDzsltUstUrpov6CqLSNSpNnMtKECqB+JAqKgR3W5bLULOtq9bLCCsWy0xyPt246g2LuOr-S-58i5JMBPtK1suoU8Tq2ors7ZD0RXyYUkxrgUH66iNzFOq3G8DadxrN61ebqtoYK3iydVNOy2BUZFuMqkYb6-LuM3fqKRxCIOMyoRP24xyRj0r+65LgrOrFigULOtqfQ+zqEySq68ELDYMTW1kxeFuPmglAwRpH6yPy43y5SyJTDng3W0FzJ0SnarjakMpoGudr1XGrkmLryNpnag7b2NpEfJwL2ktbkgrqKNp420eTd2sDxOjaKurag-Lr+NrY2s9qRSGm2+sxYQhe2uZTvttiTFdq7lJdcid9LdEuUad80utYs3Lzx+qzW7RbxEv-qvLz9Frn6wxbwxnK20ixI3PQa8AKRuqCmrUcFkwm6mTrEXMKnC-Uh8sYa+JbDgvYymTLc3OW6oLKH3K56uUrW5oU2vaaJAvLc37rarKiq2KaXJsVgi7zxnJWcoCSOLjW6+na+xuXkmkDYeru60Ua9uscwwkaMGoaK17qslVB6q5SRdtBAwwtPMtUW-broGo688JpZdsq6eXb6eoWHULLnNs+6m7qKx1uYm9DxdtsyvdzOF1ASkTawVJSyiqa3UtZ8rKldNsoFfTbcorlqtZSiuNW9Q5zGSrp2iuahdoZnGcblnIqypj0x5qOcrEqnNpm3ZnrXNtgpdzasOoZKgtyfdq-DBnbGLj56jgzAttLc0wziOuF6nia7avC2iotX9Ki2-mrkLOAW0eb4tqwKj3yVxsB3faL0hvI8zIbKtLXG8Py2oobrJebZ0tq2qDa15tKG43qvaonq4fyHumuyzjzufIsKp7KDhpn83BbbCuDSW4QigWUCboAhhm+yoRSEu03SoTr5PNfK4HKg+rsrEzrSKqNC+YatCsWGlFww1Nj6uMr1wzT8z19jSjEsgpF-xr+CtOroAld6mVFH5vo7M+bBDNc8yBb8Yo5cwmKsQvuGyBsWyrpCmeqZlsYmx4bp6t6y6haZYEnqoP1hYu4m3uahkBPfLsQe+tiKhbaNhtTBIfq9YvBG0fqOKI2kuHaYRu-K8yb1puR2lXLD2gq8qBqAeo122Bqh6Pga2CrsRrKM3EbfBNIEwJb+tqG66Xbdlpx23ayWitoa6JawY2tWzUtektpG7ML6RteMjGz+irdywYrBes9ytMTORoZy9-rn9smmmETj4rhEhZahRsa+I3avKssY9xqU1pXTSUaX4oemjXVLlrAGwnKIBvVGihrZRpgG+Q6dDs8q4FSTlv2W8Jr1Dre8vUbqm0OE3Aa0eo09PDTPprSa76bzRoAiw3SgIpyaoqqrRvN06gbKNuKa9BLB6kwS10air1I1GqrPRrsCvo9M1q9vK7bDz3hK0fLuBu6Sg6SODs9mwJzwxsEGobdhBvJ80QbKfJxmwIKP8qb0tfL6fIpqoy1wgQjmneSHdp023M8PeIzGxmqCet00nnzQVD585mcn9SvLNObVasUy0mrlMozZYeaouNr0-wK7Nq-cyQb7Bpzm9DrPNTkDRBJfNUytEDyRZwDHFkrY6y1qxUqdapI6iQ7M9p7mgEahspCG+CydSrGC6zb4hsPW7Q7S0snmsvbK9orrZIbzZ1SGkjz3astq5eUchu16kDa9SL3G-2d7Spb2lgrDevWCg8bS+obnXrSo1M-GqejFwMjPZcDb9oxy5+bHDSM0meiZ4hz6+-b-1ohLFuqZWIrK28qhhrkK3SbdQvkWwG1DJuX2wPrKR2U8kPqaDqtih4sJdqAWJYbzOoWGxJzYSLwSc+qths-cws5bev2GofbaTp2vGwr0luDSP46ooqL897T-g1MW54x26qJi8k7y+r-294bv9pIWhBa8JoIW8haWJuIWhibADrXqzibQDpF3EXqvJT93D47QRoQO1hsNJtW23RbMDt-Kyyb5cowOrIqsDoRGlHaIGuRG-A6pdqx2xpawlp1yhry9cqQawLFEKppcpRb1dvTirjiGDuzimirUwroq9oqGKvtyrormGsMa2sVCdpEYl7F3sLMqqqdRiv0MuabxDpGWt9Sf+o-UmQ6DdMm8ww6DpsncmEz3Ksiq1PLEzr4C-nTNDq123xjrppg0rM7Uzvum04rmrPzO47rLitWWhQKrDo+8tjTEmq1DBw7iWq+m0lqfpotGv6avDugGqNbGWtjjQGbfDu+K-w6NARdG4Eq3RuqqsEqKX1IktganZo1c3jTBiPiOrGqnVqny3GrvW3RKqMay1u82pctunlxK0ObGfO7HUo7v2vKO2uIndqafWOaZXUM2kHrE5uSCvcySYjpKpFS49tp24sbGxqT27eBPkp9mmB4CapKC4ubaxsFQnPiexpMyuY6q5vUGz8y2xsVqjsapSsbm9bdN7OMGv3bk9vbmo4dICs-60Q62VKgs7ParfI4rctLItsHmsbLuju6Giea9jtLqo0rlxviGs0rYtvZJS46P3Scc5raDeoeOq6L2tOdK66KTxpDqs8aTgsYsvryD5vPmnzzbxukmzwzAysgm2d8XxrgOnCar5s4Kohbx9r1wRsBT9u2Ic-b0+rg5K-bUcuBCrg58cs4WqQLLz3LqyE6mysjUj8aTwNrq3gztLMAWsNbFxogW1ncpCuc6twq7hsvmoiaKcvZhQkL+6tgWweqU9owWsiasFoomnsrqcrIW2nKBTtmmoU7W+tvfFy6ADs5y34b2+voWmabOVKZHC9LjsUliybaubQB2vm0T6p4W59LyTpVild8S6ooSpSaRFrxK7qNlTu4AvRq7jq0mrFN7yvXS5E6zYoBytE6A+s32vE7iTs-KsybdTs1Ov1yrJoAq2Q65knsm3r9HJpMW-ya0Rux2jEb5ggQajybGuy8mzjKwqN8m3nTHTqgGyhrBqwsbDxbmjK8W8MK0TUimyg66dJJ6GKbzdrQqrayhruEo0ka5uzP6-OLYlsYq707r+pYq7KbwmzaWzbSOKrH2utIAJOWMkwUG10EqkRrilujoKqadjNu5SSqH937ihqbZKppjGmMGlrmYppblKtgRX7sNGuYW13DOluvK+jj8GMW4sbzeDrGmpZaWRptNZY6NmI5GvL8wzvGK2E7IztgQqQ7f+qhus+KWqs2my+KwZvWW3abYBr52jM7OvJLOhEytlsVG+Ka9luWW5AbzlvCqwm663NVGsUa2D2wG56bbDsva3gElOrSqpw7GzpcOoBbmRpy6w9qCqo5M2NasbpjWrs77tr8OvCSEfKFW3TAIWwOzCdai6grSuFsssDKkpgbcErVWo2y+HWlM4ZbfwrhWrm6OKqKdei0jZsxmlFb2Nzq3dc0H+i6arFbCZsVzQaqSZveidZUGWxtbSEpIpKmqvhLXrNmqila+JW5bWZqmZo4ilmauIrbG3iKhCJLuT0ztqpZWqVtIiIsq6IjOVokilRKeVo8Sll1gSrjuRKBNW2OzIH55brKgRW7jmoqkzAiMiLuqrI8YtoMhUrs2Njtu9dYlnSbspo9DItL23DMfqpAzf5qPmsBqjVbDZvUzP5qwatNm8rTEt2ci-TNXIrgc9yK01uNsjNa1G19Gtg7q2tzWhFrMavdmhrNQxqc60VqZE19mqsbCarQFYmqg5vvLEObZBta3IgVkxqiC3c7aDH3O-9qOfMzGnLKyQJ3Ms87k5ovOjmrWjq5qzy0LNsh6v9zC9otqhfSMWv9mmKL+jtAuhrdPBp56jzbajsXchWrFikaC+pcQLqbi8ubE9oguuPMbLphCgXr-BtgK2FzxxpQu3NE0LuQKnY7Z5vnGiu6K9sI8x2q4fQSG-mzO3mr2vIaXlueOqia6tttKmQ1zorYjI8at5r+cOi6DgvPG8OqmLseilizSeSZinvb4IOUuggyGyKqG1PyIYudfD4ARLtWgcTymhov2jh7I7Wv24v9Ohq4ulELEYrjqhK6NMoP2tX0L+I0ujGKtLqxixuqXPNximE7E4PQmysqrLoxXeBba+rMu2QzCJpP8x8j0FuRY2DNOyqcsxmLcFuAOt4bK+rFO+iaJlt-2z-anhocq+eapTobUmU7S9TlO5lzQrr4mkULYrNRa73dxJrVWvvrFTtSsvVsZyMEWuaClTOUmxTE0RTUmgqykDrVOsIzZCoiM9rbdOoMmiYb0TuKu9IxSrqSMs0LNFtQO2QipG3NCwAteupyM4xal+vCogKb0RosWrnx3JrDc-s87Fp6utBrDlKJGuZid1KKE0L8sKpJIMa6wpu+8HxbYOD8WwQTiKqX2gPqTTp9itPLnToiWpg6olvdOmJamNtJ2jKazrM6U1irXRU0axr4jro1seSsHUzma5DbgAt4qvJbZN0KWyOdNhJKWtG8-U2qmipae4v2MuqbHrrkaupbQbLeuwhCPrpnvL66-YJWeuux-rtVOvbyVGt9OmBd-TrIdCabEbpZvMZaArrgupbyIzrZG-3KpitNnI5jYzscq+M7ABvLOpBKjipxu1B6AqsUOgm7oBrZs3G7G3NtqrEyybqZ22m6zpqpujF6AmrLOrabRbIZukBKNb3uK-AbHiscOs0aMmpgS2J9Wzs0y2r10N27O20afioBW-bzSqohmpI8VDyVuypqUZrNWwyTRnA1u2FbSEoaa8+KsIp+anCK7EtRW2hLONzxmmkpiIoIImiU1HR2aicN8VqlWliUdVs7xYzc2Wy4lDltPCPdumZqREuWq5mb4dsripftY7M5mkQjmVrWa3maNmpEihjM4LFiI6O7cpN5Wvl7+VsUiwVbtEvhakVac7qyI8VaGJUlWz1pbmt1e85rNZoVWuuydZu1WxTNI3pbshu7y4xVMiN79Zqg6du7DVuilRsyIWrtmqFbvRpCSq1avjxtW+nKR7vtW4MbC1r4GuJLvZoSSguaqt1fOomquqpJqqWrl7ov7Os6djwbOqO5Obp0unqaI1rbOgW7AVs7Ozw6cqsgdZlr8pMHO4hDQjs4mPN6xzsiOjszoBxdmqc6gxp4Git6J7v6S4czIHNLWrqql3J5qq+6EHOsOyZL3vFrWrnx61qZksgdpQHVa3E88HJgMDtbdWtPexgcDWuMJftaCSrLdW9qjktmEojc6JhI3QQdhdouSi7NMoI-enwlp7zntNwdPWqeSlWSBOqC6-Z5lB3Gy06T1B3uSg9bxasXcwFKd3v0HFNqH1o5lVtCr1s54uDic2rQ+sFK7B2fWjViWr3Nk29bc2rxzHFLv1pJsT2SKPvmTXV0bHK1lL8Cc1vielW7SUsg24ob29tZeWDbiHvg2hl545IWJfSZfHLIfdDawxpdSbDbtJtCc-F5wnNFc39KIPonC-ahdto22s7b2XpmjSLqx0Wi6pVy9tsK6opqsMsu2knaN2ti6u7bebuK6vVynts0+wz74ut42lR8T2r+2n9QhNu2JPAajUrE201rShySsaZ4APs7zID7ywhFkpTaLWvc+vlBMesUG7Ta9zsoune64guyylsagDWM205RTNsDS4JYUPp8tGDr-drzu7nCg9vonJB6D3Rp8-XaI9pc2r4DZxJwWnL6wesy+nza0Or820tqAtrAevWqIHs76qB6ItpgerY6zavo6+qL-KpfHbC6FLrdqrB6EHrT0VLbMrvS22T7XcuF4NUla9vbzOUKJOpGWqTqLPQJ2uT6tnC4y00kFOvYU1m6ePseOlusKLuXSyizoNp9nMT7sru065J7fesX22a6DOq1+VfahVrtOjfa5FJWGxlyQPlYW-UKYrI93WWKZts5OyUKz6ouyjLyo93UmuJ7tsqRzKT6f0sI20sCGFG7Svb7OKvEfMz6lPpFu73dVPt3NdT7F2sU+nm6LPoe2xja-RuY2gz6QfqM+nT63ZFM+6H76NvS6rt9R2vM+orrUfuie277QRSIyoHaSMp8ekckauuU+6Zj6usQIRrqEjps+okiQGptC6Ea6VvVOiq6kdv1OnA727BEVVhTo2EG6nqzyGsqepa7jkqEypkF8dpK27oq7dqLe9g7kSvmerNyFiqjY2TLqdp8ar7iBdt920AqdlIV2sXaAVPxO7li4svqKs07szrFa2zbsXoMhVX7AHvV+4Xb8Xv+6lnat3KG243COdrMW+zLSzq+4nXaLMt2UjzKksJ-qzjiRns2su-0tdtr2V36MvsGOrL6znOu6936duoqg7fazdtnUi3a96Kt2zMtRNua+bc6tNqjmio7kkw6HA-Kj5Kj2vL7KJuJ68Drpjos02Y6KlyS++B6KxtS+yly+SoGOvI6IerGSxNLnBQA87MaietY6rYdqZ1nM1+6mxrbmzrKlSoovFUrSOqF61Y7IHvWO-ubQhtOpbCMMLv2msLbZesIujLSUHqnmieaCLsY6390ktoLakgqhvv6LTr6OK2qDRvbwDLLy1Trlvq72soaOPuYKvB6h0PYuxqN2PMr+qk6cURpOw4a6TqOGj7TfbtqGooEJ31vsJfizXzvK7b6kTr+y-K6FFsKu+06MTp62rE7qDtTi5Rau-LZ2nfbkNDzQu18wymgm9h79+P1IGh9xLMBOxsiAYtvmr19PgvoM5AG5Lvu+nF7kJrxitCbDLowmxBasJt4uk+bibWcu9yzBLsoWty7tHpL6+vreYtgu-mKAJx+G9eq-hrAOtY7VLBevKA6UvMe+tzr0vNfS12Shwo++mq6rVyAa7U6Edph2nrrBnvtCvA7HQr1+pHqzTsEymp7A4uQaqKbbOzmumP6FrsCmtq6eMJdOpKbaKopG9a7ZnskysnbMpu4O3orDKqeW40tIboBeigL+ZpEOpgHwzoIBxgHZvIcauZaNvIcB1wHQGvRu-+LAbo9LC6bVDtOmiw6IsWpu7nbwFsJekdSWXroXZ36CXspu7U88Xtc2vG7JHopw2KqH1VXTBJqkqrsO15o23qJ-dm7O3oZekga3Dt7eqIHFF2OPZT7o1u+k9s7zAt5eqaU6kuUOtjSvp17uiI7+7sLe7Nbrtr8KvNbEWoLWifLkjsw28KKiHEnLOfL68n41TPlsWoc20TVFa14DD1k1y2KOub0FBvSis9y0-p7rcJdM-rhUiL7gIJPykmdtBtBO3QbL8rz+4FqC-ppnb87i-rZKgPaB9v6fPo73zoeItYcw9uzSkr7I9ty+hDwHA1cGv+7RfIT25dtWSuAeqC7wFN1q4LbZopF63WcxeoHm+r7JeuS+4va4tsv+5B6Harn+6ZcUHowehhk8Co3Gxf6LSrepDIbVsqoUsgqbjqVUzcbHiqP+jb79-uXmylL8HzIuooagnuFtEwrohtkxNbY7erv+2kHnsrXon+jxtI9AIf9viDZg0fbdZBuG2facrvn2-SaAfu3Soq7VCt62mYacTrD6rfavfrUW3vyiTqj+i7TQ1Krq6AHfov4uwNDrHuOu9+aWQf5cQiqXjoAmzeJJsBJiKEBLhprO3oaPwOsqz1iYFuIBuBbFtpP+2KMmJtFOqgGbqtse0hbrQa8uuU6xPVgOkEarZGW2yXLmPokB1IqtFvyevydcnttC6QG8iqNOuQHgluq8xQG-Yt1ygOL9ctsWtQGujNIqn367MrNy8Z7mitdO3OLDAfoqja6vTqc9InbTjRGmxkajKusBhJDUbsx7GG7vVThumxqlgxcB1byj4oVY6Q6Swe8BtGaL4s+etZbuey4C05bdivTO5IGnTtCBzZbwgbiBjIriXpOm65awqviBqw6absLOhF7HppuKxm7UeuZu+w6FvqDWiLNj7Kya5l79DqqB-5aNwfwJYFb6w2R8qIHwVsRq8I6Pb3HO2VLJzp7Mpd66fpXe3oGXVvt03wKLgffLaMaivtXOpWtpgYTG0mS-2s02+ttU-uC+9P7nz1WB+ILq5oNrQ+7VUTzGlOa2Shi+t4Hbzt7Gi36S-rMGpr6dCM5Kl86i5ufDK4Gbss-OgB6PgZ-O9+6sxtELL+7U3h-u4-TXgfAjZubueo7+0FYh6vK+vwbKvvI66sHEPLC2oEGR-okxcIbw0o3+oisFfPwu8vaOIeOOlXrl-uIKhKzsazxBo3rdxs3mokHmSMW+kL7hL2DqneaTxoYsvCrqHsjqy4Kbxrkgt0HyQdPm8R75Lvv0Hi6VIeA5WAHEcq-Gigy-CSQBn5ctQdI7CcCZLMzq2S6-5uCayOkPwKshlBaAFoUe+FbLY3rq9S7FHrL8-Pr9LuNB269TQeFOskGdIdwmjy7zLr7q0y66AcMejkqOytUM7Bbc-vei3zzHQcoB1y77Qfcu-BbPLvih7y7m+ose-0i2AdlOxC7t6t-I366Jtq8eg+qIrvisud9XQbvGmzlpyMvqiR6JTh+ayJ7ljTEWzLaJFoyuzSaX6tkWnTrdvoKutJ6iruMmmMFZo2smuEaLJqquol7vQb0WoG96rqdXRq6ynrbShpTzFqF+8xtlAZjB1QHprpAqqCZkKvVo+LKWnvNO4MLRrtDCuOKensIapOL6nvjBoJaHTo2h3F6Uwc79SJbLfxYOnlrNrpzBi-93iiWezbt8ocN0tZ7hsKWMnV0yVvrGgSqW4veDK66AAJuu8pbdjIbCqSrrntqWhU12wq6ge563Ku9gnsKYbPqbPKafxXee977ulq+e4ODZdMsBo0srTUDOrDjgzs+w4Q7YbuXCpwHW6r7+2sHSbJUY8Ez4RrhejRiSTKUO+Nbo8sN+pIG1dp7BocHLpqlGgcHf-N7B+UbQqqzy4aH9DsxehM7DlrRe-nsZwcpe4vKjRpSq3f62bvpe14rq8tXB4d6AZqHev4qOzslxLcHPS1HeqzcW3WI3WzdSN3He1pDJ3vVmyFavRpNssV70mvQipyGNpsSumyLlVsNu2rdnIsd7LUznbIpml5Fr8PkithL5SE83ftpvN1-mXzcfQNPafV7A7IESumbpmsWqxmbzXu9uq501qqtmpTZNqttesIjZEtDu+RL2VsbypRLu+W5Wj17Y7vbsPz7+oDs3dCQBVrUK2I7Ci1FW+vEDEs9hzYDvYf3mX2HIihYBQaTy7shB9wiq7pTe+N603r-Oppq27N1mjDN5XsNh82a6HgzemGqwWptmnFFTVunevu7oiNaB2GSh7vFOyJLR7qRKubr57N8e28H0WvdWzFqUkoXun1at7IvJAlrlNLa3ZP6vwex6x3aJIaqOw86skHjmk86kgpAhlIKT7tTm-QaSerwLTOac8ni+4Y6yxoFq9sr77urG0WrKsvS+4iGwLvb++87MFIb+3CGALu-ujzjBoqIhza8vzqL+2fTyIZAeh+K09tL4sM64EdHGyjqhgo2OycaQQenGsEHFxqwuxD7MLthB6EGjjrhBqvbeIfOO0i7xIeXS1xySHtEhvhSHSpdK7ebskxkh+6L5IavGn0rLQb8h4wq1IeLqjSGIzETqs-6LDTYevSG3soMhxAHf8nEunOqI0MfocyHKDOBLJh6lHozKmRHK6o4KpUHuDNke4BaXIdv47YSf5okKvoaDLut9GEs1k1Ye4cqNHoFA3sjCV1P8sKGFcMwWs5Nuyp13Xk77Hv-2uDyAoeSh+gGBytohy-z0odoWkP1-hsH+89Kxto0qgSawroqjMn6q3prolwyn0qe+i0HmEjiunwyuEele4Rbb6q1i1K7LytielbbhAYHaxJ6pPK-+x8qLK3GGkpAv6vfKu37Blnqs0aG0ivye21dEdrGhg06nQkga0MHTof1+966toaGrDfrrFvIO2MHlofgCjkZGnpqMlq76Dp0B5rkOntuJPBq9oblTXxaprqjCvwSTvpOhgg6BrrfiuaGUv0YOtMHWiume1g6pfu6Uzor7ofEy6Yy2Gpv-RGG0loKmiP9Mlq2e72Sp1KbtEqahGouu8qamCRfhQGHRTRqm3uKrnpqWl7sX92Hi1qbZwdUalpbvrv2uwsGZ4sRsueKPntRhrDT0YeXi-pasYbh7IZahirlYkM7rJwrByBCwXtcR4YqA8umKimGYXqph+GzBYZp26yzlivphzxqibv7BoAaiRNIXAWGp5pJuxa7+YZJemJqOYeLO1mGrlvd04IG3JJKBmdMqzsXXR5bazsXBul7g1u5QUNaxJO5u9w6qWuFulH6OXqbwtWHzdI1hkFajmrZag2HQNvwS6proVtNh5w6TJMlenwH0ZvbhuN6ZVsnM9w8HYYYSp1kXbIMI3priZvdhiVa7cQJW6VbOqoDxVwivoedbN26FNypWsOGaVpWqln6yM0kS6Q8mVvfEEO7wjzDulJCx7Mju3ZrhZv2a0WaX02SPHOzpZr9ekY8i4cDei5rFZvYS0N7mJToIzuGjbtATHMytZomcvvtWN2bhsu6rIqTe5NGGj0Jbflja4ahq7xL+4aNWngRu7saBtW7jwdnemEr53occ4VbkeAFa7oHkWtXeheGEyzdW2t6V7JFqpY814YgRxrc-Vq3h7JKcHo0C+ky5UdlhzJr3ioVhn5a+Udh+0W7E9KFR6+KRUd3BuoH6YYPB7hYR4eaBseGs1onh4Dbh7v5a-NaEByvBhhy13viSwZLWsy3e24GpWuy+qtbkXWJkhbFExrJkxIp9CDRPKmTKQExPeMg21uve2gdb3q7WzZKWZMNasUVr0fqwpuwh1tc+rk98jHpPew4LXBrIZk8TdFZPFewZ1pcJB+jgMfKsPk9q71hK9oH3Wrza1dbESXXWiD1ttpLsbdbS-ucMnU9-71nyIz8ysNUav5KcEauDBU9ziOVw1My-ewKXCnM4UrjazD6+xNfW8S8ytisHWFKjZIw+5+9CPtwQrVjquNRStDGv1q9PKjG9cOs8drCAzyo+ixyhMdDPETHL4JKwoB8s8jPW6G0v1rjPDdGvQe7hsDaCHog28i7WPqoRprbxIZpSirRUh0E+ntrhPsnulDb42QFzMq8ttteSvkH47AUcBs8KFtBoLkGvr0k+nOScfqI231rMtv5Ssjbntu3aiiDqNvGMZxSkfph+vH6UMt0+5DH9PtO20LHtPvCxtH60MuB+mLGaWs1S1L4PMaSxrDCLtv3Kc1D3hl0fWE1uz0WgKDGRrPpWtBNz0WEnEc93bE6h2DZ-aLta62lpzw1e4srbCWcfI5GAxKXPQ8CVz2mh4w7cTuqKif77S38fVhA9zwf-Cc6KDtj7N4SNEdphkcLMSkNS2J9r2vmB+3alBoPh8oJQvv-B8L7AIbMQwA5PzyjI9R5cdCmO7nCg+LtEvmrHzuyefsSDHKdksWqQ9vgvIHJjsbfWq1icvt9RXETE2uzasBHzuKyVe7Hr1vNk0r7tntAeqiG-gYCG4F6M61ovO-VKZIyFVS9W4aFQq7HWMZ62bUwTL2vOskSmpMtYtjHJL0aytWQRLwtyR2SBL2fEpv6-QRO4LXDVHJvW5NrlL0E6EHHgXS6KjJ6G+v9emtGHDF0vdJSIptPeRy8JOKpxxwAMwrWRndGlbO8vW9kEWHsvWnG2cd3NMJgOiqSOh3LQfO5xqSE0PF8vCYzScYYBkNGQXqb41A4W+M3-XdzpceufI1CXnwmCdvih-ri0zY7aOvmhc7G0H2b2n1DsrwoRshHsrzW+wSHu3R3jIu48erg3W0i3duN417HsPrUcuMiisC925ipo73Ok3HH3sfavTKGzgZRU00wfceEEXyZ+r3IxlX7xr1GvJTYQ8bDxgsiMyMmO487kl0YeRa848bmvePGVryFGBMiDgfrG2-708ZuWB3GSUm+B0GiIRVOvfN7QtlahwlgeoYcE57KzvoKRykxgrwj9NtSJPrZIqSGI1GHavcY0sYy2xWSAMoU+vzqtPuSxiuTAsch+nuTEscx+1QcMuudmoH6Mfvp+qBo8SVkfaLGB8bGfDLqCNq3ayHaZ8ctcoJHrXL7ffzHaboB2x7oSfuZ26n7FgXdcs1kF8e26cx6GHrGJPvbG9qp2jw9zkaKWtk750M-fcYNI-xpQkf9d9rlB8NSYAcUR6uqOsTogVhw+BFER4E6YdU-xh-GE1MhC9URwypvm8GDyQV4iwyE3-pgOmK7nvpdBhMq5fzt-KAn+oZdiwaGOuplGrrrykakBgJb6dMFep7r66NmhjCqqGvX-NmAVgmMogQCEby2RlJadkYrXPZH0-082UK1ftP+h9uLSlqlgm5Hznrdg0ER5YKJvcrTCbxukFsL5GsUa55HPYNeR757ab1k6+-qVuKDOrral-U8K2zsxisrBs0NbAe-65G6YzobBm0Kmwc3C2lHHRu3Eumy+wfHg8HHoLwRxpmHZkCp4t3G0cZux9Cr6ge-OIxE3wsyB+cHsgdZR+s68gZFEMlrmzqKB-6ax0aVhhlqqBq5e7aaeXvFu4NHQ8L3BsFaJUd7hY2HR4fIktdHojrhat95-SVrRndGegb3RxtHwotr2W3HiPpk2KO8Xsf44pFLb7wDWlOcL0ZrWq9HSZO-ALikM7yYyLO9W1pzvZZKhg21anQksbHoHYu8SHMfeseLKh3qckdE0zwk2uXM33oQmCQAUpEZPZlaq4B2BOnH7WttSlhynWtGgtaxhiZmLdqVxACJzVokNTyKXSqhBnjq6emJfe0jvVVrUBMyNGYnhQB-W+YmVZOvjK3oCJTjuZvYgCPj5CwiX3qBmoRYmlA1ICInimo9ath9RvsW9CV0vMdbx-1r9iZg+w9IhQiZibiSWWOOQj9aw2sDx-88l4dwFX3tTeKcs4TbQUuUc6+87cbxx07HPvoYxq11uMYV+uGiHsZI+-HH-iaRsAlLJONkx0VC2sNox8uc5iakxrEnhMaKwuTGfpQUx8EolMcQfWxyQh0nh1JGTRowfRtqmI3W+3B89MZOygzHENqMxxOSnZT8c3trzMYBqKWSpHKZS0xIOFt1uFcUNTw9AC9HL2m6S5yCIqWKYd6r4PpvQJOVEzkAYZqxnEaXqjQ6nnr3vKbpAaVw2xRz3Meh+lvHSFJ7SkLrR8bXxkk7RUoXavvGzSYPx17a4MvXRluSWNuXagTaGNpM+hLGbSa3xwfHsfo9Jl0msfvjmVrqBoaYyrU7Ouuly4pGMBM5+pM7Ewdj+1frekcJNKTCMfsWhm07FuKm6FMZcsa7hfR8WfNEDV4SGVtqG1siI7NHPSrHIyeqx-zaGsbctex8bBqd08iGmse7cnPb3H0Jgcp7wBq6x5La-H3ECWUmm4HSyCV8U-r9XB1HRsfRigxja3PKaedJ8sZZPPs9uyYkSmIn9IbzJg-cCyd-+-7bHaMnPWrHiz0bLDaKvEGrJhHraybaxjx8Osea+tUMqDp6xrBL8hjbJ5aAOydTch0nsfNEawHQxsYjyh4SwZOZR0rah9mshX8HTycjm-eHtMed23e6ajpwhjLtXAOKijXjVxK6uCCGkXFTAFjIPEIOQrxCVeNdRZ+Gi9pxpeMh-RxMuJ+6QxjVSPUCRdiOQmpEuyts45v7T4YuNfsAAXnB+g5ydsbJCqctyZ0s4tXYCkWPfK59DUIRImGoG+PGOBXHKKeGYVMCYvFVxvlhEnEJlWYVdHg0-RwYcX16YyX6N7tEDQl9cGWJfKL9Y-ldmw8GGHJpm+1HS9L4pul9Mv0-LbL9+9qBnaw9hnFaIDl9E3Mm+-r7WcS8+hXxjv0zJmughXzhcib7xfsHzZ8myjv4p6V9R+mxAOjxC6CZxRJxYHG7sC-5+u1WJHbad8uMp06U0BAmBdymlvvbHRbGAoEc2TynKjvifD8HpcxxogcBQjncplIpwqcPhgCBdNncpsVR3KeuWeKmoqen2Sb1QqZpaNARsWnSpsSx-KYAVbIpVVFzMX2DC4CNJ5PgMhXyp64z9wAUPPCIf93ugJfgAQF1hur7iCDM9VEhlBJKwTnHwJXS4G+BdbmkW7dRDkXiDB3lBhk6eEOgDQarx11y82Fr4DqnUZHKao8dnUp4JwehxqZdgrbQveWIzXGK0cnap7ghUZFUGOzAyHuycE5p9LwPezfchizhk4LqZX0spuV84TyFk4GYF5L5mBlLePzo8HeAXUfDAWVH7nQysVegaAz5IY6gGPnZAAYBpKGn+MhhiMI2JAonj8RcK+M6qYTRyDjLOpFgi3O0vyP+puVrKs1sJXe4PCVuShSLlqvupvTBzGmepthR97AzfD6nJAC+poUgfqbJQZJRDvBBpmL4wadr-CqrzqdlavxsrUPAtPFQnUt2AF1K1WQ5dHk8HqeshAvyn8Vep97B3qbALT6n9wAcIfGnvEEJpmnJiaeiRUmnm6Muta1r-eCGLJdaK7yppiwEu-BrdHmao+xRpk9g0aYRgygZMacdcbGmJAFxpvmmC8F+p61wiaaRXUGn6rslu-bNx1qTumFtp1s1CgGnlcZU2+da1Nt1zeTbbUeVp8chVaYrosOw34Cxp7mmcad5p2hAZHAKwQWmShmFp86JRac1h11rtYZ8AOqm3SRtp6mn9kS1hz96hT2dp5mnUaaWadGn8rA1prmmbHG1p32mM9H1py8hDab0rY2n3Yr60St6FLUppuCK5afFkzeTJZNESl2nxmDdp4-51ac9pzWnvaezp6CBdaf9pv6mC6eWpkmmTaarpxfj8R2rW2bpUqINzJeTkaeTplWnU6bVpj2mQ2Ezpxsk26fKgDunZIvzp28mIscrRti5RyZFkEqmclMAQeE8R0V5zb0x+-RvB8jTVqw5JTb9TEh5tQYx-zSnhzoHAzBoUoWwIwuseVamv0Amp7OG7YFzhxqAqqEGppuT16eGp0Hb7sLmp7pHXMp+7LLAhMB1J+yc-aRG2mWmK6exnLKk67z2ppG9H6fIFKhzZdWQkUUm3QETJldg4GLzPEsmp7C8Af9J3bJ7ammRO7wKfbu99OV7vDpzliSZSks9gkdE+qan6aYLh4XM9WVVIbsZxCAIZ+HwuobJFaglMn3ZpmrGVED9vSSG6EZ4Br9Kvvrnx0OoiqYna-ut28du25H6J0bB+nvHjto0+n0mPtsE2+H7B7uS6kLHp8eS4DLqA4anxsfGPtG9JjvHcftix41y7PqPm0gHZJtFI53q5+IvoqUikCcqGky6w0IER3Mn0AdcZ0oTSSy4B5Ly9SeulVrbvwADJlAmgyaGhoKZGfv-6r5a6YeFo4a7Rvzx2tSmjKeyotvT0XtmRgYyyJnU-HWUnBki5CmiBSuJ4kJqLodqOPWjAvu1ZVWLTv2OdVAbRuvjctL98mfmjbXAZqqlxAvKEpsB-LvSAnmEpprhlAR3YhpGbvyCXe896Xyy-SLtXqLj01XC2mdG-cpmFgZs-NzJqvylI2r9imdJ0AZnEfw6ZynxFKMmZ24Y6mbKZ279hmYm-NH8f-JaZtnxSmd1ooZm5sYbbDb9DyDGTUXxittniyXw+mehiWrydBJ2s5ZnZmf9ZB785AlUptpTJuveMimi7aVaeuryo4p2ZpH923qNoxn9y+RqZnAIOBI+Z9p7Afx4o2Ui-md8SJj9NmfnmRMKwWd+Z5ACRhNBlSRZblrga2zDcgeapoyiimfOZuf8GkbhZ5qnHjOhZw9orBK73Xfxpf3f8chzkWY8Epu8IAjNeLX9UYh1-FUdbTtKxl4ToTVq3VFnkhIrowTzb8YBZugJcWZD-MgD1sILpami+WcB+qGwkWcU6d5mrmbCElP9QYsvTERChaPZZjUYU-0hgvTJwmmpg3dSzqtFZyi7CWYiCeQTgWfhglP8gqPlHdpHmWYGBYf9B-0AJwWjtBOsEqf9hDiro7FmnAmJZ5TblvGIJxEit-wWZpwIqWeOSkHaT-zB2vJT1kSWoyH95rpX6mWi2WeIOl1noVHYZuBAeGd3uSe8ywufo0qmJ4vKpiSjrm02RnKbtkcvS-KbH-uZZg-j9oMuR456AZnRvdLCGB1AAtSTwAJK6EoAoALMgGAD-MHxCHzrWQmhIagCkUnJCTUZ0AOfYLAD3oBwA38A8APrZh1BG2Z5+77AuQhYCCnN43z1IagDlRyHZxTQlGszFCbG3kdqbF56XoZB85GGUkdzOz-dX6OMB9KbODukysEVSV3yNGzxjCb-XMEJkKfi2Umctd3jLB56tDvbQHCnbrDwp9FGKMadRY9nvNlPZ9CmqVX4Ygs6pII9h5qZf8gPZ5vKkKZ9AlCmrJQUzS+x9QSHTQ37cbDgpmdof2aTVafo+nyPZ5qZ6YkRKRih8LjA52CnPFUg5k36Cgu6iHMas5tIp0CiQJJQ5n8mNKSg5mgipy2YFIY6P5KW+MXDDfqE3L9nfNOvgy9nz0GvZxaxb2aiwhjnIw2p45qZ7hJQ4w7wnFiHpMjmQ-uNRSjmYJjBrHHHjUWw5h+HYxtHxO2kWQOV+uxiYOeK4-U5fzIC420I3mcSyiWGbdsY4SukGmdfJqOSVBu56NQbS3KooXCnLxJb+vI1RCXE5kimPpjIp2qK4IecxVDmm7nQ52nrthp3ZuDnyQJPZ55EX2Z304xNDOaY5hQoWOcwpginSJok04imnWSXLazmtHwNQ+EiGKbdZ+XGUyfopyFRY6eLhZinraZhpkJdHIXgZoemP6IOhrOVGXlQZpiR0Gdqe4emphjGQnybcGZHZvxwqAKTk3kmzMf3R-trk9umpoUGBScn1FhnrIx2J2ewS3q3RnXRIDGLJsr6Ume8aRrapDgiRrOqn5vgJ8RGo0PG5jNCLfXj6l+bU0P+O9NCQUskKuyHRRuiNHX6dlvLQkyN8PofAzcmFtNTarmj02pYRjRbMCd9B+rHkBREB2F7w1pgmEISpWeb8ByH+YHbosZG9ya9-ZPrnucwBxJZS6I1Z71J5Hru5nOiiqphgyVmbWd38cKYN5BPotpHusaZB1ND0YLzZ6nsFWfDZjlmralHoxMpx6NB50NzrhAlIsmCNQc2h9Vm2nvLo+HnZCa1ZyITz6LR51mCMedt0lFnYeZbmW7D+oBfolhqklqus156033xjFgmfrLrC9gmVVHdg8e1lGqcVTmZGeZOeyBjbroHtOWCOeZnZpsJzAfzBzGH7ybIQRZba8vCZi3DdCe5h17VfOdH7WatAeOHB73dFedaPa7yrCYuuNjm0VnM0xzmvxJV5tmH84Xs5zzi9ga1+-PdXOfpiTB4POcb2DCnHoNSBvnjqUeGpdXm6zOI5zVpLeaFKa3nryNt519mGeLxYsIGrgxd56ro3eaWJ1fkrec8AtCmfebxJb0TOuJ45lzmw+c95iPmmLWA59pZ-efiZ+tRteJ0J+5bnpsHqKXmyKX8BtlqrmJiBqdTUObpQwmwUUM1RT3EhgJcW90bmePQGyLZCObKXCNZqwVL5p2oKtjRAu5CVcPOmwvmFuJxR+nSTeZTZEPnKMc82cPnrOOT589nPdNj5mnJwMWH5r+xR+dQp8fmXkMZ7B3mUNjLYmfmyEmIxgpUJ2loiloEaKgjEzsiIExfBmTit7jIed6J0mKxQlrjGuNAkp36sRjz5jRoC+f3Bovm++ftCgfmiOYP6x-mDDuZKcDm0ObN57ZbPzW2jCkmq4doI5EoKHE15hdG6+a1GnIzS+b4Q8vmSoq1M6vmMOd-Zj3mZBS95yPm1DLt5mkTB-lb5pLoY3gpAo+84UL5tQ-mpgeP5ztoxpLP5k5tlOKnEu9n5TwfZ-9n3Oe959AXfedqZoMSPWds+qfmHWeG2b8SExMeUql71Occ+jvbidp3O+bG3yYPOl3bySujxwPmnUVMIwjH6algfbbHPNqMe3LJIijS2P1AzQiXLKHZDsaCQvXnf+an+yVdaBbc5p9mbecYFrzn3zP3uuE4g+b1OJ7H2yvM5qkqcOas5mjDEvOb4pXGUxiRIxvi4uai5hLnGQYmOZLn8idS5zOV0uZa2mOn9qcmu8gVsrxo1FrmByLa59J8OuYpxrrnx714ZksmedJYexxnwYucZnNm3GdDoybm+hum5u1JmTqSS2Vn1uahCkR6ENJW5rJ65lPbQ7RzL1u25qBJRaLp5fxnvAeZ+0bYQmbv5m-q-Tqm+9jK7+dVZwW63GMCB8wXM2ssF9-mwVogFjsH7qhfW4Pn2BLT5+Xmqkdf5pvmKBbh4p3nevxmFyCnEBYWnZAX4WiT5oDmJ+ft5yYXgeuwp-oX-Ob-593mE+ZQFjYXb+RT58-mWBeL55LgLBYOF6pjQ+ZH5xPmx+c2FpfmKcNhmmbYq0nX5v9mDBdQFxfm7ecDE+YWeWcGWdgXrDoNGpm6jKpyB0ANGqvADf8LtbvBu9LG-lsVh6h1R0e8O3wnWwaCRGoHgZL1hkI7hzo5ao8HR7JaBqIm9PonJ6tH7IHiJgE960evBkVrXVsOJn-mvaJRE+4W5+ceFhfnnhb+yQlq+0elh9lHfOoQk7t64RZ5RxEW2XtB+gVG6WtRFyCK+TIxFudGVmiSIqUXVCP7wxFso1pZsj6SAieuq4uA58OlF5IipWlVFmUW1ReOaN4XOD30k4V6UIqMkiLNt8I0JnpgbhfgF9kpIUWEGvP8OA0d2a743+SPWaDM2NjVmgarcVtvwyhMEWnawp-DKZt0Z6pnvqqVWg27m7tVWpV5aVpgDAIjiouPWU7mtNzjh0AjXUe+bSQj9qrXjL1H6LD2a0MyDmpq8dUXtRdUI2MzqXNqnAPkjOZvZi0XkGitF8BldxSII74D8IYdu7wCPWipaSCFXYahpxu5gBZd7AQR7WhctF0WqZoNe-Z7C+RYij26zXttRi17Vqv-wwIiBCKjFyNoYxeSkh17WVqdexMXPUdde5RKCk1USvKSlCK1FlcXMxaXwjO6lIuO+vMXdGILF5jmixfRKEsXcBTLFlwF-8iSdGk6KEkT-dvndUcIZ-pqZE2MVRsSkGmTmprZn8JkI1-DAGK7F6L16ZutRp81+xYjhwcXYpOHF6lpgiOjF0Vsg7tWapvlE4bZW8O6OVrnFtOHUxYkDQI6sxbXFtAiyWczu05qeMzDR-RLxVrTRqN6Q9sq6Aoj43CKI1ySbQkwlxN7RheM5u3EJ2hWwzYD-8iNjXNGLZvbaGoSPWiTyV6qgL2xaEtHWzItWgkWojqJFnMnRKYvBmc7+cfnh-gbUjvGSJYWTLinFBkX1kMb2ZkWzhdQhecMt7t3h4Jd-Bd05vTaPycA6j+69hbGFgYWb4fz+kJGvhfn5wDm5JZeF6La8MeN5xvnlhac5yk6-ykzIswW1ef2Fy8T6-qdx4MrHBZlx5wXfYlcF2in3BejAqinEubbhHwXNSuo6jXGwhshVNf7t-pWDIIXYGYCF6Om-BeQm+p8a21y57lM0Gbu+jBnrTqwZt0zSud652pKCpPLZoqTqKZKkj+4kacBiarnq-H5JrDb6GY5R8fD03TiFuvEp1umFKIXSnxiF0kXlpRjZlEYA6NyRuInBGbIe6Vx6Hp5OoCiThojfInnL6PsZtJGP-tGYQUGgAaGej+ds4wtx1porcYkFsudzRfUE3ajCSGcln3SVpbb6zBGeS3El-Xn0yM+wFPGfOYcl5aXEPnzxmd7cAdX4yQz6haZ+gryYUnYowp72rKDB-kH--psua1mSWbCEhic3KIJ5xYWLJfgpmH8tqJaE4P9W2ZnK++SDqJpFhzmdBapg16XnWfcwl6j9PSZZ07yqYKu5gHms-BuOJHoLYidU+GXVK3ey7GW01Lb-FX8qnubo3SHs6LIJjgW9gne57HnNWc5Z-Hnuro3SbujIeZku4zD-ubel2mDcef53JHmHuZmuiP9bGYHp6G4YeYBllWoR6Lx5kHmOZZWhrGWWWd5l-6WPuYFlo+j1u2Fl-xbxkfPRbmW2QcKgsnn+ZZ9qdgQ7sOp5g+FdruSW-MLUlpoJnnnC2dOejGibnrPwuBirsKndUUJheeeMuPqc-lJmEpwBcSqbSVlJFgICsXngUYl5pxBOhYxgB-mhhfhM52WtisN5hYWnVx2liGWREOBFicGoBZ+l3aXe4PDlgPmX+ajl3-nMBfMl7QXwcxJ4rgX32ea4lOXS4KnBnphLRIA4o3mMuRDl1OWuweZhmy5dRcp2OPmblv-YtxiROa0J3Vb5uMxemy4lMwbl0nEUTJVhhvm0OK52yKgvZdFgH2Wtea1BHVnY8UDlnXmmhazlv6MARYI5seX8LljlvQn45anllYXTKOX5nYXomtUHJaXDlh1GqBoZ5amFyQXtJduFjeXECi3lhaR95dsYauWQWMfVGy5M+b3Y8kyZdppyHuX6kee4keWELgTl4uXhOJOUNeXleZ759Ni45byKouWfojDEsGXTeZfl45bKBcNE3rFf5bgGhGWbponljOXGMPnl1F7n1STlwuXn5eXYsl6KzusYhNbZOet+-xjdxb85xxT19IuF9OWShluY-fmWwYPlkBXARYxOS4XfuYz5+MS1bx4FkoY75YvZh+XJ5Yg50OWEmd9lwlG7OeQV6tYwFe4V7zjSFeG5T+WMFat+yOW4FbO6w6aoFeHllhXaRezloLZ-5aZsVhWgFYMuHOXLDvQVy-mRFfMOm5a85Zrlj4XQxMLyfBXj5nLlycSBbn+FqRXyshIV-5GJQYv5zuXe4MO8RhXzedN0vuXwBb9l7+WS+b4VheWqcUzOz+WyUZ-l9xX4FYkVvM7vFa-VT+YQdgpErNr3cekCw3n4cRCV71iDCYmomKrl5bIQc5YpJfuQhQoq1i1aLWi9CAIVsxWiFfpWFJXvTzSVggjMlcclmPmqFYjlzOXFFdkVxEU0iawve3H2WNrEx+XP0nAVt3m7wZqV2njM8ePmS+WmeM-5rhWxFfPC2JG2leqveF4iqOBFxlHsULnBr5HN8obsJSXOmYbavTnevh2Iw6Xd5ZM5taXseM0F3XnKldWc8oKmAQOl8tj35asF58bXJcVx3yWPJcuUKK9vJYtQ9yXkFrROAKXirMy5qu84GcCF2KWehofPL5xAlxSlCIXAjQal-zwOgdLe4TrWpZepvhmYnE6l6Orj8Yf+17KTsKGluxmGfJeOkHSrpYEVRoWn5eQJxsGHpewJueXNlel4yirEUlhlxlmd+pkUgaFghJFZj6WIhJplhNqjkNGB2+M3sjaQg4TxQKZl6GXoEZTxajkyydFOcTKHQYbU+2Wkzkdlgcn0+c7BuVmZ3OBuhkbxeaBvexXkzuYVmBWG+b6V7QGglYLlxlNmlcdEjNU5VaVGwhXn+d8VyVWjDrW5+8LD5ZXltxW1VZLlxzDEFdlVvxWJOJuWlfmxJfUVw4Wy7D95rVWklf0VuuWjFaaFqgXWOetV72WaFesVu3iAEKWiEVWaxKiVxpX+VnM0+NwMgRysg4dulH2VwYX+5ciuX1W7TLgpgNWk0ZsSlpXDTW75j-mBYeIV7BXQ1d7EnA04lfhxyHHp5fIVweXyXugV-UabyfFh16bJYYZJ8vLnCYjEVwnXDrCZtcH+5dKB429BRe0J8pL+3u5eoFbxRfTkgV6e7tLR-EXV0Z4lyLHiRcUpst7l3sSJ4SXaGepFhRWZFYCCvImy1f7Rklr8gaHRxl7squVhjw6kReXVzcGW1b8JttWlRaBkiUWE7vaAPKWUxgKly4B07vFRnEWVbrqqmVHkZriRVGbCe1UzEaTSHkF6KqEcWugcgoEPpick4BoXJKHhwdorbv1RpK1W6kHuTyJBDEN2K8XXxdJWl26G4YDF5FagxfsSkMW7UbDFocXxjpcG4MXS8GdRiemwj3jF91GtmNnFxZw3XoXFmO61VpZavdX2wAPV32Ij1Z-8LhzgnSDR5UXyceyoYuGonTOBsUqIHks8Ie4mYmA141oW4bYh7ZWm3NbnHqT98L02FYoONd1u-d8E3FGk0-nLcnYeSaSJJrUikfsfciYeVT4FpK7aCTWSKIvV-N6NxgHulZG1MZse2+mh1cvBkdWwHJSO0Vrv+fBlukWON2nVlj7XluXBzlGa8rIpWtWsUeunDwmURenRkoHZ0dwERgbQSovPNms8Ra4l3tW53osXBd7zwbcC8t69Na8CqkXF4YnV4zXbvGLEFJXH2Z+FlkWzGfCC49z17ppqze7ZiXmV1yFFlb2V-QWlNaJ47iSPAMAp31xr2dHxPPJNgOn6SihPcVkoRBhibGiFiRmSNpKR+rGXYfsp0oAatcg+1FWFZeqUviAG-0x20Z7IwKwURamaPkFMqMzeqbdh-qmv6dGR01HtIZCW12wWqBNINlAerqoCcUHS5elgMHanaNDOomGU5T2kVByaKMrE24q4waCfR78v2E6aWQBxmGrMXbo9AycW845SS3-p5rtW9xpBIbnoybjGabWzKDm1-3HVdsgGpbX5yfalmWd1tYEyGMTwPzT5JwDMZdKmJJwvSUiQWmhBZL2YfjIUKobJuKbVLCu1iQwDGz61u1wLGe618ARHtdm1hsdTdu8qwyBltYXJr7XwjB+17Lp-tZULQHWkwb4yupHsDl612pr+qjEHGzdI6bNQUbXDoamquHKKyfyE6lQ0daZwZ7W+r1e1-kDkRhx1z7W79O+1-xdSPx+Sy3aSdYmOUday2fNpgqWp1stZ2g7TTptgynWYVsqM3AhNqYvp7an7fju1rQGHtZscGbWOdYx11bnF5YZdPnWgVb7+wXXBsy21kpXczUFglD1TmfvJ+TqBuvm+gbhbKY5oArnHKddlZymseu2-PRQJ0u2C5gboadlpqKWnCyeVgPXZjKQZrKkUGaSl-LmUpcK522ny4M+NPq7WUhVgSXXaDOl1yHWTMbQ20qXaua7a6BGGucQl-ZK0PE+VrcDvlY28ThnYqG4ZnrnPsaSFiA7q8e4B7xmuqfSRjlK833ouuX7Wz2h2n0G8npO58pSAwZpeuwnJlcpqwQMZldd4zj60tZ+JWvHy6chpr4ota2D1mBnQ9ZCFnLn8BDy57RgCuZUBqtGhaKQ21Id8AMQAg+mtbGoZjDbj6eql+rmGGca58qWapcL19RHi9Y4ZwuHtNf+VivW5gQEZ0FW+pfhBU-GWdele6kGb-uH2ofaGTtoJ8hjrPLs8VQJp9ptQitSUhb4snMro1P4ek-buHpCwqR6TIZMfKS7I-3QCeFWlPRulqfqdTpsmvU7WcTBFp5aIRfEXOjd3lu5FrlGe3oc1vt7x0bCxptWCmpINkxmKgf8J6pKqpaCO0UzRblCJ1W7OJcQTctGeWrPB1wKYniC1ikWkiZElqe7ovRYDYYHYZxg1nI7ZNImB5Gd1zpXuhLW17tmxlMaUteH1tSWwvqzkhqlIpbS5oPWYpZD1-MKw9cchbK9F9c5p6PWV9ZXYInFV9Q313tmLW3T1sOxM9cbRg-XgHtz1-s789a35OqXZGijZ2sLqAenh4XH4hcHM-nWAkHv1gIrXguR1qR6chcsCPIWPVoKF6A2+HtHA0E6o33BOmFXWEff227T64apB6k6P9Yzxr-Xs2ZibYI3eIlq5RA3xG2DJwcGRoY1O9n6MDYmVrA3HCZ+ZmWG8DZhFnkXpeds12PSvCcuJnwmnNY8alzW3p2CJ8NXGDZU1s6WfNYrRvzWq0cHVt2bZ4Y9mng2x1dvBwbi7NL0hZc6nwcmBmQaYjeNamEFO9N0p78H2iZH1udWqwChcFQ2VJekN-3WZ9c0NufXHIXeV3Q3HMGX1zBm4mvlGBPXOxiTiNJAwdeFMy2np5L5zCw2+Xiz1uhmc9aP1vPXNsxUvJQSnDca1qZj+Jd7S2-WclB8N1IUKHoWe1zHCDK0elOqahvSFiA3I-ygN4bn4yrgBwGK4DeUCBA2GMoKN2HbSkeaF2q6pjIoJ9NmqCczZzhrDZcybY2WgYbuu6Rr7kYpjF7tIYdKbFqbhCbFhl6brdtw00o3cgfKNkNaPloIN3kXigfXBjdW0RawJEUXEXvBm7dXwzOB1y42E5OjMm43gjrFMs9W5tqlRg0WvIqRmzkWmqrIS29X1YoXNG2HoNa7hlESOmoxW5V6+quxW-jc9UdvFs0IUUKAmP6UHCLnaet83xb9F2mbuxa-Fu0yfxZ-wgcWnTNZm2uaY4Y5m0CWuZuDuycXIJenF-maQkuTFuQifUbTFv1H9hguN2EArjdFNmc0raco1tCWtxZUihN6xVojR7BCjTZWPbp595gqIF8XtyuKPRNGovtlevWacJbIl4GrlUdVNuV640blWnuz80atm2Grs3ttm4eHwiZXRyIm+1d-p35XOuZnhwVqhJf01voHdGObRme6lt3re+e7G3sXu31bN4Y3OuVmJvT-Rz8HlJdYTGDbljY7e1Y3lDeeV+KWGE2n1ifWRYJpxrKl9W2rhZKXQRQMNtqCmfDONu2mr6ffEN6BjtegIU7Wi0QZSjPWHjasN3nNbeDMUiW62lQ+Vj422Ga+NpqX+udjwgFWn-0r1gE33eyBNlvXkCB4R5nW+EfBN1AHJyZfuUS6eHsTUiS7L9s-x6S7ADYxN0QGGmuqu1n60DftXHvXL-x1lunnF2fhst5Rrkd+s4GH7rpka8k3SbwUaoQnOeeUCu8my9VpepwnmTcql-A3rNfOnZEXiDbqN8oH25a4Wig2aWqoNrdWaDcR87V9VdYHgZ+BjzbJmJqg9Awqa-iGFTeXR1CLjRZvVhFarYa1Wos3U3rXhjVGzbt43XU2lKZvF0liAXnOJiIoWMkTCLPkuqLGa527TkatNz8WQ4YZmu03YNYdNuPXFmosBG163Tbte5Wn0NcWbBMWfTbU1v02b6Hgloq9uLdKqBI5JRd111eTdbCEts82fXsYZm+mMj1Il+M2GNa8k26xNLZYQiPJziYoIvM3PqqzNjWLfmpTRosyErYNm5U2XEsDF4s3dVvol3uHLZrH7AeGqza-VjiXEZuCStTXx4eiJviXF3sC14dXuDdHVr2bRJZre7s2uSrbRht6l8qbe4Obu0crbbA2D7IB8lk3aLflhtdX+Revshi2SgZ8OxtWOLdWG50baDYHO8U2GDclNsSmIZM6N+s3fNZ9vXo2fjc4Nuq3ZzpE+8dX53UNiR8Hg-uK+g3aFJZ2XJ8nbmcWB1SX3ycUNz8m7JfFCz9m2Iv9S4PiZ8ny1tCoviYcPQu696UjFvL4e0Y-CarW+vulPRFWkvxgEf63iNpa1t2KIyZJoup4YTamRs6GzUMV1x6mOkYG1p9Bwdb6ptyiGdZWs803eEcvY2UUptZ11p7X9dbKFiRWWgGN1xIXCYd3is3W7YNAwiRzs02DijeneDttIYbH+fuaeinWRqZPJuockdYm18MG8bcbJXy3pwE51oiIK8aTO3nWPtZN1tQnnr3D8c3XqbZF1qYS6baxx4VBDQB0QInpgTijJrXWetbZt-RskNsR1+LGubYF+0eN2da1QAW2rMvO+4m21wFJt3rnPAdW8ym3Ntelt7bWZaLlt7KBOtaaeug6FdY1t5rs36dJID+negAxtknmVUoAtnG2VbfUp-ngCbezHTHXFDpJt0W2ybfLBtbX8daF1g8kideG9B22k9ZylqXWWhDFN9aHydfhtt234dZV17y3bYHV1jjbyodDtoO21cBDt6+cw7dN0iO2zgmsfZrGXzYGha23ftbg-BO2Elet1k5mfkeYUmb7f5Qd1+50Cbmd15JFXdeSxJymH2QWN579vdfFfX3Xlbp8Z9Y3JzeNzJc296eZtBc3dIAj17RtNzbWJbc35SY7arKXWpClu1O3oWwjN2430h1313a2mueeNyqXPLfsN2qXWGYHQZw3O4uSOEFW3zb+N6EQvzdZtzxmZJr85BvWh2qb1n82RvJBN5FXrpcn6qOzQydRN6kybIYc+6bHHyccKmQ3pKcWN1LWFDeWxpQ27Dmnt15XphHXNhBnZ9fejefXmOAONlsAjjbSlqbZdzbK53wkvvsq5nkmhPssN3g2LMcP1s+27zZlzAvXHzevt582mzdiFh+3I7Ytt5+2YobYu-23OLKf1wEnfxMH2jPG6Qfv++gTuWYjQyfb-9cE4KPr3xqLtnEKpHf+isA34AahN5QIYbZAWsRHJLugt+A3YLb-thFXkDfQO-I22foot3vWSjYIGtlHLNdZNui2z7PqN3lGmLcmtli3b0zYtygaR3p3B1zXk1oXR9o3pUdU1s-E2DfRquI6BJbHutS8GrYM1va3+DehnefKsjuQ1jU2EZyOt58GpgbxK063YO19Q7TnJ9aSHac2K1f8MJB3F7ctgVB37leCFjB3tDcSlle2o9a3N442gRZwZre2iHdHZllXSHdMx8h3hjZP1qh3fOvPtt43Ccfodj6Ab7e+Nmq3stsftnvR2HYulu7WwyreCpzHhsIyN1hxQjdhNoE7Rue7OSI3ClZGl1vb2LOkdqnKeHe1xno7+HeSN+3rUjYhV89FhnaTyLI2UTf0durXLQo1TJC3AyZQthk3yLZAdqU3tjyZN+U3oRbeKmwsajYv9Ro261Ymt-lGyDagi9tWWjfnR90a3HZlNyEquNPcN4fHbVp8d2q3dNfqt9s3j6ZSJoh4xjYxK49H3lOid6Y2ijtVrdeanIS-arsmknZEFpbHVBocnRB35zZRVLJ2kHYXttod8nfq7Ve3xa3XthlB7W25zMKZx0AVtgSplbcoZ5OT-HOPtup2bDZeNuw2mnbodtyC76wv1nuwr9b+V6GSPDbalsW277cnhaS9v7b2Bf83uJ3hyomWITcTo4S7oTfldn-GJnagtjR2kTc0ds7nfXLQJnRbYRoCZk53g9Jp5i1NdZc+RqwGpXK+spnmXDbBqbuK9jMlNMk2n9z7XZqa2wsHXF5HaTcwNllHjHaot653ZGjlhkdHhrc8J1dXvCfXV+x2ERfVhpx2-0mpd2hBFbZSQOl36Dd0BRg2-03cdk2Gr1flRi2GKdozR9qq3ErMSiJ3FXq1N53tzbp1RnFb9TdJYoAWGthTeHbI5kp+A0DWDLYkp8lbg4cpW203hoPMtv8XHTd9utmaXTYDu0qj3TfAl6+m3UaTh6CWU4dctt4J3XozspcWjgjDd8sFmRyjdnMXKpOzuuM2S4eDerfmfWmMhUt3lWqYyDjXdBZ5NZK2czdTRjM2aj0RWws3srfkt7d39VvcIzN6w2yLRk1au1eYN8q3PHYBduu2KQW3R8kWdrbKl-oGHrZatpCG2rb7Njq2BzY3h8ZVfrdXunZd3eM8U0ymgvqWNuB3MXd-tlLmNDZntpts57YwtrQ21DawdyPWl9f0N4p2C0k3tz7GVaKICxm2WrGTHEqXLzYodk+36ndvNwInmXeE6y+3WudbvRqWmHealuIX3zbVgz8377cBN+vHhGd8Nwbn-DbGd6R60hdldzh75XaUdqRHi0NUd5V3VXdVdmZ3UDeOdifq-yrHB7V2UVb1d7WXaebLizC3ubuwts13b7Y-hV2CQYYeuh5GiLcEJhNBoYeTO+P7hF1Odyi2yjY9dyLNF1ctGsa3OTcDduNbOXsedrFHmjeSEhm2UDETp09WPNYlM+N3840Td82HYRbkOzVaYtxVRk1G0VqzdnqrMVuUti27XRYLd9DoOHHfVoNESIp9FyfHLTaDh602TLe-F+t2TaD4ahZqrXqrRmy3QiNjFz03u3aglj1H+7v7d7KTB3aki4d3h6Mc92gpnPc0SqjWd1dcNguyZ3fo1raWsia3uf7XO4xUtgJ7SyKStsKT-PaqPQ9367syt-W6oNZytnNHPmrLNg1aC0aze41ac3prNrzWWDe4lta3i3qo9182dNcElmX6G0fw9ptHgSdfdwub33Z8zDtGMIarFittZBt6tzQLxXpotyo22TeqNiz261fs1+53hRds9kpqBTZfstzWXPdvJzzXRztuJxRLKrd4l9g3AxuBdtb254bBd0LWtvaN+g62JjaOt8PbQ-vxKpF2AvtWZ4QWrrdEF9SWDNs0lq4M1gKmuFto8+I1EnvJXrdLfGRMq4bApkEmIKc7yaqRnzea10qcgbezWP63GpfJ9jSnUUfGh1Ha+IFZO5235ddZtuHX+tYORIUzwzZ6PSon+npJWrh3i7cmg0u30ddDtg3XPFartpGUa7dW1im3Y7alt6Ciabd0yvFXi4Qq0nB2CGHAQaqAd7fjuPOqv0FpoFW2HfvwJy59s7Zo+G7WsbYF98u2S7aO1kX3y7bF9y1WJfYuJXHWBddl9qm35fZltoVilfcVHNDAssAYZ47VgZBfUZqwlobl1lHXXbfZ94HwEdaBEzm35nYegxyADbf5twm3pQfDts23WHcr18m2f9olt3fA5fYA-BX30OLF1vrqmfZht1W2Q2fVtkP3-bQ9t9CAvbccAH23t+M11wv3Udfxtq33BoIrt023FgHNt5P3o7Zl922CbbZd9u23keqVo+xaP2CvYDO2FAeD9l4Es7A2pvO3K+EjSCP3sbYx1i32+bYgli7DG-eFt97Xq7ZW1qFGY7Y79xu2YMKz9uRF3VYLyG3X27bt1zu3MPTm+nu2ndclTfu3o9bd17N1h7Zcp6agFIActzSmJ7db2NB2NjeukGD35Pbg9pz6F9cQ9vQ2inbwd1tI0PdSHLSacaAnfPenzDcOQGp3GraeNwj3fXuo1yh3-nbP10G1uXfNd1XJrtXL1pP279YY9123X7ZISFzHW9brxoRm69YwJyQHjuYOdkIHRPZ1dwo2INWKNkFH+9cJkaI3eKeS1hH2QPeut+B2WFDnNyD3kHcXATmSX-billFV7zewdg+RkPf-9w9I6Jcpd3QT0Mb7ZlKnUNvuNpymrzaXpG83YA7q9urmEA5adhZA2ndvdyXZOnYwD-42sA9Yu5SHI-ct6ikHnOav+7Uz39cEdz-X2Qe-11hj7VMjtRoI8TgldnTzALeld4C3BEdEst+bZdZY98Z34TbQBmSycMHcZ3Z3kLfE93I3OYYoD6T3B9hdd+8nTvYHRjm6Cgd+m9wn7vZAG3k2ykvIN6x2Xnamt7s1nvaTW1o3XHcWtpdHazbLRhb3ujfWtwF23Df6N1s31vcpF0Sagy3xyQYGMjtCdzopsjszd0Q3ClThd9fKpNURd-93XUtkN5gPYHdYDsD38A-H1vemMna6+Qen8XdapvJ3v-YKdpD2--ZsW616LZd2jPc2walMN74DwA4yHVOTNvesN6sBFA+Ct7IdmubUD2YnGHd5d5s33Ddo9qX2n7b0D9j2DEZcD+R2BtNY2dvZGCd4eyC2efQm09bARPdiNsFXNGCWdpr0LPD2G1Z3BHfWd6xnz6MG01YpHg5zBI7mO9bID2ep1XdsmhcGznfASmdWORdMdwa3vXf9dka2qNMsdiO5nnbkZoUW7jxDdlUWXHa+dvIOwibm9q929WSGxzga7VvKDutHH3ceN11bRjcsGyma6t23ehWtxDZUmuJ3khRshKB2mA+A9voOkfZutxvXsXc4DkYOb9q2N5c2cnbsbLrcpg+Jdwp217ZQ9s1WCHbKds6gvfZWOcK9pj3996r2vPoZdvkm6Q4I9ll3qHeI9rYP+XbI9yIWKPZ+V44PmHdODrp3KbB6dxAzydoQd0E2+ndu50Am3A8IoKGK6KWMh8I3AYr8DibmYjcO5kgPIQ8kbMpGAw9LVuzMnoay5hT3DrtRvI2W+eeJNu-c7keqWwi27XZOM+12oYaddg37eBZLV1C3EQ9Sa6i2uRcu98x2lFxsdldWBRfSD2x2-cKs97oXqDZmtzy3lQ4CcG-41Q6HUDUOqqone4kPQsw6Njz2TPZNFpU2Czeth-d3Y0bthm81FLZC9yw8OvaJmtS30Onk1m0JGiOiivFpuzeENlVLK3cxaJ1FLUYWq0y3UvaNdrZrMvcMN9arW3ZCIwO6O3fte+f2MNZ7dwr2I7tgljaD3LbNxuAOOB35Yb32poF995nRmw7VZRC0lA+XJ6d3BNYMSqcPR6hnD5JK5w+amWu7Iatwlr+Gg7Mbhpu73msa90HGa9JlejuHVUcgjjjdD+YrNoq3pverNi92yrahK40OKQ-81jg2bAS4N2kPkic7N7b3nzt29z1awrW9WztG8Wu6tyQ2w5uMtEQIktZfJtF3EfYxd-TmsXbFD4YOUVR4D7J3EGd2N+D21ZmmD3-25Q5ED8ZJrbnEDwHmTaM1IeaANfbNprX2J6CzAcNLzzdkD93X5A66EHYPj9aND1GrEA65ds0OS9YtD6j2WHZX9h33vDcuD3utupYbxrSHDA560kA25HZ+O2ob3A-HAzwPNQa9D3wPE7tksgIO29bDJwMO8uxhD9A3qA-1d+e09rv7Cg2Wruxwtlnm8LdJNxMPbXcUyJ5GdPfTD+pH9PZtw7MPzNfLVvMPtidudgsMbvbs15IO+btSDv13MQ+Dd952LanEj77BJI8BQaSPd4lXIOSO1ZJEt-UXxLaNFqEWi42897XJU3ZStrNH3EsC9jUylXpzd0L283b1NicOE1nVaLVptLYGird3xtYtNiZrEveMt2t2BJQ3D7gYQyb4I5ZrxxfjsvL2Tw4K9rDWivYvDtOzSvZFm8r39zdxQIQO5oHV90qOx1pkjiqPT328TfOHj9aqksK3Z3YTNgjG0M1KJpsTWmoXD1u7Mzejel5r67NgjjyV4I6E1mCPevbaji52gWoQj5LdJvdPdvfESrc-s9Na6zZThn73+1eqtgLWtrZBd-CPNvefd6e7iI7re5CGP3fajnFqf4c2Ult67pKM9q53kQ4LDoa20Q99d0sOcQ9edoW60g4pjjIOhqgKjnANCQ6HO1z2RzuWtr73bRvU1toGYjs3Ry0PqQ4SJ0F2QteqD+DTag6gcmF3vNqh9-DqYfc05pKmaXyA9mB35Df6DliO1gdWxvH26RmiZHLXrpPkF7Dqd2vx9o8lCfYM2Yn2MQNRUMn2Abaf+Sn3f8hBtmn2TY771qj4TWfa17yAhHq61336dkCKxPrXDBmRtzADrjZlN3n2xtf9ss32G-dn9su2G-Zt98Xk7fYSFi22U-ZIWhu3Cde39nbXkeeVo7ylhXl7sPCgeUEH9ybW2fZH92skTfaZ1yV2X9Zmh6PEY-ePDuG36YYfi5f3JfdX9+-ywzqjjgyDXfcwauW20RBpdhdEJ3f6uouPor2L9qrktbfD9nW2LI6Lj6P26-b110X2ibaX97HWdA7X99v3IdYz9v7WY4-ttnP2ymrz9qHXtyecWj2I24+4o0v26oDqpyv2K+mr9ip79bb7jw224-YW1t7Xh44Mjrw3xbarjr99u-YSyuuPzquORZuPM7b-pjOOYvDH9g7WJ-YZl9zqgGZNoAuOu3cdOxf2MztDjzw2hXfBe31VJbed9zP2a48oPXf3qdH397l8fdbDcgdnvaZyplinz-fX0Ae27n2v94LqR7a91wuPH-couye3pFvSd-gP3-bYq1c3HIWXtmUOZg8EjuYOsvdl6RUP0Pfpt0kg27231qhnGXbKl9SOhRyI9m8OSPeNDzSP6pe0jy-X+GeMj7QPj44AT7CAenelx3Umx9bZSj+23yFCYJj2iA6AdvZ3SA8E3LvWIQ9DDksr7CbCZ2u8xLu5DhiOHlfRd9czj4bSdnF3yBXvN3gOXlZFDtcyYJTITgSPSXflDybI1-iWD-YYVg5naNYOj7ZYT6825XzUj+83whYOD5AOVPZo1lb2b9ZHj7p2BE68rPhbfK2+DksSsbD+DiwOUjasDtI2xZY8iBfiVAmRNoA2U-KAt24O0AdFejOq+PcGMGA3-lzfmhZR3g-9D9vWLQskbf0GVE8SjtRPwRcZNyEXcDYGt4mPUQ7yjyNauTdFFyoGWk75Nt52sg6BK1739we+d2qPvNdWt4oOlvd0jgJPpzr8dzNshjagDoJ3ZOJCdwQ2F8uej5kOsSraDwo6Og7jt7exPUMEF1F3dE6Yj-ROxBb8ZjgPtjag98GV1DcOTsxPVwyJdxpHDjeEDyhPF2BbyUp3aE-KdirnKnYUjiAO8Pdqd1hOPBHYT5QPs9e407hPPjfa55b2Vbn0jsuPDI76QUROoAZfxhUHZHevmwZ3lsPsK1jpIHc9D54PRwKEK55QhuKKTjh2DA+n94Ode9t4d-Jaok+xzAR3p-MBDgaWY1PMgBwqtE-KuoIO0Tfq18pOQw8qThNCwHYiDmpOcDbzLCo20o9ekn13mk8rDgd7VYfaTlIPOk64tmh2ek5CJtsOOw6hj773CRdhjv72qQ7GTgY3x7qqD1Erew8XOpkOZNaWTqY32g5mBzoOkYgKCeiPZY505lgP+Q7YDwUO2I9ulAhOTk-FD7iPcndrifY2f-auT2YOWkfmD8J3ersId+uPw3dpdwPhGE+1DmrnlI5IYVSPXjevdv5OnzYBTkZOgU6tDoJObQ+Mju0O+lL-N8yPsU5kd1S7QDZsj9IWsk5jKnJOnGdTq-h7M+tEuvWpsjfgttA7loyOdygODHbQtuT2iE-1l7bslPd55iRq2CbCjqpbpTX4J566IYcddmk2Mw+LV+k2ZPcDWkx36o9M9woGa1Yyj2o3co+Ytho3+U+yjwVOaw5odt1Ox3b94JuPqo-hm-pO5TcktxU3pLaVRvsPhvYPdz92aMadFrqPRw7C9wpAf1YNN+d3bTMXdqlXl3fY3X0Xxo+rdpL2po+HjEzWEoMjh50zo4f9u-cP23bsttDWUapb5b03k4cUS4r3VYN75Id3PXo2RUd21BnHdz1OXw+PjN8PenA-D9K2mvbMlxfki3aU2Et3T04Ckld2YM+fjECPjIsg16u7oNcAjx5qBvd7D2S3+w7gjwTW+4aQjwtGwY+1M2b3PvYlT9mOYY8bN0NO73a6BvmOkY9qdlGPCgtZRdGO9vbITfs314a7Roc3qI83OqWOAPakpnkO5Y6nN0D3FY8GDiD3Tk-MTkxOuI-QdyUPHIXXNwQORJrbo2xOy8nQDYw3uJgOSWAQk44cYFOOqubIdt5Opk71D7YOPE4DT5hmfE94Tnl3uY70j8NOhE8SF20Obop6luNO-Y8-raFOBLpm55HKM-xqIRV2fA5At7NPCk79D4gOSk7NjjKWQs48j1ROLrPQt+T2K04DgqtOYw5rT3C2STfrTp7tG09e7BRrdPZsOmgOog5ZTvq3NbvqTjlPFbIHTh53R08nR2jSeU9bV6a2Ajv7O73pE44gx9ggDM7lF9723PZ+dmpqldcHRrW6qjaajwb3G7tStgL2FXo6j7N2LD21RuiLVLfIiu4SWLW06W8iv7EFbMe4K3dcPc1HanQvxxU8b08j7Q5HO5nzZhlbsvYPDt9OP2of94pqnLe-T9mPf0+DMxcXAM9ZSHTOF7D0zxrOgZguj3MXYzc-Dud3nWUKwxtpXObmzzYnJUfVWhNG3o+1mlU2iM6+jwTXfPf+z9dOBw9G9uu680Ym9sjOpvbPdmb20I4dm+b2uja8dykOgXYRjwH3BjYCdjs2P4K7NtGPW0dIj9tGeM4oj3GOqI9bevLOzvbNh9lOvXbudkrOzj0e9wVGys57OsW6hU8NDug37VZsC+HPzVsRzwZPkc+wj-720c-GTqY8BY6VTjd6F3UOt6v7yOfuBt8GKHL7aOH29mbEz42UUne3pa3GP2YrFrQanrbzI3H2fGXetoZrPrbUMhcSfreHNoyJQbZeJ40m41DCzhrX2udp9vg6OfuKe5vwmfb194Nnt462EF2OqdZXjzn3BtZW7YbX0bbRdTG3s46cDgO2AGMME4X3+4+t9wePf48T9hzPw47b91P2z4-kqC+O4o5njzqQhMAssZ+Bfbdhtu+PW44fjyUUJrNu1tj37tZ3j3m3A46j94OOJ1D-jwV2o7eF-SuOnfc790BP4877cxPOeYPbJt1mwEAjMzwl6hu59pm3EerTjrO3l44ujDuOBHSn9tzOF-YDj+v3i87Dz7sGRbcjz1v3K8-X98eOQE8njsBPQlodtjrXBWcD9p2Oi-azzkv3rNwjp6kB1459ztPOPCrVt2v3C89Hzhf2S84Jx5v2I08F62PPLILrzz3S644hphwksSHO13G3044LuHO2o6ED4fO2SzA11vPOj855tyVw5-a-jnuPz87ccCPOQU5PjpQnsA+ATmvOF87vz7YXW7cYU23WN3iP94fNu7YQTxlg+7eQTy-3B7fd1m-3Pdbv9se25Oqf9wxPhQ5RVKhzTE4Jd5BmLk-X6+1OKE8dT1fX2aNON11PH84i9lxPmE91DzhPQFNsN2a2L7aDThh2Q0-4TkV2WpetDv-6y9er1sksa8dYjzb6UyvA929lZE4kTotOGhZ0dySm9HepT853GU6yBjRPaI8nAlF294cYjw1PmI4WVxQvoGctT1Q2v-bGD55WqC8wdviOrE7oLmxOhI79pMQORTdJZpxPpA5w9ozO5A82D9xPk5V2DjtXfk6szjQPAU8Yz4FP7fcgL1AP+uXMZ3W3-wOMD6yWTVOv+-4PDhpJTkR2qZhE8wigxPJn21zOc4+cDt-Gj9tI7YzyQYvTT1IXM0-gBgEK3GZSTuC32urEByIHik8izhlPkJo0Lr7P7cPJzzrPCs6pz9KOuU8YtodPiw4Dd6mPSDdpj-Qrmc44T7KWsRYlN5mPcReozwoOkc5vd4IvrAX1LdHOFU8mTwJ2wtf2tv4D6g7mTsJ2Fk7VT2F2NU5WTrVO1k6xieEg9U6EF3kP5Y6NTgYPY06FDmTPyC8IT5Z7iE9riHQ27U9V9h1Ot+qX7WCZ7k5MNyQOzDcMz6p3jM+WLrgu2E8gzrKS+C8CLo4PbM9GT1pKzg-LjyNPhC4G51gq37YCNrgyZufdQPUGl-M2exgq8k5qpYh42afd6nZ3r8dP+ofPR-opO9iHEjYSLmJPh9uSLzWCsS8X8ilxl-OCz+RP1C8UT5qstHZaFnLOS05zDpcGe05XBxpPh06sd7ouyw5HTyrPN1eqzvs7ZrZFTto2xU-c9mjOfRrozno3Sg+v1uVOKg6B9oXP5zojG2oElztFjyY22Q9EWqXPNE6CpwD2Ti-lz1kmFY+ML6QvpM7ML1-3A2VuL56HP-e9ZGgufMWeL+gvXi8YLz7OXU7Kd0hgk7ifgVvPQd3bzobXoMZkD15OvC-eTnwueC8adwNPQS8ELkK2Tg8CTqfPMA9hLnnGFC7NLuEu2EYXrDzOlEa8z9VACi9uEUZ3EQuRTl3q35p9fCouWS5yNoJmf4qk99QnDPbX3MtO7i7iz4NyEs8JN2MPa05SzhMOG05kq5tOUw+pN0i3EquF7BKPKy6lh3MOTPe5L6nPOi-pRrKPys9pxbEP+i-LDzAMhi++ThTbPS7DgKNhuqa59v0vgTTnTo6LxU4ktntPuw5XTmqGkVuwzkb2xgZNu7dORs+dhtV6Pe1kIy7HTdlS3IVt7LTNNp27Fs-A1q0ya3ZNe0OGzLbS90MX-CMfT+p09w5AlnL2JxawTw7PMNYlY9aOcNfnFrZFzs8zhjZFG2AXLlvPgA-bZz2Pcn3uzqd3Hs7Qz0yXbOfeaOKS99ldMu8vnCPgjtd3nWzAj-rO+vak1nd2ZLb89uS2wc++j0jPCrfIz7FFKM45zkV6uc+hjqVP6M-BLsNPeY4fdts2VS+LWircW0ZZOjxD2raxjtWqlMrb+nez9i+vRxLpji62Tw15knYkz00u5C9ML9iPqC4tT+e2Jg94jrc87C8dLhwubk-aCESOXC7OJZPP1rDCgdgudQ99T5rpQy5odkEvOXZ4ToIuGM60D6d5RC9L19dJRXcTLxSvYVeANvw21LthTlSYjPJcj74LmfYbIzEv+HrKLm6Ciy+8jyq7NXcpRtQuxPfZLsMOYs-LT6gnK0+jDhsuks9Cj5svLnoij9LPoo6nta2XF4s0L9RPfI4Jj2pO2U7aL4dHhy9Jj7lO+i8oN6cusJOqr9i3aq4BkrpON4yMrniZOSf1htsO43bazy9Wuw6kt+X7d3bXTg8uN0+Er48uyW21M3N2xs7Iit2HD08KNCEl0lfbZRax-gnVNjsXA4avTyaPXy-XDu9PQf0te6OzrLYWj2y344cVpr02v002aj9PU4cvDgM2EJf7OpVQU87MgKWbozeI9q6Pvo4MSgFE5q8bjZmxQWlGar7PAY4Ir5bOP8NBztK3+vfTR3rPk3vAj4auAY7bugq36zJhzijPYE1KthHOyQ8n1LCONrZqt-nP5U-8d4H3BY5o4nHOigrfd-HOhK8Gz7GOX7uJz-jPSc7dd4z2iY6Kz2BKRy8s9+quHHaxDscvGc7xD+mPTgHFL3IPxi7COyYue1e5zmYv7K8l+oKKlS4xzzGvhc9BPI9Gl8pZD5Xza-vZEbeHu0XOtxJ3tk8ML3ZPkfdd2haXV5ay1uu4sfc2x5EhNc71SnWPmtj1jjYXBdkq1rCJjc5sx-76aU6hDymaNA6tzsG65DoZ9u2O6ngshgv2nc+H99-OOfeXLj3OKtDdvb2PGddA1wkue45HzkPOg4-HzxbWj44gL4RPxlqlxm-PhdfgLw4TdtZI8cUQMaEjhf0g04k19xO7LfFdc7D1b46H9t-P0W2N9qUUu4-jT-2Ohfct9oOux8-j9yu3wC7CLiOu-sa8B4am2hAnjpu2p45vl933BwXgrnqnPc7HJ+QHu8-vjt2vQ-f7z2jdB8+yLgPPfRU-jg7Oe65-jifPS4+rrivOGVzHji2JG6639xfPRAuXz+2OHc80Bmv3Xa7zrt2Pt84TpunXU0A3j3-Poi5dtj+Pd49j9geOK66b9y5Py86jzmfP564br+fOm6+Xr+8KH8+XpjhyoaZfz805F0k3zqrlc7efjqxRJ-cLr-2u7497jk-Oy67PzkOvD47LzwFXZ64t3KvON-ejj5+uUgeLXKBO7+um+2BOUXKzrmymkE+cgFBOaKdI2gguaUHv9wGQZnBILtY2jE-D160uIw9tLq0vpQ8uT7Sut4TJdvYI77lEjs4lWC76jn4uLzaDLkzOAS8+ToEugSusr5AStI7sroQu0A5ELq-PnK9CyTgHW1Nr1kwu7lcHa6ROv7bcrqTOlC--tiT30CYZL2KvGi5eVyeTf2q05jBOFa75Dowv0tbkbqe2KG5ITqhuVzZob6gR7S5hpXB3dK89ZwAPfqK+Lkh2Xk-WD5lLvC4UD8zO2XfDLmyv-k+iF2YvPHahL0FPhXbEbh-Wwk-iNykH9hKSN8kuAQ7iTjZ30jfayDigMi7Vd5Mvrg9yL-zPBEYwByep7hBzLlR3f8c9fUKvCy9Sb8svtHYAdwRWYq+LT7RuMawRDpKPZ1ZnNytWmzurVi7nEg5Vsumug3cc1hnPcQ7oG5quGBsZj1sOOa6negoPua5Yrhs25S80D-muHVomPFjOeG7YzmZOhgfGzIQ3BNQjalc7di4kNmY2UorSpBJ2DG9krvROj4b2T2c2ri4tLo5OvnAoL+TOdjetTko66G9oLhhuL-iYbv2kc0dYbmGQ3C6yigMv3G5oZnhuPk-9TnxvLM78b4NOAm75r9APYy90D+MuPK7STm4Pk05ibFEuNfaJaA-O1EeVB9Z7yoRxLpEgMU7x5uI3iS641jQaYm6JTtZ34m6BDqejoW+PkLPz6S7H60LOVC9yxVRvQmaKrwx3XXeKr1lO6mrKrsz2WzppzpIO6c4e9rpvKY-RF3puWWtGLha3Bm6WtppKVrdGbxb3DqcCbskX9pJDGxVPVS+VTyMbVU5WbrUu6fPWbhF2Di4I9ZF3xzdmV2N1kh1mlz+2jm+UryhvVK9g9niOtzuubh0v9o6dLzyayZacbn053Y99Lzuu1y7eb1xPOC6+b7xveC-Zdhw2r7dadsEuoy55j-l3gm-CLkROo0+czsyPUk7BNiFuXQ5cZrMvcm6KL7OqCm9MhgsvxwPCrylukDfKb-nkIq6oDs6dVFSFgnE29ZaSr+LOUq9gwItm4w-+slsu0s7bLyk25Ks7LvKueloKr6pPya8JjrkurNZJjppOui-JjqcvBS-ab6z3ezvO9rKT265XLu1ukK+7yv3XgA03LuqO6k-N7BVHTRZcXfcum4eIzhS36EqUt3dOeo-Gz6avSWKaRJU5HkTaRJdveEsfLwy2Jo7D7ZL263a2r-5mH06dN3cPn07-L3bPDq7jFxy3gK69ymCWwK7gly6uPLZod3tvPa4Wp7D2Nxf4bhkLQ0eer57O124eRf+ZTTK3biGvXo7wlxVaPo7+j0u6ga6cSkGvM0Y6q7NHqK6hrhaxkI9hz1CP4a85zxGuapeRr+Uu+Xd8d9GuJk8xz8F3CI5fd3HOBK5mdTGPCa5Erjo6xK-9WiSv3wcRaaSv9C8Mbs4vjG9H1pMulK7NTlSvLC84D6wulM9sb8QR7G4YLncOE9K0z+SjE657IZOuDo5xMMqOr-H212MCipfkgQ+2OC-Mr3nrLK5Zz2h33W-I9kRvvW7szmMvw68czwNvaLpczkNunQ-4RkovvQ-8rwou-M849hJPyDOhi0UOikeAdpkvqQ2DDkpP6i8wbuGNYs9zbusv8296+Qtumy-jDzKvWy6eujLPFGqyz0EW2S+qbolqKa4bbsx2m295L9EO5WdabicvGa+6bp0aas9mtxiQk65V+FOvpO+Oj9Ou5O51KZtsmY5azw2yR29Fezz2us6u9nrOCM4orgHOEO+9W4cPtTYJm4DvLbrdFzCvbeo07QaOkdlRKB8uH6aWzrGMVs+Neq1HD298I9L3yA6styrMds9fTq9vlo5vb08O1o-PDh9uLq62j31Gdo7cJa9h2UEk74bBU65k778bf4CK78DOrqrnLyXHQrd-bxWa5b0678Btuu-ouXru0K9+rwbv-q6GrkaPOvbUi4HOsrYBrgbONMfL7cb3j3ZBjtyLz3fQ7pivMO+407DuJm-FbkBzuK+FarGvusPYzkqUkksErijuRDaJr1Y8+M5-dnq2yc5iD+dXKc-KrjovKq5bb0a2aa6ed1LvOW+rDjLvPLbZrokP+W-yD0kOMI9RqsHuxW-vdiVvd0cI7kH25m6GSiH3xc4E5ytaOQ5gVCxODS5krwPXFa-2b5WvxBdR9sudKQBUFN-ULeKeIn6ZdJdTx3WuUzP1rv-JDa5iZY2ugnFNrrDHbMYtryRt6sWNjsG32hZtzx6XZ4-tjnwS189J152OEbfZt19uUbcQr72uBqZ9j-n3h65n9kuugC-Hr7m2o8pLjsOuZ69vrueuY8+rzzf2EKObrttOjodH9ztwp6BnsVXhLlDTz52v3457zn+vuKKzjv2vne8F9oPPS673ji+uD45516euw4+nzv3vI44D7xBvY67fZ1uvtPTSQMAPAEWWJDqn0hDs4UuSSwHwHY2A-Juh1znaJC97zwcEw-YHzoBuU+-N913ui84gby+uh4+gbj83a7cCbjxmYC8D7j9mkG+5s1eu6nnXr72L18+dzq3vPfBp1nfPy-daAQ+vC7aLrqP3A64z70POB+-Dzy-PgW9Hj-3uEG+rj4vvztivjuGVzqc-ruHVMS1djiYIn46J6b-OLvCHr-3OXe7T7t3ujbdPl7v7-0cFFOj2R+75rsfv0-cfrpevz+4LyxAvpOtiZpFzUC-Dc9HbKtsQTkkPSGa3hK-2yZnwLipnME+AL7BOEglwTvO58E+MTyxuJQ8Ti-VuEPf4j+wvGG-UzxLkBpKebsmn6E8qq+l3cPe4b-4vnW98LzxONO5NDr5XrM5QDgNvQW707n3v6PZ4Hl+2ZG68Z0xv69bGly4uCA9Mj5j2wg7UbkIOdq80bqpvam6qT412pldbA15vNk6Y73Zudk5F7gUOdW9NTlF1zU+4705PeO+6VfjuSXfIHxwvQJTX1rkmJA9A++0BXG4db5TvPG5Ujl1uwy9+boRvbK69brTXcO9+NiRuOpYEHzFOCS+77hZ2T8bxTkcM39cSL3Fv8S65ZqkuQq67gALYvsqyLt-uBLIybmzv9f28zyhjfM+QB4Kv4AcCzjfRUW9JbyLPzc7pTtzu+y5vArQvqW-7Lzkux2-zDqmumXpZbtpv+S5pjxqvm8rZb5mvuW7He+a2Y3clL7quPHfJD08HvHbKDxUuaQ6h751a2e+I71YvqhKnLRZv5k+Wbo9adi+1LrWLee8xVEKn1W6H18TOTS5Mb9ju7lbwHmwuhg8Nby5u5gdsL+huzW50roTu2KKMN6gfEQhcb55OHB7Mrpwe-U5cHqyu3W-YHovXOB78T07voy99bpyu-B7CbrwOUy7fGxNPrI-Db5lnqQgpT8C2gq6cj-SHUU-JT7ZRUW5YGT4OrstCH0uNwh9ibpIu8W9JT519QR4RTylPHO4UTzyOKdOLLuM6Kh7KHwquM28x7lY3Gm67e6rv6LaJ7zKPWh4qzjtuqw84tidP1O8p7krue8ubDWnu-ndI9hnvAW6Z7yHvKg6WLrHOag4ZDlVPCCPlbqJ21m-ZDmWu0xsH1jKLhe83pAxPyG7IL-AeDW4-9o1u7S5Nbuxvrk7OHyXFblvX17TO7e6k7iHtvGy-QGvvQsCXa+vuiZMb7qp2uG6Uj+4eLK9Zd11vfG-cH-xvKPb5Hmj3vh9EbyIuupYvp4zvHQ7zz-p3vjuBHrj306rTT6zvzO8yToCac0+2mPNOqi4QtvmGIs6c7t6abggSrmsvvO9eh3zvXIX875LPAu+tdrKuy29TDqk2Owtiji9n4o++80oe6m6RD2LuUQ4qr5tvRy-pHlLvGx9T09ofwAnL7+C1K++dlavuycFr7y0emgAb7p2m3vY5H4dupS63L6oeFTYnbnsOBq8Izz7uGu7nbzqPTy9Vmq2vaJRXblwEvM0SaVko91bdCG1Ht2-67p8ujLf3btbOuCPDhksnhPyjhn8vz27HFg6vcvcAr74qjs97dn9ONo6Oqp9vrw5O71gx+29y7k0fZu24Ic0en0D7H8JAL0ZtH5Cus7tQr6DuFZoY1u0XJtxRHrcfviB3HkDvLErA7mN6Qc+e7wGvSK6+a8ivkJ5nbr7vvq8hr8s3aK5hr+iu4a4hjpoGpi55r3kf2K5CL1b2Bc8Ykpl32e7fhue79vcJzw72yarnM1ZPJK+3u1Yf5R6MbpWudB8Ub3VvOO92H80u1K+y5vjutR4E7nUfnS53D7fUDR+uOcPvumm4oZBAZW3oHzwv7R+DLrxuWB4sz-YO-m4ELgFuKJ4cr++UvR+BV-weTI79H4NuAx+Pr9grFQffxwCboyuUCCyH8m6VdrNPox6CzqlOtG+c7p2LCR-O5ske-I7W5Q13Ao+Sr8Bjq07KWgLvi26C70tuQu5yrt-cuy9TWoamou-ZFgcvKa-aLzlP8e4bHjluBi7sdxkfeU7pj1sfoqKzaeSfunEZAJSfo3aedTqudD1HH0dvSq-Hb5N2ABuajzd3Z254zprud09Gzpgjxw4mzji4WxZ32XC1vdhd6FN5IIQvTgbu9M1XD4vlNq7G7z8uMvd2rqbv9q--LpaPbx45e+8ezw-vbrvkVu7w1jOGCNflUOSf8GYKnqGhkh1fDvwu7QYa9p7Pbo4457zMup5NyHqfiVlXd7r2nu6wnkivXu7Ir1dOZx5Qn7CeXo5mkvCfoa9Bjwife+Y+91mPpS4Le1ivxm8Z7pjOuK8FH1nuYe5hguHu-ZvfhgnPN06JzhKKSc-xjrtP3XcSn3Hvkp-rH2mvGh7bb3ouMZ5qr6oGcp4lF3luuh+p7xAefp9In4Vuhk9Fbj0eWzeGHkGfha+lbkXPwfc1LyH27gZOtmUekYjip7RP9U4ML7iftB+NTlH2vyd6-Nwo0ukBlGXvj2J1r6R89a+9yKzjmRaNrkdL9e5NzoRz3J+0Z6n3-PBtr62PgKttj8SZsoA96ln2g-dzrhqr3a4G0Duuva45aH2vfc+T7pIee+4-7vvvv49ALurQh+--76X2T+7nz2Aun67AH7lX5Zce58XWG6B8AEXHLfbar+eOq92-rvuv-bST7rx1gG5zrvOgx66-7r8Eve-tn84OK49nzheuQB6D7qfvOqLrjmCvm868AG3uPY47z1pHze-zzxfujff7r42fO+9zziyfdZ8jns+vZp71tlHzY56rr3PuAB70nuRwk55dn0AfLdf5V0PvayXtzgOe3VyDn7eut8-jpwD6dYfp1-fOq-b-zzevT67Ab3fvg6-37qevve4bnx2eC+9P78+P256KAhvOYIrfrtpz9zRv7iKsXc46zpCq-66f7l+Ox5-LnhfuAC4zca2eQC8gb7Pv55--j2Bu9DMTnh+vW55Tnt2fprczb1BuOlMH2e3WKtsd1hAfWuT8t5AfcC7QT5h9b-aIboguv57Ibg5Pjm64D+J81R6IT6xuYQVIT44fVM8cAe5vLB5Ybgyvwac3njQ3rUuKllSfMhwdH1TunR9cHrSfXR-+b90fvR64Z8Ruj++CT4yexE4gZlRuEnrEHh0PXK8IDkQekx7xH0pP-r0qLlFHvJ9in5LK3-Z8p9QeJzZgX9trWO4pH0gvri647vQf4F41HpGIBA6eLk4fzB4cbvIp8ZfsAhxORGYqd9wu8F9+LxgfMNuYHtTvhi68T7hV+C89byMuvB8+HyEvDJ6MjuhfQk76di-6om6xbskucW7v+ykvHUYXApJvcUBSbuEeIU-32q4OkS5oMyzvsy+jbkbnMm5cZopuE25Kb6Qeym-Ub0IPKm-CDlm74Q5TH77vLnZKrhluLvdqHpdWUp-Rn1tucZ6xn3JeGq9xn2cvwzLZHgZvSu4mLkmeRm8lTsZuSg-B7-kePApGHuc7eK5J88TT1i+mHzYvZh7eU1ZuFh+VrSWO2Z42TgXuNB6F77mfFR4Ob5-3zm5ObswkCB6tTxTOHi9MH2UPTh8kntijHm8wX4tnbB4bZ3Qvbh59TwheKpYadp4eXR-J04RvPB-q97wfBE-07th2BE98XhEv-F-Us20H3oZpL2FuQl7hN1IfxtPz85oyUW-pL+EfH9ZCHiJPVjIJT108XF+sK9EeUi+pLwFBM-LpL1yeFB-xHhkVih7qLyselB9pbxGeYu-HHm52kp+Kz2kfB04KX+mvPS0nLvJftwZZroInPnfZHodvwSq5HrcP6e-6HlHPBh7w7wWvFi9BnkWvV07FHmWsJR6577ErlyyVbtif3wZhijmfDS4NTkZfTc1F7-ZP+J-0H6Re9h-VHg4ekYltT0gfbm5Z0NBfqvgWTmSfAeYzn6imvS+zn21uS581Dr+AGB9Unz5uQy+IX-Ze3B8OXjwfzF5OXyxefB5oXmEvfh8Y9theth4vm8FuUh8jHkC3I29M8rIfIR6ybuzvyi6iX+JeZB9LLrV3ol9ZLnye-KACjqeLVnqzH7jxGy9zH0Kf8x+C702Xy29eu0seYYczDjtPmU7rbtJeSEoyXtFfqa+yX272Se-SnisPMp6qzzIPil5fsj0vM57egG1uRqbADtnOGgfnT4ZuKu96r5dP+q4wnj7unp7nHhqf525HD5qf2xfrF-c0jsevL7CvWKUJbdM3Ro7A13du1q8PHjauUvaPbkjNOIteylt3Lx+miVDX9s4-To8nJblOrl17lu82jlaeAM6gro4JlV5cFxcvvS6x+dVf3288+0ypju-fD0Ce0J6Dei7vFXr+aJXocK+RA9+J8K6unoivWo6g769fga9q7zCewa6orkjOkO6ilD6ejM3BjlgaSJ6qX2jP-p9qXwGeqZ+YzxpfaJ-GHiGfZ7t7NxieYZ+Ynku7jvY2blQfphBERnlfBe-ML-leM-ouLlhehJ4Enixu4F7uLhBfoPbEnswe7m4oH6cHNM8uH8AJvZ86eG6vjK+TdO43Ay51Xpge9V4NDoxe2B9MX9QPjl-2n05fHK98HyhfxC-kLm1f3K7tX0NuHV5ld2zvnV5+Cp4OBPZCr+Nu7PK9X2ovkx64XlzueF9hDhwnA1-F4YNfuprhF+suC26JNkKfKlpLbw4zTZcin8Gyq27RhnsuKx87Tyofu05RXz12UZ-RX7Ne6R7Sn5of7Rp83opeWR743sDgfZ6xCW6uTK+rXplGao7rXxdPty76ry2GHp7q72cf-o+R77qqNzWa7iauWp7a7tgv1Ue4QmHI2kJwFc+xUM-oizsWmIuvTydfRu6yW3rm8X1ikqafL25vHzAegK4W7kCulu6WnrdeIK-w1i52yRle4YCf0JbCKiF3EI8JsXU5ZrEikvzZpw3nH4bPxq+6jyavWp9XHtUv68nk2fC1PNifX89P4vcvT9d2hu5Ds8rfpo+nXp6yJu+3DsOMl19CPFdf5p8W7xafYCK5Wq8OwzJfsqqh7q83Fx6vtxexzzfEmHD6fJauAGU2me8vxt+C99Lept8y38L2OG5lE03nl8idxD6v3t4Ba3cfgpP3HvduDpRtN7bfRp7g1zUnJu+te2reZu-q393uY9JO35rezt9kIty2Xx6u3rKTWN-9n27ev24mbtkW9VpvXiK3hNVZRPXPjIVpsXU5z7Brhsb2fs8Qn96PY3sor1Ce7p-QnhLef1+Ir5LecJ+k1gDeDM0adYtHiJ+7VgZOyZ55zlGv4Y9wj7a24N6fdhDfEIZIjxHuUN5Grr920e+WdE73yR4abi53e0-iD-tOMV9KzoUvuTfOdZseASrxn5x2cg6p78pfOa8qXsXfql5FbuknTV59bmlfqZ+VL6HuGV47hRgsxc4Z6mv6HBro76XOLOMY7kReRQ68c7VuVa-F71VXc3ByhBQpNa9SYsWfO3wln7rIpZ8A5mWfSfctzq2PXYHNzvXu094N7un3ubtDpwwYV8-RL-Of-871n+-vqdYrX0AO9UZG10efN4-Hnl2vJ58ALy+eQG9tni4m-+-jnuQn4G+dnifvFINfniyJgqNFl0qZDYrnp+5o4UA-GthERqCdr-X3WdcN9tvvtPVDnkdfw54nrnfvz6737rPvdfpKHFv3G5507n-5o6-jt4PvNoaTts1BoZu49-ux-qBVDiHWUIKb7heOLtaXjhPu+85Lnweuu+4tn4uurZ9Pzm2fr5-X3o3WxN8d95ee489XnvdD+941nwffC9+dALWe5+7wJ6ffYdbv3tuvV46-eg+ua96Pr7uOQG+X36ueWbf7luufD+-OXvPu4G8fn8fui+--3vlPS+59Cy6nlZZ1ns+fS99dzi6ND56-z4+fa99Pni3uC88b3t-er59nn0Ou45+hL6-PC+7P7gg-sp9TZmJnkC9cptHa2FNP9v+e7KZQXshnM9bQH+H2crFSkcBf0G+wH8Zedh4qO8jebS7kXlDgkF5ubpRfaN4sH7-0qB9WXrOH3c9t73Oez17K1fBeNg7Un5weNJ5+b0hejV7dH80PxN5cr6hesD7jLq1fsA6EHt+28A-EH1hfJB7kTgoetN7CzlcUUDqizhouBF-6XtQfBl6D3uZX5K82H6Te8E-Mb4L6VD+obtQ+YQQUX6VetD9lXujfQNysHtWxnG-WXqQP+e8U7nfXHB4sPh4erD+dHw1fLaeNX3Sft944rr4fv95sX1w-9A8CH5-ey+txT35e1lN+DwlOIh-484FeYh4XAmwpoAnsDjTebl9k3qye8i9OGt0OPV8fx5TfY2+TUlyP-A8xGOMeNXeqLvI3NN84X9zuam+SXpovTRsHLxtueS56LxLuaR683mz3-N8cdgleJ8KJXspfhx9JXrmvbd4g3mpfhk6bniHuGl5pnniuX8TSOtYuph96iDpexgYlr4ILpBs1T3UuOZKOL3Dehl-w3ljueJ95nvieZF+TvDiPpl4UzogfJg5IHrSv0j6h0OVfHpspw6wfXC+uHzZePC90Xrjf9F543vZf1O8Eb2w-yF-sPmo-KJ94HheeLg7oXq5epXbk31wOTsJBD2N4wQ4hHvMubGeydSbTMi6iH-4eYi7aPjDPgIOxb7o+gV95Pt6G4U++00EPLhqWP1AmVj7iXtY-GS62PnRvFB5SX5ouse5cJppvGo6OPtGec15N3nKOsV46bmdH8Q4Zji3fiV5wH4mfBW7ZjmUvIN8ePyk+5i+2rBYuMa7ePtGSZW-VLuVu5h+6XxVvpR7j09bN29kD3jVu5K42HtjvYj9wH+I-FJcSPqxvkj7kYKVeUT-EP1KWVF60XfUesT6RGBWJj94+CK2oUaH1wK7OTs04bxSOCF5KPx0feN7fHgEuHze0nsxfqj4sXp3fzV+cPkFvGj+1fMV3wPkcD4rhk6rDbnyuYyjvECfb7I6eX7wOXl8M8zMv5j99DyFflC5Tbq0Kk28xNzNvcwsoJnNu8Td2Rgk2zN4jX9Ku8x8bCmNfwYbjX8ptW04Tz9tOE-o2P6Lv627c3nXe3Cb1344+Dd4LX4UvCD9PPo3eRS+7boEq6XHrJ9ON0z7ic8-fhUDT1iLeGkso3cqf616XTycfdy9iRvd2kt4zdoGPUt9Nuztezy+-V9ru62jzyWDmNnwklqogWJaxtpcPg8W4lCdeRu9h3yrfPsbPH78vhBAXX90zrx4Arhre7x9vbkHvwd43jM7OOt5SXuO7U0DTP77wMz7vDrimTBkndkCezmsOniCeiHhK17R1NURnaQQw4L8un37PY1Zaj+DvHbrQrn6Pp29-X+qfP14YlqHP8J6A3mBMvp5uPm3fmK7t38meHd+E3s1e0a9pXp0+3d7pn5q3SO4R78jvld8o7zq2l7vhnzlf-d9zCf0+1h4Vz6I-gz8YX7Yewz7f9iM-CB5GRqfXqN4WX5RfdR6GqaSfkz4FMuxIssC95Ufek0-H3mm4MZyU7u4eCz6IXos-wzNJPyo+7D50jp4+nD74Hlw+fR8k3nw-2F96dwMfnQ7bP4aQOz9-124QHI8Zy7IeLO8iX97L8h6CP83PXO7hX5zfHobTH56Hay8zHwKfEs+CnyNfLN7Cn6zfwYds36dmGY3yrkI+lT5JSizWax4aTuseEu7Jjwnvjz-Zbw3fWk7J70Uvaw9IqXy-cCn8v6yPAr9lwYqflw6Jn9sOPz5i3-c+dy6bXrneW15un3nfAL9Gr7jdJt8Xb6best-+3o7GH14nmZfJ-gnymEoj4L53bqt31t7mqjgjexepW+03G3cst-beE8UO370ypxZOr5165WyfHoWbVu8DN9bu8GBmvsqA-L9LA3b9+dQn3o7vavcvXpi+hL4OJoh5jp7TZG6+fQI46Hi-md7+z3a-RL8BzoS-3u6G91tf9r-lO16fJL-engHu4c6B7w0W7j+tPh4+KZ7ivoGfme+C1zS-ml5HM-ivdL+8zbjPUN9lK6kr1d7Jrulv8s+vP1FePN6zXnU-vN-GvjpOqY+xnwpezj7N3j53WWt6T7oeF06IvnkfKV95z2VPnd9g314+2b-eP+mfH+k5773eJc5Znn0+GnLlrnZvhl4hPnmeiN9ut9YGMuUFnxrphZ8KY-8mA0svIp0WCIp58j6ushJR41PfNe+TfbXv9nd175WeNvFVn5Qe0uU5l3P2R7Sypq-fA57v7yg+YD8MPnOfVy559h3vfa7DnoIft+9775g-m94-3jVWv94tXzg-f99vzng-AWMAPsHmJjgI2vUxJCTegFXWeHyMPi0xU4497+Pvg5+p1+fffY8zv4fPs7-Ab9-fWD6gb+ue75997nA-767wP7g+uHzTn9eemN5CwKqgCd9TznufU1z7n-Wfi59PXx-ey56QPiOeBGCjn-ePudc-3-qjN98Xn2abd94EGZu3s-aIP4Asmff1BsnWN78zz1u+3c8Hnjz7h5-gP-xdX++bP0ua84+JaLe-M+53v-O+97-qP0+OuD5Xn8e-jxVfr+Gm5Io-rqNyW+8t7oueH++oP4OqC7Zfv+UGN79Abpg+e75YPtfef78nzms-j+6Xnrvf8D6Afq3XyCaeZ9Snrc+wToQ-eft-nzAucG67vQBfUE9QH9BPQF5rQOQ+NPX3GklffBZVH4geYT9UPiVf1D-mX8hPFl4tbnvY708VXthvsF+2N3BfCj6YT0K-dV-Unwxfiz9YT0s+yF50nihejJ7rP6s+Er9rPpK-1bZwDyJlPD+I35K-TJ6kH71eYl9kHwB2-D-WP+Fea2-Dv2YGrS6EXiI+Az72b0ZfBV8Obzh+uZ9obwwfoF+MH23bNK+QXwTull94hNRfMpYeTzfW7B+cT3M-ON-zP6R-LD9kfyK-nh4E3w4OTV5Uvqs+zl-Uf2k-VH6+XiJuMW7fy+IuzA5FP3jy3F4HVzZ3PF6OUNdYfF708xB-aysZPjJOnV6CXqNuIx-k3tIecr5e5hzucnpUToofdN58jvheaW9yz1Nf6W-TXmofM17qH-Xfac9OPhmu9T-HT8nvhU-6bjqvVr-K7hS-7j-t3zTXHd907oYedb9d30YewZ5LWoQavj-vXxoPnU8WT+YevT51LvpeeH+2bhh-wT-WH84vJM68PkjeRV44fsVfZF+4fgfWXL74fty+-H48vlZf+PuxPvI-vi9tHvM-zD8if0o-on5fsqK+IzaqP5R-Kz+Wfqxe-79CbzR+wW9GPtMvrJ8HSB5eVOjqfpk-FZbeXsFelN6EdrFPF982G2IuSS+ib5xfcn56PsU-GTpVB5F-iW6HPn1eoq90dhU+3J56vqbGU16FvlovYg4XVvtOWm-qH8HyLz4mv43eRn-yjhW+CQ9NPq4-WH4qXy0-fp4qtm0-Gb7tPyZu8I9l3zgv+t-vpJlffj-VTnpfXweOfxBfRQ70LyI-NW8Vzwx+4j-Yfsjf3H+En+4vjW+RPnx+JJ4Ef-DUFV68vrrfWUBnv1qu579Mr7Zewr92Xr5OYn4OX6K-yT9iv6V+gW6wf2hfVH+jT4E2bL5k30zv0k8hbhTean5dXpFOVN9KLtTegQuGP+Qfhz9iX6Ku6X6hX4I+PO-folc3ar8m80ze-O-M3pq+LnujX8KfY16LHituSx43Pssek1+3Pix-tj76v-c+hy7x7iW-MV5Gvpt-6c6lvgVOxRYFf26QQt9nvu6vXz9R8qLeyV7L3-q2qp61PhV-inWJvva+AL+NuqPlgL++3k6-ft-3T8C-3wztyWsXtikK6DhKFSeK31aunr6Gnhd3b07h3iy2vy9Pbp9Oa+RfT-tgwJaPD-C+5p8IvunuqZtw19rfVp863umjwuB63mM2tvPHfiNWhuPtZEI37wzB3gy-Z35PL46+u1+XH9V7La7vBsY2CW0W3r+xlt8P7fqfId-HX6HeD29QvjbPuR6+v1ReLx7Pfi9uUd7wvtHfLvwx3u9u+3aBvi7fcd-TF4YkJA12ny6OHt5FHp1ELegt6IxKHBFbFuCeUt8Ov8w9gP9Av68W2p-dxXeZo9lPF-goXNjG37d-3xdK39auUL4PftC-nvgwvk9-MP71ONt2L38PD+y3jt9vftD-Fw5LX0i+n3-IvkoIHX77f1IiEb6gzq9eOd-J35r2PF2ruTObFNhbaWnf7g9dLsm-5Vpxvvi+6p4JvsCevW1g7tN2no+Wrmz-fu-fwk92qb7Q7kXfL3bvfjmOzyaY+iF+IS4B96ifUZP7pHfsdvc4z-Guke+aDlHv1arhn0mvlW8kr7-HQT+1fwM-Ln4Ur4N-9X6kXu5+bn4ef2ZfNje8fzQ+4z5j1vyXgbYY3-Q-RTRe2V++xgGfgOu-qZmTvlqgnX8gD7jeZH-1Xkk-Yn4jLis+ln9C-5J+aT-9f2F-vzeUb65+0m88r1j3vK4Rb4bC-K-HAgKu8m-hbu5e4U87PnGXuV6pf4x-fV5TfjhfFT-TftNmjN-p57nngo+U9sSrIWFuRlq-6pps3oeKYo4rfxNetz4M9yq+qx4Sn-q-Ml-M9oZ-WW75fzpv237HTzt-i16ykqu+YwLHPBr+bkHrv5r-zSX7fxdH7jtmfzu8vz+qn6mGXP-4v9N2vq4OvwD+xq6dhpceXYZXHhsW+YQiKA8XbJOA37Uysb4Wzvcex193fl8uxP-Wzr27Tx6cvf-Dkd-k-vbOjt6Eir9OHx5Oz4j+o7u3Xsr2Ls-bXWr-BeHq-hGzayIO6eTvU5SjNu7eOE6er5i-jP8u7obdCbGRG9LcUoWHXwz+md8FPp6+314Evj9eFf5g779e8b5536d-40Ykvv7voc+kv2X+Eapp724+5n-pvhZ--7KZvmDfgZ7Wfppf9b+0v3GvFd70vnm+Vd94zyiPkv7M17Xedj+RnpluEg85fxUWvv-HLwqrZb+xX4VHjT9ZrqZ-sRZmf9a+1b8wjjW-Jd5wj+Yvwv8r0ojvsc4GBkWPxa5PRvDqee9Znk5-Zc56D04uLn-EXrXf9gcM54CmTVj4-sN4Nc7Pu94R3rfVRCz+vrebEg3OlFdm+D4mckHSV46eMb6GB9Yue-62VrJ-gOKr7WtDbsbZ4isXPQjBKCY7d9L0lxbqfkWfXmNQ6LxPABi8iccy1r4XstZj3mJY8tcIUBnGp-+93d63ACQL5fTSm-9NNtJgVgE9ySjHnvT6HZ63w8mP-7HHa-+E1UXOTcgP-iNlUzdLz5p2t-4mTknGArw3oW0Ol--Ur4JgSGCJxpnG-OMScY4SSFxt+bDnGIk8GbjG3B5xukwPnGgo9gAHx6VAAcaHUXGUmVxcYuI1iJoaFC5WaJErlaw3jOVgmBTABtfFsAG9G3DGE7bVF8iA8AF4OUyAXnQ-EBehDdGH7Vz1IbjgnRQ+dl9YOxhyTOpuKvIr+69JeH7WJ1efpa-WxgZTZFg6up25PBNAUDGuzxwMaSeggoIVjPlMAIBx8Cm6A5aH5AKQB5Shdu75d1k7nvbGXWHkBGhBvQGTtkRrQ7McnBk7pMIjcbo63FTurr9id4kPlP1j1-cF+YKcBE6ib0LvpI3QMAvo972R6vz5kgidPR+szs+T5kAx+Xkr-W7KBS1L8YCml6Pu4vN-8ujIv8Yeh0kdoCPXF+AI8vjpTfyW-ipMAIBABNuz4oAyqflPRaIBU7o8r6Mpw25gEvP-GkS9Jt75D1o4KHvUlq80tw96l2FMJj1EMdwsAtu-6zJ1SxkXcVZWk5J2op0cwzNjmZAvGzc9tH7X7BlPoEzGl+qhdU34JLzhDrJ7A12GFts35YWzJfoi3egmNqI2T7FY2YJkFPVgmBb8OCZoZFxvAE9XgmDlg2y7tX3C7kDdaw6IN1RppqzwrLj+fPPKWhM817x7EjVh2UXRymTMuOYBy2lVkHLZ3GRwt2xrQFF7-qUA7ZSCh0gkCDrG18hMLZ1WIwsxEAd-36ihcAsoB7wDVvT7AIakocAxMezitgEoh90iDnFXL3+db9Kp79PzFvoM-Ua+739A-5M1wZHiH-Q0+zmtw-6EryVvqKnaP+PQ8hW6KXwl3nTwW0O0u9EY5yvwIjo9vKdWfu8bzzhHxEzjonTQeCo8BV68TzF7vzPPXiw3ce2RV-0xYhv-eXuhwt3CAgUzKlAbXJ4WguxMgjrKxMJgheE64NQCK-qOL10VFexfsoDwNKdoWtk0uM-hOOc3opHeq7Ky+AciUIf+IpB5-6tz0YvNBIctiZ-8u2QX-2r-tshN-+LICviaCGFpsByA6WeMTIfoi+XlEvNGrM4mG2NY95f2wRYOBicv+oKhJZ6pFGNAfXsNfw7xtdQF+Xg0vAskJWE3-9HDBP2F--gAHOlYuoDAAFwANXBILjPS29Z9wAEmvyJZmyRGABnp1mcbSdFZxuGA3+yzl4PQET4FOGN6Ag76+ADFHDRcxVXrgA5EiWYDtShFcyS5rGPKMQWBdcG44F1ofg7LagB6A9CC50AN4YA4gc0+rACCBxJJnJPEa-fYe7AC3H5HD1K-r4-HgBvRRsj6idyVXvBjXk8ZD4RAF1AAy8jIA+BMb7xpAESAMQMPIAj1QigDk9YFdxUAWnrE1A6gCly6Gzz7bhqvL1O2q8In7tfyifp1-PjeIL9HDZevz4Tio-Yb+dR9rAE-D3PAfWfUb+zgD5G5SJ2EQL1LDJ++L9MW4bAw23r9Dc2CVw1+gHDYUSAWG8BNSTZ9yn6plxCAZ5nD-G9+MkgGxAIKvvdZf-G4ECshaJoTSAXfjdTemQCSW7ZAOqOnNLV0iNIDTgH4S2Ijqi0aUBNMkodgbSyDzDDjU1i1QCsmavdzqAeiA7CyEhdGgHQHU8nssfBMeIZMzH47f3c7nt-PyeIa9orDinyiAV-YBgml98RsbXXWO-mc9MKOgvNFMjcE1XxLMAkGA2Vcrv65V06vtW3VLsbss97QeyyyQCKrNFGmCssdZOK1r5i4rWeWsQMeMYH0hr5rLzHxWBQC+QG8XFIgdQLYYIdwD-8qk3QLViqrAyB+OQjIGYlHlAaPUH4BkntjgE5pgi7kkvdN+vV9ko67Hzi7vsfAUufJcDT6dtzGvty-aW+XLdfv7dJ0j-mMXK3eQzch35xtgZvspfCIuVC9mb4Cj1t-vBvAkBvmYTL7EgO6DtA7Ple1t9HH5UgLjmsrnYOkIb1tTYMgNXEkyA+kqBg1495sgJwFEaA5PeJoDSsoYVw+IufhIwMHgCP2IigIgiI4NdaIxOwSgGXAJ6gW4NZEmtH9RQETyGVAZv7VUBBUDtTydRS1AaLPTf+0OMKoEzRn1AW17aawSe97o5cgMjMCjjbpQ5f9TwhqxzX-szsa-+mQg7QEPWwJ9ir3TkBdUCCcYcuxmgYsXD-+XoC0-g+gPdAf6Aq8wTl4AAGwALm6vAAxMBNl5fLx3QNbCE5eDQwT0DBjYvQMh8ogA1GqyADTAafYE--mIXSZGdFMPBYnBBwAbFzOEiPkscwEVf3i+CQA0sBVD8kB4UAMrAZyrasB0h8OXxMP2NJJAvYVezYDY3StgJcfpGfR5+cjAND6mtzK-uifXOW4Wc3S4PJzGgDyeHDgOq4wMZjgIKxpvTSQB3EZfS7LxjkAbnTPi2eXdFwHKAJ0AenbVcBqsBzwDXxzOSvoA4o+AL9Cz7En0PAd1-Ms+gm8En7xQIk3qEXQb+lq9rwEmT3sAXInLK6shccv4BDzmdlv3IwOAp8Ejb7CXdTAc9Dn0pL9rA4BBF-AXl8f8BiQ9X75XvjDfiGPVSs1sChBCov3iAbvuF2BgghYIEVoXggXt2H8aCXQcN6hIwhoDkAhZoeQCMIGLuQD6Gl0KNkvUDSgFZ41M5gP-ChMxkCUl5SZnqAR4zdw+uAdAg70v203v65WiBem8ijYGb087olXGc+QUd8W4ewK4gUMAniBPZM+IFjAOZ5l3FNT2ZlhOCYpihEgaWwMSBxN55gGSQKinvZvAFGUC4LAbuy2FVpibevmkZNj5Ydvx6FrsAn9UiKVBZyyUWcgdRzUXislwk4EOK2eASRAxyBqx9w1bDCzMOvZ0V4i88CLVYEXg46DmrSyBYytUfL8Lx6vrufNNeI78wQG+-yPPq2-YZ+0IC0u7B-38gUyPK8+FOcSl7hQL5bpFAgVufeVxX7Xu3InmeAhKB1v8Wb78xz1vi6fEI4tkD3FxmQM14ksPaZW+pdSQGcz2Y7kX-SE+tt8NJbhwI4nMg4XLoGQIvSJa1z5qpUA1Qcdf92SgN-2p3t9bI-+NnNGvrx83OAaAaXCBvEhQtitfRHQDvAwaBf8lVa44qXZKKQRLeBTktAuaU8T0zLP-KDQw0DF-6+gKQQTvLVzmq-8rQHr-w6hEv-cDEu-8ypT7-ym3GG8YLMorsEWDRx1VzpCUUDqdbFd9i7QIV7jv-O-+B1sH-6SIOb-q6A1-+50C1LyXQNtSBmA4yeo0DASgfQJRyPTjPRBP20N2ZxLVl+inhV6BX0CnMBmINDpDRddWQP0CLoGhgJAAUmAlKUQMDbEFpgK1qEYg9J6BYC8DgHrxhgdljAgBJytrlZy+CRgUmIMsB1D80YH4NykZmc-WQ+dYCyTyn+2VHnl-FiMLADKC5OIOmVs8-LgB2h8Ez7j4xrhoxvPdeQ4DGYEjgIrgCzAkcmDjA64RzgPoTjOAt8Ac4CktALgJTtinrNO2+9s1AEiwPTTHnTd+uTDktl5tf0JPh1-CK+wL85YGKP3LPuYAmF+v8D7M5+vzVgVMgkb+Um9dYFHry2+osg9J+9i9wk4tQK48l4Aj8BV+MvwGWwPWmJ7AtL+soM38aAQLCAVZHGFO0384U4HIKCAWn1GN+-gDoIF-gMDzjtzDj2jq8EgH+wJ43FkAil4IcCXCZhwLutooLWeB-BRKmo-INvhk1hJeBoltSyKpwK76uInW1e7QDqX5ynzkHoxArOBzEDsTb7f0jDiZvb8BlyDy4ETAmGAbxAgGG-ED+eYkxiEgdMAgGOrcCsIASQOIttd-aKe7OdRCZ-CUN7vGdJSB8L1UFbBQLPlu2DdeBIYltIEGEV0gTxTThWhAtO-6CEXIQZsYHM6woD5nQCgNCWo8A1lBTVReUHICn5QVUTFpWNCD2oFzCxyViCLJYBgIC4p6k3BBAekvc+B7L9uUYcm11Ph9-a+KuK85b74ry7fhH-IV+0z834Em-3kvrH-ClesS00EzYgKT-vh3QXOgCDIv6qbElQWQgvfcAqDQEGgoPSgce5MOS8tdyQEEbz-BgggvmevyDDbR15FQQVO6bUB5UDgUGZOXrlKBTI6BzoD-w5QU1vuq1A0PmpCD7kTSoOZsAhTc0cen5FQG-nVFKoUA9EoTCCJ-7eczVYncAjhBQ0DAcYL-2C6kv-ORBz696ULqx2x9n+5ExBWscy5zzQKM2O4BcCmYvFTQFOYE9yIrzIqKf5NctYdQl8vPtAhPeKDQloGgk0slr43SxBxONQwGgwJsAaF-ZtBel4IAHtBH--jwgsrqWYN4wHM93sQTGAzfAy6DtTwOINcQXGAoABHiCEAFeIJo1D4grdmqACNSbcD0CQbDAy5WESDoYHm7QhgXDAzwWkSD15r5Dz4gP-PeymLOgUB5VgLWtJbfCdAOMCsB4NgMYAQa-busAVNbL48dxyQac3TgBZA8CkHuXxeOJ5fHI+8lFBAH5wAZPPKlUQB44CGkE7dw5gS7wLmBIic0DD4M3YbuRFYWBeBBzwDEYNm3mE-d5ue+sQfYGLwPAXI-YxeboCxkEKwN6-pMg5WB0yCUn5DfzmQYrmBs+-o8ZC7YQV0HlEXde+7CNFnYbIIH2lsgs2Bjl0bVKlwJ0ZPcgm2BCb8gx70HzSvhEAmbmVyDpj4QW1uQVBAsCBDyDvYGpANuXqpgt5BSECg4HQ5gMTn6RQKgWFNiIHCx03SMvkQFB6EDZoEXY0TgYK9AW0p0srT4HCXAZlIXEM+ib9YUH0QI0bgigtN+SKCs24ooN6AYp7dFBnEDgbgbFGxQVXA3FBNcCuB4BplZ5g3AqYBVlhvq4koKZCO3A8lBUkCP9w2y2UWnJA4xq-cCiR557wZQZjdLKe6Ox-foQKwi8GAg5hBR01p4Hiq3b-mcAwC6UqD3UEyoI8VuqxM-KYAt1IHcoKjYqmg+rBbqDYdS04EFQVRUOVBuaCY5ZUKwPgUHBRzeTKdEl7Mv3VPpSPOIOh58OX5vfwaHvfA4rBGU84QEBQLaHqFA5jSpqCo-7moItPh-A0meGIDea4OHykbvUvR1aeIDkY6dmyEWEJqb1BymoLb5nP0tLnAgm2+Vz897r232owq+WWLW6CDrQHMgLuFvaApIooXMnQG1QJdAfVA4hBdslneibwJ8IL1gglOWaCE4E5oJFQf-DCzBVQCsIGSgPTQY1g91oBytp-5Pb1oQXtgLhB1aC10EvYOIovIg+tB20CaLjEiGnQXcLNtBF+EO0FE+y7QatA2RB7whJe75uGl7i7fQdBiaUUwEjoKV7o6A-toCaDJ0G-N1JwWLjOdBV4DuMF0Jw24H6AvdBEQRV0FBgLcQfogk9B26CZEG7oKjAaovFxBvOMj0EhgJZxv9As9B3CoL0FZhT8QSgYa6BmYC70FYAIfQXLjJ9BQSC0DiMUzm6CWAmJBKMDyAE-oMoAX+g1Q0AGDkkHXvy3TCw-RsBpidg95EwPufhRvKM+uSCzX7dgItfl1dRDBGC9Pn5nElQwezAdDBdfcqkGQYzZgbl3I5cnMDZAEEYIUAdnje32Yj9GkHN2mZAKLAq-uF1UqMEGAJ2XqfbGWBDGD+N5mAIpPg0fdWBA39B778DwDfkG3BwBSyCdYFjfxcAei3F8B-f8TYHvgIOei5ZaTBGI8SJxyYNdgZ8vek+LZ9Kn7hv24al3gr2Brq8OT5gEyHwYcgi8CwBMBnYXILCwYhAqTiHyDiryoQIZMkCg5WOA2CslSRwMa6ODgjNBy0kKch2YOjQZhAxzBYKDijwQoNcllCgzzBfmCk34mPzaAdt-RFBNb8M355hU3DgpAxHeRACYmyDAKxQZXA8cm1cCGr7jAMXPgSg9nmwkCZgF2WD4Jmlg7T2GWDbCY9wJywWg3DoWA8DIBaaKxUVjCAjESLKDybqkvWhwQcAj+WSat9IFvoEKASAgiHBtRB15YTwPuAUqrRVB5StbgGGQLBwSjgvow6gl7IG7wIVQdVgwtWs7Mj4HuQJPgb0-M+BqUcBn5ZLyvgVCAoKBI8CeTZjPx+-oFvAvBpS8zUHXHxZjmK-fbB8z8lL6LPzYwY4fRKBLx9koFy71SgW1ma7BSf1bH7QIN5Xq4-B7BuUCoT7UgJDQXO6UHBSDQSgR5fEjQVedezBFrlY0HsgPjQQDgxNBRCCIhorPnPwtHAj4Bvf8ocHU1EH-rDgr+S8OD3dpdQMhKDHAtpefUDs0FyXkxwQfgStBKoCa0EGQQJwTChBtBGCDeVAiINv-jTYPMINUDloEnQJtASf-ZzEjt8ytiY+0EQTtA5IhN-91oEHQN1jpYQxIhgODToEnJSzcKmAq9BsfwboGk4OgwexMcXB06DgwHPQOlwWrgt6BjiDRcHoaQPQUrgjdBx6DVcF-FQBgcmAzXBAuN+cFHYJABlnbSLmL6CoYFG4Jj+s+g+9B8MCvBY3KwtwWf7MgB36CodC-oIxgf+gpJBZoAgME4qBdwaBgjJB4GCskETLzOTqKvFsm5r8Xi69gOpgQE-V9IGi8yoh0ngQxhUgpk8YgDBtap9inAdUg9ggezhuYE-U15gfQ5eeyT+dU8F1rnTwd0g5PBFpdxH7kFh3Af8-PcBgL96MHuvwqPqC-GK+p4CS8GC4LUfqrAsGBx2D9H6awNSvtrAgTB0J8hMEGwKJLo3gpDqGg1TYHeAPNgbsg+JOg+DtMHyYNKfnvta5eymCk05OwLJIcoEGIBbsCB8HVxXHwdcg-pMemCQCaZXzCEIZg+fByEDPkFL4PySivgqCOeBYN8EP5B8IbMnWzBdV5WEEgoOFQVvA+U65EDXMH0MkgOsIPaFBN+C034BH2UTvSnO-BLECegEZjxzfqFg9s+b+CIsEf4OfwX7bbggC5864FSNUJQUlgmamJgRuCapYIinh3Auze0kCHN55gwxhn3Ao2k9KCaYbXkzUgXpA5F6hWCXCGH4M5QcSJTAhFRF7CGOEIjIbKgr1BDwCylauK0LgrdJVVE4pC58pRkNcIZVgyRWdBClUEMEK6fkCA1U+3v9nv7sENe-pCAxbBLb8hr6ff24Id9-EKBAhDn4FbYIigSIQ0V+e2DwN7m-0kIZb-H+B7GDOK7-wJmbv8XdnuRkCHCFXAN7-pkTWUh6vc5BrHuVOfjQA85+ll8gz4SL1L-ikGLCBWwN1c5TQK+waIgwjm1dwqoGTD1+aINvX-mN91zBp9C2WVol0XAhfWC+-74kKFQUQ4d8sK+UTb6y9A6gTyg14B+7MHgb2QJ80olFQXaoBUscHBEJGgaEQkNW6tdUiSZELLWGVAwMBpOClyH1yjp3oRsR-+6gpn-4qINgGkZrYHe0e8vyHKIOyIXtA94Q9oCT8gc4LMIoUQ6whds9dEHC4PocHzgq6BX-8o04--1aIeYg38hGFD10HWILuht0QvJqvRCUwHVEN8WCZrZy89RDfoGNEJ6IergkZI-RCDEHpgN1wRgA-XB4SCZiH18U8lnW8MJB2YDX0FcVT2mNEghYhX6Cyv4rEPNUJjAuXOo9sUkHbEMkXtAvd3BEGCzG5QYPwoWTA2DBMq80T6ZHyS-LlbEpBZqRQ8EgYzxFMzAhyArMCakH3ENjwXhg+PBzxD5wF8wNaQUuAwWBHSD0YBrgKPXiAHVG24sD+kF-F0GQfuA4ZBwJdRkFknyUfsXgiwBdC8rAEzIORIbYA1EhKhpPMEYkMdCE+AtZBkTcTA6aakJIdsgv6GFsDSSEskPJId3go5BVk8TkF8XQRfuMfabUrJD1MHsn00wWPg9Khw+D7PockOnwZEAw0hPJCNWgL4JtuF8gytWQpDDObQC3F2As+X+GbHQ44FYIOsgUGQxycaToT8GG+2ogdXgi-B3mCC06fXzVIR0A-TeXQD-I6sQOM3qGvPZBu0EjSE5EEiwZ-g6LB3+Da4EWu3rgahkBTIRKDk4EpYNMqJd-dLBncCXSHdwLdIUCjeSBeWCvJ463QDIZYrJlBxnENlrby3JRuygyeBlhM-gGhkPIloWLPchGaC6MD9YPRwRvpNMhgSsMCGq82d5kdLZKYX1DUzIpkJPIYxERzazM8LyG0EMBoekDB5ajBCdz7xTyqHqCAtgh4ICOCGlkIJ7hiHLGh41tc16+b2EVntPQV+lx9hCEiv2t3mIQxshf09YoFSEKVgTIQv+BSUCha7On2dQVezEGhFBCpDB1qgY6BVgochf7t5F6av04npdbCkBhG8nsF231XwYymQuYP8xTeglQJ+Jm7fICmYrU40H6bFV7kUQmwhLENSGy7s2wxDeQqyWBL9nsapkOLQaYLPHByzlC0HAIzRwa1Amf+gRCAcZMCCBxmtaN8hFSRwiHcFCJwTBQnUBf5DYiGFYUNAQUQidBv0tkca04PZFPZzSChnpElEHYXDAod9gvIhyvcFaHHQKVoWhQs6BRFD3EGjsEGIa2Qumhxl4o6FldCooThCWohidCrEEI-TmepegzxBzRDNuDJ0OtbDugsZwyuCGiFkUKBmr0Q7xBTmAsKGGIPYobeg-ihhYDcwGhIIoppDAzOu8ENUkEfoOqoGIfPBuvFDEkFjkMdwWjvegBCh95KF6t0yQWmebJBqlCfcFdgIpgT2AgPB4+MKXbVf1KQQi4AyhS+YjKE3Z3EAdHgqTu5lCJwGt8neIXrTT4hFGDz-ykYP+Ic5QhCuxh9NV6mH3xPruAzyhEJDvKECN18oZ6-fyh3r94SFtkIvASFQ+dBtR8bwELILrwfeA5he7AdeT4N4KNgUKAh7SEmCiSFSYOOGiCvTucpVCJ8FP42OQZCnfyGYx8wl6yYIgYWyQjTBsx98qGIMMKoWXVLso+mDQIFz4NqoXyQxfBpmCKQh74NFofaRf5BNmCI8bmYOlIQ5gv6hTmCaFQuYN+nkqQmvWKpDz8GlX3JbgjvGFBVLdOn6lp26AV53YuBAU9UqH7I0xQcaQ9hiYa9zSFpV0tIfFgrahON4bSGiQKAIXMAx0hh1DnSGZYK6vmmAyAhn89WMJekMWKl73X0hXKD7qG7CxQIYGQ6hh6BCOFZvUJdQdeQtwhC8DasGDkPHlsQQuMhFvMzGFykOoIbQgjUaI2CEqoxT2zIaqgwYk6qC+n7o0IvgfNgoshXL9VsEPwPPPoEw5bBNzpjUFIgIJniVPVEBqt8Av6ylyg3gLgp+h2t8bf6M0KdQevqdjm9jDmV6kEKsYcoQ3mhwmcZY7qENgQROQrL+MR8AIbCkIFnk6iWa4GRCgLyNoMwQZQwswhasdXWTfUJJWGO4C8sm5CeQFPXxZwt3kXEmsF4kR6LwJ1oSMdfQMj7NdnxC4XkAj+Q7CGphDjehloLNocUw87AltDVDTW0IzVGkQvzYVTCPsH1MRJwWnQlkB9oD74zrt3q3C0wzxU3aDNuBf8yWYZUwv2hl-8cfawUNUQcNSezmYUIAO45Wj2YU3cHRBkdDqJBlENjoY-Q+OhsMpboFj0OnBg9A3HBsXBJcHv-wYoeRQpMBlFCvmHUwJzoR0Qkih2YMS6HlAzLoeegiuhKADXmGBUJroY3QsYhzdC3oyTEJNwbLjFuhLD9vZSxINRgTbg9GBklC1iE90I2IbJQvGBxMD-UHMAJHoQcQzx+HAC8kFwYIyPjofG7wwA0BwEh4LKQbvTO4hscAGs6r0NMoVyw3DBm9Dc4zb0MIweRg0R+QJDfiFQiEPoV8QhGmbU8JYFSP3BIdLAt1+IyCPX4wkJPATZnOOhKJCVYHl4MSvgiQwN+v5s7wE+MwUbo+Ao-G3y9TcDP6zfvi4uIBhSVDiSG6Gg4gdVQtBhtsCTO7pXzM7vU-NKhDJCYIEj4OKoa8g+1hjyCoEi+wLJBDVQyAmeDD6qECkNyAUQwsphwyktLauLkWof-Sbi4HDwPcYUMIUFlQwgIh8qDARpN9n6odI3JLyHh9M4HqkNYYeNPLzBHDC+6ATn3DDlm-PUhfQD5qEZLUEYUtQk0h+29tjJFtyxvP-gnahyWDZGHiQJAIetiEi2XcCyLbUoPG8msAgthcItHgaRsP6fGwhBZCg3wkgLDwIrIcyg3oW4T1pJa+gUVwuR0TxYKZCJ2JDYMwaqMrVxhVKD3GEqn1rfp5An3+WqDCDbJdwD-uWQoP+zasb4Gk92ZHhM-VkeL8DCZ47YKYNuhHFT+yYDv4FvMI1YVRPB1BNE8FCE0fyFMEMw1fkyUJLxauojskpdJT3+Kz8Udxwh1J3rdtZHoDVNosYAiShohq4N0gLecEtgZUzL5Nl1euOMQcD5gtli2zrKkU2w+XJ+CJAS1S6HUAfLefT4Bo4HAEqPDOHU1ouyEnNTmxwOAFGyGNEzoAbu6E2AE1k40ZJKE7R9UQtQEw4WG0XNksMQcaB8qBsCCKyXnwAPxrmizIMSYVqzMuouHD8Mwwa26nkBfWBi4lRn8rLljHGCVA+-oAKJrghutiI4XhsejhD+RXWTkcPY1ocUSe22CBuOGLKGEOptbZKo0GQSOGnejI4a-MTGozoAY2HDizM4U6Le26ZnDCOFGmRagKqiSjhOHCAlgbRDwImTQwlg2nDp9S6cNRrvpw02wAJ9V35dUSj3lwKQQUTnCJvg0cNDeGpwr2GlnMQuGapDw4Wg4MzhFHCilgEcIJaL+HYKwWBQPOGJnC84VLvRTQgnCakSk5BAOBFwse4ZlsFOHI4Ko4bejUjhbvZqOE18lq6BFw8uGP5ZSuE2hESTogwTTh3yCRbwlfxHWoMoaDhPKwSqQ9KhCxohwklqyHDky4CU2g2M3jBt+Aup5qzYEBppOGMfTO7lFxuGsIEm4VBMabhAaRZuFFIHm4eJMRbhgtRluElgFW4aVMdbhIQxNuFNAG24XtMXbhUfh9uFFohO4aF+CbhM3CLuFzcKu4VskS7hS3DruErcNu4flie7hG3DHuFbcJ7VLc6SJyo3C01TcFVzZiqzTLQ5+IsmFJN0qqKdw7xMjwkgeF9MJB4cNMMHhtRZzuF3cJu4Q9whHhT3CkeEvcMR4W9w5HhH3DUeGxVFe4Xtw-Y6xzJjuGg8Pe4Qdw57hOPD0eF48Mx4STw7HhzXJceEieEGblHcb7hex8MBJ-cIZ3BDwtKwUPDzRIcjEJ4cwxSHhljDoeH4nFh4YdwiY43PCBeHE8LO4UTwynh4vCYeFi8PB4RLwtHhKPCMeFtfTinILw0nhNPDyeHw8Pl4VjwxXhZPCFeEU8M14VTw5yI9PCNT6M8O8gaQxXnh6iA7+jWpC8QHtsC3hJDQNeE68K14Vbw83h1CC7eFy8Id4QbwvXh7vCpeGi8Ml4bLw6XhvvC4eFu8LV4brw+3hwfDHeGh8NdqsrwmXhgfD-eH68O94b7aFXh1PCeji08KD4cnw9Xh-QQjeGNNxN4bWPZM4zvCrMCW8LZ4Tbwl3hqODU+ELwhT4Tzw9nhfPCyPxc8Nuzknw3Q6g4IReEJ8Oj4ULw43imDgI+Fl8PT4bHwysmU7DHRae8Pz4YHyNcO7fCSJjl8J94XHwv3ho-Cdr51Q0YbBnwyKBDPDf0o-cMLCnnw3kBcbCK+FF8P74SXwrvhYfCPeGF8KAAnTjetWO3Da+Ha8NtqjXwkfhTfCA+Et8NJYkuw+L4jfCo+E4XR74b5seHEWBCB+HDTyH4dUcU-ht-Cx+Ex8In4XuXJK68SNL8pCrzc4XPwn76B59mm6KeyX4dZeHfBRwlwBFeXld4ZvwtPhIfDzFbQCPBQAXw0vhw-DO+Hf8Mj4Q3ww-hffD4BHh8NQEY6yK-hBPDsBGv8MogZ4Ah-hOAjrLyDcRf4fgIjj47-CsBF0CKnYXEjKfhar9T1AXng5yPsINimw3DDSYL8Ldionwo-huAjt+E0CO7hAwIogRIgjsvQ38PoEegIs-hn-CL+EjfjEESfwqQRH-CveHj8OkEcoIr-hzXCs+Hz8KZ4dWSZEeV5Q+L5Bqyd4ZXw23hK-CMBEd8IQEXAIswReAiLBFoCPMEaYImwRVgi7BFv8MUEbojEgRwgjnBHX8OIEUIIzxsI-CNBEVOS0EabwnQRrVUQIL6CNAYoYItfhy-DIBGqCK34fHwpQR0QiVBGxCIEETEIyQRtgiohGJCPiES4IrwROthBBHWCKcESkIhIRlgjshGACON4f4InPhY3CghF6CKi+gYInfhfrETaiuCO8Ee4I0QRDQjxBGeCJyEbQIpoRCgi8hEZCNaEW4IzoRHgj5BFTcJaEUUIzQRwAieBGABWRHsKfVEeeT9EBFGCOL4YAUTIRycdVeFpCK-4akIgoRSQi+hHtCIGEf0I7yG8wiJBHrCN6EY0I2wRvgjTXIlCIGvoEI75qwQjKhGhCOqEcDw6vhmwiNhELcMGESsI+wRhQinhG5CIcEa8ItoR+wiyco7CMeEfkI54RawiDhEOCKOEXGYbPhpwiyhHnCIqEclbKoR0wjwhEQCNuEQ8IrYRa3DfhHJCPeEX8It4RLwi0RGfCNREV0IxwRWIiMREoiPxEXsIoERTXCdrqakCG4ewiEbh2gjwREyCMWEasI9IRRIjChHAiO++iVUEARY787hFfCKY0EgI59GtQifhE+COWAsMIlkRowiDFp8CLCEbvwlAR3Qj6hGHCP5EX4IkYRVIjfuHN8LFFNbwsURPIiJRFZCO94UyIsRmYrghRHI7RFEdcIjnhjqsjuGDCI1EZSIgIR1Ii1BFC8KVETUIv4mqoiFhF0mi+4ScIl7+OoiFREf+EtETcIg0RwvCjREkiNf2pNgckRCLITRGlCPlEefw2kR-wj6RGAiMJEWGIgERzQjEREH8OjEYaI2MRHoi+RFz1hSoF3QCzQSp9i1JEzBTEVQA0529ojZRGmiMDETSIuvhIYjlhGYiJ6EdiIhkRkYiOhFliIjEaGIhAKO6VKxGMiI6RHWVeAC0+oiWEPf1iNsmIjlWrYiU145iMFEXKIorsuojeRH3CKREfGItE4uwjqxHFiIJERWI9fasw16xHqiMbEQFDTMRduCmX4YTg7EWaoMvUPYjxGbaiP1OgOIm0RY4ioxFDiP0JnzKSriFGxaKD8CLpEROI4UGqcUJkYig33EVKIpMRGYjOxFA3n9EWCIm1MXIidCSRCJLEZKIqsRt4jiREEalBEY6I16Gb4i9+EZKjl8HuI73aaHENxFaiL7EVE2ICRGN86hFqiJrEd7jRZiXoiSjSriJbEeuIhHy-4iCyFOiKDEYWI9ERU4iEREHiLjEURIhMRJEjRxHIiMvESnUWcR4-COcjuXUXEasQtsRTR8rQZU8HokV2IxJekEjFXCsiO6zj+I8MRPEiCJHDiLIkaBIiiR44jZBE7iNxEX1zJVo1Ej1BHziMsupkIR8R2jd0xEawlYkRhIri2WEiMaHCiOdEWeIosRokjNJEUCLQdE1JSySBBFhBrI8XjzlJInSRQxCqJHTiJvEWZI3MGsKs0JGJnDYkexlZ8RAEic36wSJVEeJIr8RvEibJF2iMwkQ6I7CRgEiZhHr8I-EZOIxCRwWV3ZjGiO4EdBIytObkiTBEfCNLEV5I48y36NzmjsCI-2j6I+SRXsYUCxWk0dxpK6O-8tAMTuDpSJLsM5I-yR+cCmYr2SNVII5Io6cakjfGHeTzYnnRIgqRKSIqpE7sK3TI2Ah4a62BlJG6ciKkepIoDhElc6pFriI6kZFIvMR2YjzHplSOTfLMKTqR1UjC2Hc0PKaL1I9CR-UijGYJmADEUNI3+hI0iSGKFSIGkYtIvV2tUi8pFySL6kWNI9aRL4ilpET1RWkSsJNaR80j3N4TSOakVNI2BhIUN8pG7SNOkTIzc6RTUjihDLSIfEXdIhqRfkiupH6by2kYYjHaRs0i9pFnSK4kdSPFqRqUjfMDtSP+kQ9IwGRdFt9KZ1kMFIa-2NrhswkOuGR2iTVN1wxmm0WM+uENnQG4X8PX0RufpxpFPSLqunIIwSRBMiORHsiO-Ed5IrSR+EjQpGESOJkVTI0mRJMiEpE0yPpkQJI6mRTMjaZEMyP4kTGIwmRYki4pGeSPZkcRI5mRHMi7xEcSMPJluI1yRgUiIhHwiLMzrCImARsUjPxEISIvEZmoGKRwUjyxGUyJZkYzIgWRrMjVZG8yNIkfzIvmRGsi5gJkyL0kRTI+WRfEiVZHqyLVkbrIxmRmfCZRG9iMGkTBIsWRcIj9+EzAilkcgI9yR3Mi5ZEWiMVkRLIs2RWsjyJEjiKEkX7IomResiLZE+yP9kZzI44wBsj4JG2iPJkXiIkORgcjzZHayI1kVbI44RuYiNpHRSPtkdLIpWRCsj05EuyJlkSFI42RnIjs5HciNzkcrI-ORdMjY5FcyNlkVHIw2RMcjTZHByNrkVW5CORg4idZEJyPjkb7IsORuEjDeGz8OKESnIg6RvAjdJGRyLAkWXI+uRbcjm5EjyKDkS3I8uR-cim5HjyLHka3I0ORo8j55EzyMXkXPIuORk8iO5HVyPikWvIgsR0cjN5E0SOlEcnIm2RqciNJHryIHkcJIk2Rpci2ZHDyOXkVvI80RwYijZHmSO3kRvInmRV8jV5EvyIrkXnIh+Rt8i8JE1yIvkZrIt+RU8jdxGeiL-ER9Ii6RdtdX5G-yO9kf-Ik+R08iV5HvyJLkZ-IuIRECi65FIKInkVAox+Rp8iA5FwKJEkXfIn+RCCilhF4KPPEQQo7SRn3DwewcCJykVwIgGRIsj6fbgKKIUffInBRu8iUFGzyJvkYgo2hRuCj6FHPyMYUdfItBRX8id5EcKNYUQwooOo+8iQREgKLxkeJgxKhreDRRFWiMzkefI-hRfCj6FGOyNQUZwox+B2Cjv5FeyOQUbIo92RJCjVJEiKN13tQo3QRLeDvAGnildEfqIkCRwTAwaxcKKUUUD1GRR8ij5cQWKP4UQoophR3CiWFFaKJrDo1I3RRee98U51ZCWvN4o+PGS14fwTGKKr4Q4oo5ajcjuhG6rBCUeJI90RjijLFFX2XgUewozRRPkjtFE9yJckXoogBRHkj4lG8KPSUU-IzJRGCj25HoKJgUcwo-BRcSiq5E5KIXkTQolxR5Pc3FFzYI8UWUo1RRcijalHZKPyUU4owpR9SjilGNKOiUdAowBRmCjUlFuyNaUTDIxs6lSjQBE63TsUUUoweRl8j2lF5KM6UbkonhRWSjelFpKNmUT0o0ZRf8jxlHTKLYEaSI77A2MjZGy4yPcUUMompRGSj5lGVyJF4RFIyhRUUjj5ETKKgEYXI98RaijFFGCKOAUUko4qRKSiOlHnKOdkUXI6RR4SijlEQyKoUdUorBRlqhPZFBKN2UZKbIARh8je5FjCO6UQcos+RbyihFHMiM3ESconCRZyiFlHgqKHkdJI25RQKjklFfKNBUR-IkZRQCifhIMwg2UcXuLZRVSidlHfKPCUfCorpRjyiSVFTKOcUS0oxZRkCikVEsPWOkamI9N+ikicVH1SPwGkLIjagnyjCVHoqNiUVSohFRYyiNFH7KIxUTyo0lRZyjaJHbSObEQ5InMhesCW+pgyJ4PGyo+FwR8jYVErKLaUfyo6lR6ijMVHCqKVUZMo0pRYkjRVE-SPFUeVIyVRaLd6VFZiM2kb5Iu5Rn0j4zrDKKFURSo5pReyjVVHXKPVUTaowhRjqi7xF0qNekX9ItMRrUi0pFvSNZUWaolFR9yi0VFkqLBURqoylRdqjeVFLKJVUeGomlRkajExFuqKUkSyou-BTKiWJEJqNNUYko-1RFqiHlFwqODUU6o4hR1qjtVFcqJUUWGokNRtqic0wzSIlUQpIr1RoMiU1HdiL9UdCo22RIKig1GCqKLUTmouhReail5H-KJKUe2onVRMkibpG-SPLURuwo1R7qj+1GyqIEAllI376DKifxRlqINUXNIj5RMKivpHDSKHUdOo8GRAyitT7QyNFxFOo0aR90iV1HcSOBkdSuKtRPqiHbjbqKBkVdIip+skj9VGbqPekeao0BRqXCF1HxqIPUbBqI9RUMiT1FAQNMRsmo+9RRDpH1EqSKOkYuoi9RDzRP1Elmm+kU2I3ZIE6jD1E6KIJUZdI7F+XhU31EeqMvUemo69RfussCgbqNWkbBoutRCqj51EvSLvUTBov9RYGjBlEQaMA0QuI6tRrzZ-1EZSNvUcyo99RRGicNGrqKHIUyIi1qiMjoAjIyN3mDtTNGR1LskOEzTBxXgNQnNExm5zUp-pzM3Bz-fsUqC81YSNQGM3K5TR+47812wBUgFE0f4HIPomnUViTsajvQKncZ+AmmFJbYG9DdJJiAeaAboAkvLq9FHMPgIW0g3TgEDKIiGIbLRufsaSZIgRLtul5TM8oN6AqCAYDKCANMgNNibqM5ZME7hhLitYMdmFhAmtgTqZyWgluC2HDpBdmjlPCol3X6kjuPsKISkLNGoY1IZi0OPlAbxD8GbhOB64JUbaBAwTlZNF0Bnk0ang5+wfUhjLBabVc0YPTdOmTVB6qAhPVrvm7AKGk1BAfNEpznIQKloz-O2V4JZqOlyM0USmdzRkr5DQA0vCAoE1nUV2a8I6+QefRzIOeAR+UCWjgtGJIEm0opKfaO+AhORzGk2qgEsSHZ0DZJtkga4HsNnC2He0V0h5r7DWjzdDRYSz0WyJPMIlaJacOlo10Yu9pef6K4HIgH4ALwSknRmfyDDXi0dG0ZqM80BAGCnlAIYMRmM2gmVAQKA0aOmeHRo2SAs9QUZFMaIQ4Sxo-rhbGiw-6BgJcUL4XQEoaWNPoSAT2SlCViaamCEBMJw50MEoarrWn6g5Yai4pKUfwWQAiqROb8d8YHm1B0Vj-CpuJdMIPT-z2h0aijJUkKOjjlhd3Cx0XUUF1AGoj0dGccOgyEhCInROQx-CB46OvlBjosuoHEwqdHycIPkJCogEcFOjCdE46KZ0fZwj4AXojHhKw6JB0eiw7pKDED8dFeGWg2Lzo6Y0vnC+NhM9hF0ZCAOnRAuiDyq+cJJ0dLo+zhN6iShgS6OtGL5w5nR8XCWdFDCLsfMjognRUujZdHa6Js4X7rJkRPrNQQR+sz7Mk5A9XRvVAGdH86PJ0Zroi1Qy-4bdHMwBRLuLoy3RfOjrdHK6LU4SrosnR6L5zdHW6Lt0d7o+zhaLlDvAK6PvAmrobHRqui3dFs6PMVhzoqag8Oje160vzLJhrop3RCLIA9Fc0SD0T7oszhPuj3dEbrU90cno33R2ejU9Fq6KR0Wboq3RQeiadH2cOL0enouPRgujrdEy6N10bro5KRYeikxK7Zhk6m6NXrhT2iMZGablBKqhwjs8BRwMOGASxY4aOLC8WroROtjMwAPbK0wm3Rk-ZTwg46MslN7sG0WigxiZx3aKY4Sj-WCYvQJouHqokP-sWUCAo7HD7VCF6LIdOlw1UgmXDE-4mBEp0SeETRBNuij9FgNnq4Ts-LzYdujRCQbHgWsNFw08hAn97OFj6L6yHUUQ6+gMoIbA0aJ30VRwHvQenDsuGE6NP0WezMzhT+irr4HAGv0dFFSBwd+jGIgP6PP0ShEKoomc0DgCT6OP0XxsE26Iuw59Ef6LakDxw07e-ic36ECcIM4bO-FAxzTCQuG1xjf0WMherIx+ih9HSChH0eQY74+sUo7dFAGPl6PVwogx2kU89FdETXABgYzHeWBiqT77b0p0ciBBzo0BiB9GDtgOAIzYEjhbiBh9H7MPs4QgY3DESBi8DFlSkD-Af+SpE4+i9dF06ItwvDI7iYN2ifgBoeEfDs1DPlgj2jDIBIcMbyMb1TgRFIj9pGoqM5UY2o7lRzaj81FmGMLUTMo+1RUSiY1EtqLYUW2o2BRBajrFFOGIKUc6otwxTSiPDEWGN-EXKopRIaGjLVEb8XFlnqIwJR1ZY7DGKiN+UWEYq1RPhjnDFWGNcMTEY9wxuaid5FhKMRUfYYywxWaim1E2GPDUUnI4RRV6jRFEuM2b-DCI5URG-C5lH2qICUcYI-nh5Kj0jGaqNKMVGotVRnhjllGhqI3kSkYvlRLqiu1EuGOJUdmo5mRORioVFQSPrUfFnX5RfUpyjGzCM54akYiIxFyi9+FRGI7UcqotoxsRiMjHmGKyMcWo+vhCxjO1FzGJqMVUY9oxcRiABHvKOI0bnwiYx4oinlHFGMqMV0Y8eRwxigpFXKPCMQ0YtIxmxj5jEikORetEYxYxDhiBFGzGMSMa2ohIxXhikjGJBB6MZqIziRHKiTN6DGMkUW6IqYxRKjAeH7GNdkScYtYxTRjVjGvGMcMckY-IisODOjGZGOhMR8Yt4xjxjqjFQmJmMaX4b4x+KjcNGrPQBMSEYioxoxjWjEuiPxMZiY94xjRiS1HImIpMYvyQgR8Ri0TE3GPWMRCYmExzxirjEvGJVkaso6Hchhi-RHGGIDUaYY24xdJiqTHXGMhMZSYskx9JjhTHeGLFMcyYupR5JiblF+GJ1+AEYzNR5hULhFQiKuEUUYqRRFxiHjGCmLZMdSYz4xWpjVFF-KJBMcSYmUx5Sipr67GLNETVDZUxyV08JQEmJGMQaYjoxYxjWTGOmONMfqY0xRhpiI1HamNlMbWovoxCpjA1HmSUtMX-wv-8api3RGumPtMUaYyUxKJjYTHhmJ1MRKyJkxEZiWTHOmJjOHKYhaRwKjTlFKmImEYCvEfaq-CjjHmq0uMQmYqMxQpipTENKO6EXaYrYxDpi8zHYmJ5MRmo30xSpjIRFWmMDMVmY9UxJZj+TGImJWMaKYvUxO8imzGMmKRMW2YruRAojUNEpmMVURaY2sxAZjZ0JBmJMUfmYj0xk5inTETmJdMTOY8sxPZiOR5FsPRULio1jCOJi2RFhmPbMXOYgFR3ci4NH5GLLMYCY8cxm5iKzHHKP6MYOYkUxDZjgzFbmOPMbOo08x24jQzGSyOzMZ2YjExfSjAVH9mJMMX2wzUxY5jAlG2KOmMS+Yncxb5jeTEfmN-MYcYxsxP5ju1HIqIAsVWYvkxXZi-1C-KLAsako2vR3ojQZFcmJxkZWY+DRLZjrDFHmIXMbUYpYxupjsLEbGIbEfeIzDRw6jGVGVqLlwSRY31RaajILHoWP3MVhYrVRDJjnzE4WKeMdKYjeRPOk6LHWHSQ0SdI0ixIMjyLFLqJHUVRY70xA5i7zGlmI3MfhY2Mx0ZjIzHsWLikWxY7CxuqigNEyqO4sXuo3ixv6jDpEVKMo0dxIjCxApixLFg4yPEV-YT6Ii1hTxFXmKEETJY7oRJlimLGuqMqGsaopcRq5i0LF7mNnUKSY+ix4pi8LF-mL7MYJY98xeJiwTHFyMwsUIIhh4yEiILFuWMAsR5Y55RlyjIlGfmNCUakTPyxsJ4yLG3SKw0apY00x6ljqR6aWKSsbRY7SxrZjHLHMmLMsQRYucRRFiyNGxWMYkVKo11UCljKLGuKISsYWHUSx6Vi4zEsWKkseJYgsxcZjMrE1WNskbbLH9RyGj3O5JqLakYRo7qRAljfjFzqMCMW6Y6NRU5iOzE+0JByACicPExkiClSmSJSsaZYgRs14irxGTWI4sWKo4DRJqi8VG2WO2Uf8Yzyxryi5rFZWL3kf5Y7qxt5jRZHBWOAkUZY8Kx6iDrzFmmNfEetYjUxwFi4pGMazsYIhY1CRzViuLHFWMumGOolcxgEVOLEgaIfUaVYr9R91jiLF8WJQ0QFYqCxeGiepELWKKsaBovIxq1jnpHfqN+sSpYz6x4NjwNGQ2MQ0SDYjqxlUivrEAaNI0dBoiixYNjdzEQ2Ll0Rdsd6xS1iKNFw2NxMbjYn6xuVjMbGw2OxsfDY3GxiNi9VGLWOssZL2M6xcVjo6pWWIYkR+o1GxJGiExr42PpsSjYomxVGjINHMSPaseRohmx7Nj+LF42KRsULYnmxlNjibFucKYkdKo5GxwklGbGpqO3MY1QuGRxxDqWZqGKdABoY6WgXnV4OGJY3RkezdCHIBhjyFFGGJPMT6Y6CxjFitrESWPjMUdY8yxDFjzzG22KcsaiY6qx3ZiKrFW2KqsalY7yxrtjarFu2KLMcwY3oxu1izbFrWIOsQcYzHIZxjxZFPmPtsaHYhyxDtjCzECqLSsTHYyqxvtjLbH8KPfQMlY8qxCdifbFx2M9sTzoU6xItiq7TR2KjsRdYiOxEpibTHnGOLsc5YjOx3tiq7EDWJtsddYmTm9Rj5zFe2Jrsc7Y3QeOxi87HnWODseCYlpQBdiGrEkmKLsSGYkSx7pjpzEt2OzscnY+hRqdjNrG92MbsZXY5uxM-CXLHWyOosXZYoex09ix7HD2I9sVpYpuxa9jN7Er2KnsbXY3exI9iN7Ez2K3sX7Yn4xwsierGKmItsfvY9exadjl7F72JdsUfYnex99jV7GP2Pjsc-Yu+xr9ir7Hz2IPkYvYnGxh9i37EH2Jvsf1Y4+x-9jr7GT2KfsZ-Yh+x79jR7EQOJAcdvYijcKUjOLoguRmbGuYjSxYDiP7HgOIwceg4rBx0DjMHE4OOwcYfYtuxvNjUHHLO0tYRIo0ux4diB7HNmLQcdAtUBxEXUoHHfCLgcexYwhxUtj1zE-BxeDMAwwvk5DiHZGUOMs6vQ4rBCADju8YCOO2EYw42SxShiVrFU2POBrHjBPG0jifFHLXgPMYEonhxx-DqHHFlUAcQFjIRx2Il1HFAOMTMV6YgOxQljerH3mK0cXw45RxqjiHVHAOJgceY43BxBDixHGm2L0cRfYyOxFjj8HEmONzMUY49OxsDjIHGaOIbscrYhexANiaLGuOIccXg4gJxf9j-HFBOMscU44sKx7jjbyZLmLJEShYzZR4jjpbFhOKusRA45hxP9iJHEmOLDsdw4m2xyTifHFL2MMcVw4jORl1jwLFJmMekb-YtJxPdj77FZON0ce5Y-GRfVjPHFMOOscTeYwOxYCianGmOOnsRU4s+xe1i7HEl2NocbfYjkxXJ02pExOOWsTY4qpxITjHHHGOLGcX440Jx4zienELCVpsaDY-Kxg6jobEtWKZsXLZRWxDaiqHETONGcRs4wJxCTjmnHOONhPFzY1mxk2CVxEPWI+sTWorqx7TjGnHVOIMcbU47pxuTjbnE3OJEcY84+axszj5bHEjyUhlBowWxeViznElWKIcYlYqZxdzinnFuOKBccE4nZxCFie1H6PU+ceTY5cRzNiTnEE2M6sT84lhxxDjpnGAuJBcf84h5xETiUXHlOPBca+oyFxf1jWrHRWL7UXi45Zx301VnGpmMvsZM4rZxIzjtnFouJacZk47FxgRUMbFEuPmcW1Y71RXzj2JE6OIucbY46sx5LjNnHIuIxcfy44FxFLi+XFyWII0RLY-OBpNjGXEw2O+cc9YmjadCgBnGu4QOcajolZx7djiXHtiNhcdzYhWxKrilbE02Pksa845Vxvzin1H82LlsWK4vW8pLj4XE6uNFcWy44WxBrjvrHHOMWcY9YrGxKTjpbFrqKVguLYq1xktinXF82NKkeq4w5x1rjEXHHqJS-oq4xvyKDiA3HeuPtcac4wmx-rjDXH4aLPUXTY31xHrjsnG-2N3UTSFSVxSziKbGeuJ3Uc+o05BIXlcXFSuMjcRm40Nx6Njc3FpuLZsTa4tGxi1ArtFD3hoUJ1wme+mhiBpraGL1sS3og2x+hj2NGcA040XZBVGU6cMd14bMQE0T2+DX8izgRNGNCDE0VcACTRQ7ipNEDLy-oYGXOTRh2jFNEKuGU0YcIVTRhgBR97TsHwKoBQGAyumi8tHqT1SUqZotuaJmiBHRmaK3YGPeDbRRhgkrjjQFs0WEuc00-MBCtF4bS1bCtoi2Owjo8HDXNC80aoA69xx6Q-NGVwgC0WpVTN8nWikVIZWDC0Vx0WcBpdokUAxaIJchjTLLRwP8ktG1aKW0SpyMrRYHjNtCJaI4gED-WzA+WjyzCvuJ8ZsVorfkatALU674FMgDpo2V8BuZatEc-Hq0XdnYS8TWjY7b8MnUAH9ZALEi1ZGXjdaN2BGh4p6A5D83YCDaOFksNov+Uo2iSPFxCwm0drQMe8QTQbM6Uejm0aK+BbRk+EgeaOLj4+mtorOeVmiHIAq60fai1tTLR8HiZ3Hp4mIrKdo1UQ52jIb6cCErcZBw5+gNbitbGuwB1sQNwHQxLQA9DF7P0TjG9o33Q3vsn7BfaMgYqA-YwEf2iLPEWWA2FEDoqGBnOi3dZg6JXgTakac+CZIt9FRNgj0bvjM-80ejEdGx6IL0fHo3P0iejH1pB6Jd0aora4oZejgvEV6KD0VXopLhNeiHdEe6O88YPsanRJeiMvExeMIkJnogo4weiVdGh6K8cYrmYHRkeiudFueKHltwxDPRqXjWMJheKVcX3QUXRj+iGvFZeIvoDl4p4oxOiddFJcKa8UDgFrxaXjIvHXFTU4Z14yxwVXiNPRteOr0R14uvRRwlfPFuuX88TS2Lb+46jBvEheNkbDV4zHRKeiDgBp6OS8ZV4hbxPXiQ9Gu6P68et48vRkuivdE56NW8dnogbxypQhvGvNDy8Tt43xYiFj2dEPoJc8bgXMrxKBtTdHZePO8fGdJbxlOiVvGvADW8VWkd7xhOjPvGHVBO8Xt42LxB3ii9EZeLM4aXooHxL3jNvE-sBG8Yl4sbx8DjxvHy2AwAtmfCuAkBhWXRQmA8vJgQASgK69LqYX72B0GYgAAAuiQAAAAsnAAGAAAABDAAAJuT4inxuABQABgAHJ8VAAcnxKAAAACerABcFj9jzVbLqAeQAjVFYgBcAEbQDveXXWnABpKC6gGiADzTcCAXAARAAdIH0AFxGDogLuBOADxQHkAH5AdTAvRNFMj+XltcGoATEInBAiADsAAzFLr47j27ABpAAdIF0AFkrQRAhvjWiB5AHssApATwA8YweyACABCAHo0PFwKaBRABtgBfgLKgR+Y47MpfGcACUAFwANEAxhAq2acADCADr4nEANviQ9B9gG4ALr42EckfjRAAh8AV8bDYXUAYQABACaqAPkPEAXUAEQAbhBzAC4ANkANOAHRBsgDkID8gKIAAQAZgA0-Eymgd8ZSAMyAV2A+ICYEHT8ZTAPnx7AA8-EWAHjgDb4+yw3yglgCp0F0AMH4oZwLlhR4ACDiSQLqAawA3PjQRCS+PKQCHwDMUHAA7gAR+KVlMxQR-wlIBi-HyAGF8Tr44EA2dM+-HCoE18fGMKoASwQffG-AH0AAcILgAA-iBhAmbHtAB0QeQAngA9Gg8gF18UxYKXxxfjxoC++MX8WKoHc8AgB5AC6614AHz41zocAFMlCy0H8IBf40QAHdRisAdEBnoC-4nvAuoAtyCP+MX8VUATgA2QAqQBTwCqAEkgOvxtgA8RDZACL8Tr4x-cqgAOiCv+J4ANn41PxgfidfEqEEEAMZYCPxUvjdfHq6DCgOoQAQA+gBxEDwQAkAPwABPxuqAkgAQBJ-8bjTKUAXABUAnZEGqQLr41wAA-i-AC2AAX8dWIUkAFgARgBaACN8QXgc0A3vieADGgG-uKn4ogJrEB6-E+4ErnAIAInx4ABUAAwAAwAAAAMwwAAAAYxp8XAAAAAKgAACwAAK4UAAAAEZ0ABQABgAWAAuAAQAAAACEtVBEAQAAKJWBK0AHYEgAAglYEzgAAAAxMAAvABnAkqAFIABIAMgJ7gSJABgAAEAKQAAQAdgTOCAOBLsCewAMAApgArADEAHAANAAeAAsAAAAAS5Pi0AC6BMsCRAE3gAgQT8ABgADAAKQAOwJdgSJACBBIUAFYEsAAFIBAQACAHcCVoAGIJttAtABWBK4APkEsAA+AB3AnsAFIAFoAZwJAgAwACOBLaCc4Eq2A9viwADe+O98Z4EzgAzgTPAnxBMgALAABAAMABkADoACwAFAASwJhAAAAC+JAAAADKFPiYAD6BLQALgABQASwSgAA&quot;,&quot;cType&quot;:4,&quot;size&quot;:375336}"/>
    <we:property name="fileInfo" value="{&quot;webURL&quot;:null,&quot;golocalReferenceFileWebURL&quot;:null,&quot;usesGolocalEndPoint&quot;:false}"/>
    <we:property name="imageCacheV2" value="&quot;data:image/png;base64,iVBORw0KGgoAAAANSUhEUgAABVgAAAE2CAYAAACUS/noAAAAAXNSR0IArs4c6QAAIABJREFUeF7s3Qu8V1P+//FP984JhRi3GQ0qySXKMJOIEjIzzBikUoSQEEIqUSlyiSRySYzLTGgGgzCN35hBGdcZlxjMMCjdqJHu8f+vbda2vrv9vZzvZX3XXvt1Ho95jM7Ze6+1np99zv5+39+1164n///r8mbNOki9ei3Uf/OFAAIIIIAAAggggAACCCCAAAIIIIAAAgggUJhAPbXZ+O22fWmTrbfetckmm6wvbDe2QgABBBBAAAEEEEAAAQQQQAABBBBAAAEE0i2w8M03NwkC1gk/+MFrx917b4dWXbqkW4TRI4AAAggggAACCCCAAAIIIIAAAggggAACBQpc26rVCgLWArHYDAEEEEAAAQQQQAABBBBAAAEEEEAAAQQQMAUIWDkfEEAAAQQQQAABBBBAAAEEEEAAAQQQQACBIgUIWIuEYzcEEEAAAQQQQAABBBBAAAEEEEAAAQQQQICAlXMAAQQQQAABBBBAAAEEEEAAAQQQQAABBBAoUoCAtUg4dkMAAQQQQAABBBBAAAEEEEAAAQQQQAABBAhYOQcQQAABBBBAAAEEEEAAAQQQQAABBBBAAIEiBQhYi4RjNwQQQAABBBBAAAEEEEAAAQQQQAABBBBAgICVcwABBBBAAAEEEEAAAQQQQAABBBBAAAEEEChSgIC1SDh2QwABBBBAAAEEEEAAAQQQQAABBBBAAAEECFg5BxBAAAEEEHBcYPGf/yzfLPsio5dbdurkeK/pHgL5BepvtbXUa9Ik/4ZsgQACCCCAAAIIIICAwwIErA4Xh64hgAACCCCgBB7ZuqU0bNpUpF69AGT9qlXS/fpJ4CCQaAH1oUHNUUdJgx2+n+hx0HkEEEAAAQQQQAABBAhYOQcQQAABBBBwXEAFrNGvI195zfFe0z0Ecgus+ctfpOlBBxKwcqIggAACCCCAAAIIJF6AgDXxJWQACCCAAAK+CxCw+l7hdI6PgDWddWfUCCCAAAIIIICAjwIErD5WlTEhgAACCHglQMDqVTkZzP8ECFg5FRBAAAEEEEAAAQR8ESBg9aWSjAMBBBBAwFsBAlZvS5vqgRGwprr8DB4BBBBAAAEEEPBKgIDVq3IyGAQQQAABHwUIWH2sKmMiYOUcQAABBBBAAAEEEPBFgIDVl0oyDgQQQAABbwUIWL0tbaoHRsCa6vIzeAQQQAABBBBAwCsBAlavyslgEEAAAQR8FCBg9bGqjImAlXMAAQQQQAABBBBAwBcBAlZfKsk4EEAAAQS8FSBg9ba0qR4YAWuqy8/gEUAAAQQQQAABrwQIWL0qJ4NBAAEEEPBRgIDVx6oyJgJWzgEEEEAAAQQQQAABXwQIWH2pJONAAAEEEPBWoBIB6/MvvSRdjzlG7r3pJtlh223D/z7+5z+vqKPZbqXbyjWQDz/+WH7Us6cMHjBARp13XkXHzMHjBQhYOTMQQAABBBBAAAEEfBEgYPWlkowDAQQQQMBbgWIDVh0ifrF8eWiz9+67y59nzpTX3nyzYgFrNLzU/z5w//3lvIEDrYW55glx4dix8uycOcHYa2tqhIC1+r8uBKzVrwE9QAABBBBAAAEEECiPAAFreRw5CgIIIIAAAhUTKDVgjZulWckZrGZ4edGgQdK+a1fZcvPNNwp2bc5gJWCt2OlZ9IEJWIumY0cEEEAAAQQQQAABxwQIWB0rCN1BAAEEEEAgKmA7YI3OfL30vPOC2+jV97scfXQwC/XiceOCbh512GHy0O23Z3TZDFi/XLFCbr7rriBc3bdDB4kuEbB6zZoggP3Pp58Gx9AzbBctWZK1Lb1Pj4MOkjvuv190//SxdWfU94effbYcO3CgPDZ7dthHtSzCfnvvHSwRcFjXrvLUn/8sapZv3Fg4GysnQMBaOVuOjAACCCCAAAIIIGBXgIDVrjetIYAAAgggUGeBUgNWc4kAFS6qmaPZZrDq4HHyuHHBdjosVf/WP2v1/e8HgekDjz4qZw0fHoanemDRgFa3qX4eDVgXLFokzTfdNLht3/xZXFunXXhhsGasCkJVKLv0iy/kveefl6223HKjW/7vmjFD9PZqHNlmsOYbS52LxQ4FCxCwFkzFhggggAACCCCAAAKOCxCwOl4guocAAggggECpAWtdlgjQD7yKqqvZoP1+9auMB0Nle2CVDlj17FC19qqe5ZpvBqtq15xhqvset+xA/+OOCx9QpQJVM+yNrrGab4kAVx6+laaznYA1TdVmrAgggAACCCCAgN8CBKx+15fRIYAAAgh4IFCNgNWcdaoJo6FlvoBVhaM/2G67jJmk0X1U8Hn7ffcFM1H/+a9/hQ/A0jNYCVg9OIGzDIGA1d/aMjIEEEAAAQQQQCBtAgSsaas440UAAQQQSJyAzYBVB5vmrNNSAla9Bur/vfDCRiGqvnVfB6yPz54dhrGFLBFgzmCNBrfRGa1mkBu3pAAzWO3/WhCw2jenRQQQQAABBBBAAIHKCBCwVsaVoyKAAAIIIFA2gVIDVnMNVv0QqdfefDOcLaqXBYiuz6oH0LhRo2CdVRVMqgdD6Vmlhcxg1Q/HUvup0FY9IKvrMccEywCYa7yqPrbdeWdRD7cy13vddZddZM4rrwRd0Q+h0g+5MgNW9XO97qrud9zar+pncUsQELCW7XQt+EAErAVTsSECCCCAAAIIIICA4wIErI4XiO4hgAACCCBQbMCaZLnocgRJHgt9jxcgYOXMQAABBBBAAAEEEPBFgIDVl0oyDgQQQAABbwUIWM/ztrZpHhgBa5qrz9gRQAABBBBAAAG/BAhY/aono0EAAQQQ8FAgjQGrh2VkSBEBAlZOCQQQQAABBBBAAAFfBAhYfakk40AAAQQQ8FaAgNXb0qZ6YASsqS4/g0cAAQQQQAABBLwSIGD1qpwMBgEEEEDARwECVh+rypgIWDkHEEAAAQQQQAABBHwRIGD1pZKMAwEEEEDAWwECVm9Lm+qBEbCmuvwMHgEEEEAAAQQQ8EqAgNWrcjIYBBBAAAEfBZISsK5Zu1b6X3CB3HLFFbJ58+Z5S/GH2bPlsyVL5LRevfJuywb+CRCw+ldTRoQAAggggAACCKRVgIA1rZVn3AgggAACiREoNmBdv369DJswQZ57+eVwrKccf3zRgeak6dNl/sKFMmHYsFi7bAGr6seoiROlz9FHS/s2bcJ9Cw1Ydbvjhg6NPU5iCklHMwQIWDkhEEAAAQQQQAABBHwRIGD1pZKMAwEEEEDAW4FSA9YeBx4oPbp0ERWAHj94sAw68cTg3+X+qlTAqvuZLagt9zg4nh0BAlY7zrSCAAIIIIAAAgggUHkBAtbKG9MCAggggAACJQmUK2BVnVCzQWtrauTkX/0qmA1aU1Mjjz/zjOiZrX+fN09OHz487O+Y888Pw1hzxqn673FTpgTbHbTffsGsVjNgVW2oMHdg797yzPPPh7No2+60k9w6frw0bdJE8h1Pd0Jt9+nChfL+hx9mHGfSZZfJGSNGhEsSRNtXyxUc0bWr3HLvvcGhzLEoh988+mg4TrNfJRWLnQsWIGAtmIoNEUAAAQQQQAABBBwXIGB1vEB0DwEEEEAAgXIFrOr2/tOGDZOrL7lEVKColg9o0KBBeMu/+XN1K3/03zoQPfLgg+XKm2+Wa4YPD4JSFVa222WXIGhVoeYNo0YFwaeeKZtviYBsx9OzbHW7OhTWSw1EZ8zGBbxqnCr8VcHxuaNHy+9vvVVWrV4d9r9evXrSZ8gQGT1kSMbyBZx1lRcgYK28MS0ggAACCCCAAAII2BEgYLXjTCsIIIAAAggULVBqwGquwapnccaFniqEvP+RRzLWWNUzXtWDqHTQuU3LluHsVT0oNQO23y9/Gcxa/Wzx4ozZovkC1mzH0w+/KjZgNR+4ZYavBKxFn4pl3ZGAtaycHAwBBBBAAAEEEECgigIErFXEp2kEEEAAAQQKESg1YNVrsJpt1SVgVbNT1WxSM2BVoW30YVc6xDy9d28ZPWlSMFt08+bNpZCANe54ur/lDlj18gUqCFZfpTz4q5D6sU28AAErZwYCCCCAAAIIIICALwIErL5UknEggAACCHgrYCtgrcsSAWeOHCl3XXttEKDqL3OW6HMvvSQPzZoVrLfasEGDYL1XfWt/NDhVSwTEHa+QgNV8aJcKYq+7444g2FUharYZrP+ZP1/+9ve/i54h6+2J4/jACFgdLxDdQwABBBBAAAEEEChYgIC1YCo2RAABBBBAoDoCtgJWNbpiHnKlAlQVpO7SqlVGqBldXkA9FKuQh1zp46l1YNVX3MOw9HHe/de/wody9f3FL0QFu7dccUXOgFUtEaDC1y+/+iosqPkArOpUOX2tErCmr+aMGAEEEEAAAQQQ8FWAgNXXyjIuBBBAAAFvBIoNWMsNYAad5T62zeOZwa8OlaNrz9rsT1rbImBNa+UZNwIIIIAAAggg4J8AAat/NWVECCCAAAKeCVQ7YFVrqA6bMEHmvvZaMFNVzyxNKrNaCsGcwdq0SZNwvdikjimJ/SZgTWLV6DMCCCCAAAIIIIBAnAABK+cFAggggAACjgtUO2B1nIfuJVSAgDWhhaPbCCCAAAIIIIAAAhsJELByUiCAAAIIIOC4AAGr4wWie0UJELAWxcZOCCCAAAIIIIAAAg4KELA6WBS6hAACCCCAgClAwMr54KMAAauPVWVMCCCAAAIIIIBAOgUIWNNZd0aNAAIIIJAgAQLWBBWLrhYsQMBaMBUbIoAAAggggAACCDguQMDqeIHoHgIIIIAAAgSsnAM+ChCw+lhVxoQAAggggAACCKRTgIA1nXVn1AgggAACCRIgYE1QsehqwQIErAVTsSECCCCAAAIIIICA4wIErI4XiO4hgAACCCBAwMo54KMAAauPVWVMCCCAAAIIIIBAOgUIWNNZd0aNAAIIIJAggbiAtcc99yVoBMnp6gWzn5Hl69bKHUccnpxOJ7SnX3/0oTTt2VMa7PD9hI6AbiOAAAIIIIAAAggg8K0AAStnAgIIIIAAAo4LzLtirHy9eHFGL3fpdYLjvU5m9/a5cUrQ8VfPOSuZA0hYrxu1by/1N9ssYb2muwgggAACCCCAAAIIZAoQsHJGIIAAAggggAAC/xNo37d/8F9v3Xs3JggggAACCCCAAAIIIIBAQQIErAUxsRECCCCAAAIIpEGAgDUNVWaMCCCAAAIIIIAAAgiUV4CAtbyeHA0BBBBAAAEEEixAwJrg4tF1BBBAAAEEEEAAAQSqJEDAWiV4mkUAAQQQQAAB9wQIWN2rCT1CAAEEEEAAAQQQQMB1AQJW1ytE/xBAAAEEEEDAmgABqzVqGkIAAQQQQAABBBBAwBsBAlZvSslAEEAAAQQQQKBUAQLWUgXZHwEEEEAAAQQQQACB9AkQsKav5owYAQQQQAABBLIIELByaiCAAAIIIIAAAggggEBdBQhY6yrG9ggggAACCCDgrQABq7elZWAIIIAAAggggAACCFRMgIC1YrQcGAEEEEAAAQSSJkDAmrSK0V8EEEAAAQQQQAABBKovQMBa/RrQAwQQQAABBBBwRICA1ZFC0A0EEEAAAQQQQAABBBIkQMCaoGLRVQSiAus3bJDL7rhT3v90PjgIIIAAAmUQeGnePPl6wzeyabPaMhyNQyCAAAII1DRpIq223Ubq1asHBgIIIIBAGQSGnnC87Ntu1zIciUOUU4CAtZyaHAsBywKfLFosnc84S3r+eH9pVtPUcus0hwACCPgn8MEnn8qCz5dKk0aN/RscI0IAAQQsC6xeu1Y+W/q59PzJ/tKsKa9VLfPTHAIIeCjw51dfl677dJBrBw/ycHTJHhIBa7LrR+9TLqAD1uenTpEdtt4q5RoMHwEEEEAAAQQQQMAlgblvviXHjxotvFZ1qSr0BQEEkiyg/qZ+f+utCFgdLCIBq4NFoUsIFCpAwFqoFNshgAACCCCAAAII2BYgYLUtTnsIIOC7AAGruxUmYHW3NvQMgbwCBKx5idgAAQQQQAABBBBAoEoCBKxVgqdZBBDwVoCA1d3SErC6Wxt6hkBeAQLWvERsgAACCCCAAAIIIFAlAQLWKsHTLAIIeCtAwOpuaQlY3a0NPUMgrwABa14iNkAAAQQQQAABBBCokgABa5XgaRYBBLwVIGB1t7QErO7Whp4hkFeAgDUvERsggAACCCCAAAIIVEmAgLVK8DSLAALeChCwultaAlZ3a0PPEMgrQMCal4gNEEAAAQQQQAABBKokQMBaJXiaRQABbwUIWN0tLQGru7WhZwjkFSBgzUvEBggggAACCCCAAAJVEiBgrRI8zSKAgLcCBKzulpaA1d3a0DME8goQsOYlYgMEEEAAAQQQQACBKgkQsFYJnmYRQMBbAQJWd0tLwOpubegZAnkFCFjzErEBAggggAACCCCAQJUECFirBE+zCCDgrQABq7ulJWB1tzb0DIG8AgSseYnYAAEEEEAAAQQQQKBKAgSsVYKnWQQQ8FaAgNXd0hKwulsbeoZAXgEC1rxEbIAAAggggAACCCBQJQEC1irB0ywCCHgrQMDqbmkJWN2tDT1DIK8AAWteIjZAAAEEEEAAAQQQqJIAAWuV4GkWAQS8FSBgdbe0BKzu1oaeIbCRwJp16+TRvz4ffv+L/34p4359j4zod6Jsvtmm4fcP229f2axZMwQRQAABBBBAAAEEELAmEH2t+sGnn8otv39ko9eqP+/SWZo0amStXzSEAAII+CJAwOpuJQlY3a0NPUMgVkD9QVWzAbJ97fbDVjLruqvRQwABBBBAAAEEEEDAukC+16r7795eZoy5zHq/aBABBBDwQYCA1d0qErC6Wxt6hkCsgL7VKhvPbRdfKGoGK18IIIAAAggggAACCNgWyPdaVYWrKmTlCwEEEECg7gIErHU3s7UHAastadpBoIwC2WYGMHu1jMgcCgEEEEAAAQQQQKAogWyvVZm9WhQnOyGAAAKhAAGruycDAau7taFnCGQVyDYzgNmrnDQIIIAAAggggAAC1RbI9lqV2avVrgztI4BA0gUIWN2tIAGru7WhZwjkFOg/drz8+bXXw22YvcoJgwACCCCAAAIIIOCKQHQWK7NXXakM/UAAgSQLELC6Wz0CVndrQ88QyCnw9r8/lCMuuCjchtmrnDAIIIAAAggggAACrghEZ7Eye9WVytAPBBBIsgABq7vVI2B1tzb0DIG8AgMnXCNPvfiSMHs1LxUbIIAAAggggAACCFgW0LNYmb1qGZ7mEEDAWwECVndLS8Dqbm3oGQJ5BfQsVmav5qViAwQQQAABBBBAAAHLAnoWK7NXLcPTHAIIeCtAwOpuaQlY3a1NYnu25PnnZdEjD8s3a9aEY9ii/e6yxR57JHZMLnd88gtz5eyf7O9yF73pW/3NNpNG7dt7Mx4GggACCCCAQBoF3lv8ibz26fuy/usN4fB3bLG1fH/zrdPIUfEx3/noLBnw8yMq3g4NiDRrXCNbNtsMCgQQ8FiAgNXd4hKwulubxPbsnWuulnevuTqj/zv/8hjZ+Re/TOyY6DgC36z8SmTtOqk9/ngwEEAAAQQQQCDBAo+/PVeemPdixgj237GdqP/xhUBSBVatWytNGzWWNlt9P6lDoN8IIFCAAAFrAUhV2oSAtUrwPjcbF7C2Pv0MaTPwdJ+Hzdg8F/h68SJZ/977BKye15nhIYAAAgj4LxAXsHZrvbd0a72P/4NnhN4KfLFyhaz9eh0Bq7cVZmAIfCtAwOrumUDA6m5tEtszAtbElo6O5xAgYOX0QAABBBBAwA8BAlY/6sgoMgUIWDkjEEiHAAGru3UmYHW3NontGQFrYktHxwlYOQcQQAABBBDwXoCA1fsSp3KABKypLDuDTqEAAau7RSdgdbc2ie0ZAWtiS0fHCVg5BxBAAAEEEPBegIDV+xKncoAErKksO4NOoQABq7tFJ2B1tzaJ7RkBa2JLR8cJWDkHEEAAAQQQ8F6AgNX7EqdygASsqSw7g06hAAGru0UnYHW3NontGQFrYktHxwlYOQcQQAABBBDwXoCA1fsSp3KABKypLDuDTqEAAau7RSdgdbc2ie0ZAWtiS0fHCVg5BxBAAAEEEPBegIDV+xKncoAErKksO4NOoQABq7tFJ2B1tzaJ7RkBa2JLR8cJWDkHEEAAAQQQ8F6AgNX7EqdygASsqSw7g06hAAGru0UnYHW3NontGQFrYktHxwlYOQcQQAABBBDwXoCA1fsSp3KABKypLDuDTqEAAau7RSdgdbc2ie0ZAWtiS0fHCVg5BxBAAAEEEPBegIDV+xKncoAErKksO4NOoQABq7tFJ2B1tzaJ7VmxAeuHH38sP+rZU75Yvjwc+6XnnSejzjsvr8WFY8fKs3PmyJ9nzpTampq827MBAnUV+HrxIln/3vtSe/zxdd2V7RFAAAEEEEDAIYFiA9aPPvxIDvrJAbJs2bJwNHt16CBPzn5KFi1aHPzsjLPOlGEjhovetnOXA2T8hKsyfqZ2vvfue+T8c4fIrNlPS/vd20unvfaRTz7+WIaNuCTYX29z0dCh8o95b0nLli0dEqQrLgoQsLpYFfqEQPkFCFjLb1quIxKwlkuS44QCpQasgwcMCEJVFZreft998t7zz8tWW26ZU5iAlROw0gIErJUW5vgIIIAAAgjYESg1YNUhqtlbHaiqnw254PwgMN1yyy1jw9dcAWtts9owUFUhLAGrnXPCh1YIWH2oImNAIL8AAWt+o2ptQcBaLXmP261UwBqd4apmtw4/+2w5duBAeWz27FD03ptukqMOO0zad+0qPQ46SO64/37RM2HjjtHtgAOk6zHHiNrv+J//XJ5/6SXp0atXMBt23w4dJG4fFQCvXrMmtg2PS5vqoRGwprr8DB4BBBBAwCOBSgesX365Qm6femswO7Vjp47hbFYzmI2bwdr90O5y153Tw1msBKwenXQWhkLAagGZJhBwQICA1YEiZOkCAau7tUlsz0oNWOOWCNAh5+Rx44IQNPrv6AxWHX4u/eKLcAZstmMcc+SRQQgbF7CqmbNq2YK4dnWIa7aR2KLR8bwCBKx5idgAAQQQQACBRAiUGrCaSwRMu3u6HHPsr8IQVf9Mf1+BxC0toL7fuHHjjCUCevXuJW++8aY8M/tPwffnvfU2M1gTcUa50UkCVjfqQC8QqLQAAWulhYs/PgFr8XbsmUWg1IBVLxGgZpLqmaU7bLtt8N/RLz0zNVvA2v+448I1XPXxosf4cceOMueVV2ID1rXr1mVt96JBg4IZrGYbnBT+ChCw+ltbRoYAAgggkC6BUgPWXEsEdO9xqMx++o+i1l69b8ZvAlhz+QBzfdXoGqx9+/WVE/r0CdZrVfsf0bMnAWu6Ts2SRkvAWhIfOyOQGAECVndLRcDqbm0S27NyBax6xqkKXKO38Udx6hKw6pmq+hhmkBtdIkAHrNF91L56liwBa2JP1Tp1nIC1TlxsjAACCCCAgLMClQxYVfi6ww7fl8FnDpLo7NZ8SwSogFUFsGppALX/fvvvJ2+88QYPuXL2THKrYwSsbtWD3iBQKQEC1krJln5cAtbSDTlCRKBcAasZfO63997BrfoH7r+/PHT77RuZRx+IFRd+6sA2egwzyNVruj797LPBGqx6iYC4dglY03XqE7Cmq96MFgEEEEDAX4FKB6xDL75I+vbqLX959tkgHP1qxVfBrNRCA9bVq1cHD8n65OOPxXzolb8VYWTlECBgLYcix0DAfQECVndrRMDqbm0S27NSA9a4NVgVRvQW/8aNGoUPojJ/Zj7kKjq7NNsxHvjDH+SG/wW3o4cOlVvuvlt+N21a8JCrbPvs0a4dSwQk9iyte8cJWOtuxh4IIIAAAgi4KFBqwGquwbpXhw7y5OynZNGixRkhql4WQN3qP37CVXUKWJXZ3BfmyOHdexCwungCOdonAlZHC0O3ECizAAFrmUHLeDgC1jJicqhvBYoNWPFDwGUBAlaXq0PfEEAAAQQQKFyg2IC18BbYEgH7AgSs9s1pEYFqCBCwVkO9sDYJWAtzYqs6CBCw1gGLTRMjQMCamFLRUQQQQAABBHIKELBygvgoQMDqY1UZEwIbCxCwuntWELC6W5vE9oyANbGlo+M5BAhYOT0QQAABBBDwQ4CA1Y86MopMAQJWzggE0iFAwOpunQlY3a1NYntGwJrY0tFxAlbOAQQQQAABBLwXIGD1vsSpHCABayrLzqBTKEDA6m7RCVjdrU1ie0bAmtjS0XECVs4BBBBAAAEEvBcgYPW+xKkcIAFrKsvOoFMoQMDqbtEJWN2tTWJ75kvAumbtWul/wQVyyxVXyObNm2fU4w+zZ8tnS5bIab16JbZOdLxuAiwRUDcvtkYAAQQQQMBVAQLWylVmzZo1cuapA2Xi5EnSokWLyjXEkTcSIGDlpEAgHQIErO7WmYDV3doktmfFBqwq0Dx+8GD5bPHicOwH7befTBg2LKfF+vXrZdTEidLn6KOlfZs2dXKbNH26zF+4MLYNAtY6UXq/MQGr9yVmgAgggAACKREoNmBVrzkvG3GpzH1hTijVucsBMmb8FeG/b7npZlkwf37G96rBqvv68t9ekhumTJZ2u7ULu6FC0JP69JPly5fJ/Q/OCINQ3fdRYy6XcaPHynEn9MrYr5BxlBKwlqP9Qvro6zYErL5WlnEhkClAwOruGUHA6m5tEtuzUgLWPkOGyOghQ+oUlJYSsOZCJmBN7ClYkY4TsFaElYMigAACCCBgXaCUgNUMHnWIuXTJUpk05UZp0rSp9bFka1D1TfW1prZGvve970n/ASeHm775jzfkuquvkVWrVsvUabdtNNNU72s7YNUdLKV9ZwpQhY4QsFYBnSYRqIIAAWsV0AtskoC1QCg2K1ygEgGrDjuP6NpVbrn33qAzY84/Xw758Y9l2IQJ8tzLLwffa7vTTnLkwQfL8hUrgtv39azYQSeeKD26dAlmq155881yzfDh0rRJEzFv9f/7vHnTYCIFAAAgAElEQVRy+vDhwXEaNmggk0ePlglTpwZLBNTW1ASza/VxzP3Uf4+bMiXYz5xxq4PfmpoaefyZZ+SU449nSYHCTyPntiRgda4kdAgBBBBAAIGiBMoVsKrG9WzQ084YKId07yazHntCFi1aKCtXrpLa2pow2FTfn/PCC8HMVvXf1064Oui7OQPWDEWfeuJJ6Xdyf+nT78SMWbNNmjYJZp3Oee6F2GNoEH2sAw7sIrdPvS0MUrN9X+2n+rVgwXz54P0Pwlm6rdu0kQkTr5EzThkoixYu/PZ1csOG4azYaJ+P790r2Ld7jx4y7bbbg+3VOHTAm23sudrX4XXcvnFmZphc1AmS0J0IWBNaOLqNQB0FCFjrCGZxcwJWi9hpaaqUgNVcIkCFnLeOHx/MZtVBqQpQ1ZIBKgw9d/Ro+f2tt8qmzZplLBGgfjbxjjuCfT9ftiwISXdv2zYIN1UYqsJYveyADkr7/fKXEp09q0PdG0aNkjNGjAjDVVVHvZ8Kc83AVi050G6XXYIwV73gU+FvgwYN8i5zkJZzI8njJGBNcvXoOwIIIIAAAt8JlDNgVUdVt7brMFUHrB07dZKbJk0OZrY2aNgwvOVerUs68Zpr5YorxwUzXtW+bXdtG4Szekaseu2olx1Qs00f+O2MjCUHFsxfkPUY0YD1mOOOld/ce590O7R70Ibed9DZZ8klFw7LmMGq+65C3VxLBKg+mWNTyyboPuvA+fCehwehqmrvnDPPkjFXjgtmymYbuw5YVTgd1362MR/Y9aAggDbN0nquE7CmtfKMO20CBKzuVpyA1d3aJLZnpQSs2ZYIiN6ub/47GrCaP3vupZekXr168tf///+jzztPbr3//jAANYPSH+21VxjKqpmt6stcE1bNllWhqf7SAes2LVuGs1f1z/RM1UotXZDYEyPhHSdgTXgB6T4CCCCAAAL/E6hEwKpDUh1S9urTW047aYBccunIjGDxmdnPhDNPdUH0DM+4W+Pj1ks1Z3JGjxENWNVt/hvWrw9DWh3ottttNznv7HMLDlijbaqZrdHwWK3zGrcGq25zzeo1WceeL2DNNuZ8YXCaTnoC1jRVm7GmWYCA1d3qE7C6W5vE9qzaAauC0zNJP/zkEzm2Z0958Ikn5Ofdu8uQMWOCW/43b9488NVBabaAtf8FF8jpvXvL6EmTgtmy0f1UwGrOiDWLRsCa2FM4tuMErH7Vk9EggAACCKRXoJwBqwoUdZCqAkYdsKrZm3pm69Zbfy9YNkB9z1wqIFqBXGuPmkFr33795J1583I+SMs81k477xT0cejFF8kN102UiZMnyaqVqwoOWNXsUTOMNWeTmrNzCwlY9TIJcWdfrhm02dxYr/U7SQLW9P5NY+TpEiBgdbfeBKzu1iaxPXMhYFXLBNz5wAPBOqtq5uof//pXWfz55zJ/0SIZOXhwaGve6n/asGFy9SWXhA/Yis6EfWjWrGDZAXPtVrVEwJkjR8pd114bhq/mzIFREydKn6OPrtNDuxJbeM87TsDqeYEZHgIIIIBAagTKGbCqEPXvr70ePuTKDFhVEHn1lVdJ40aN5aRTB4gKIKNhZfTD+Vy35uslBHZt104e/8NjsQ+oMl+HmsdS/XxoxgPheqhx/cgWcJpLAuhlDfSY4wLWk/r0k2xLBERnzZrjzxWwZnMjYCVgTc0fLgaKwP8ECFjdPRUIWN2tTWJ7VkrAaq7BqgD0Q6NyLRGgZpXqB02pNVpVCKqWBVDHOvKQQ4K1V9XDrdRs1AtPPz32Vn+9Pqt+WFX0IVeqDTUrVj3sSm/72ZIl4X+b++l1Y5nBmthTOLbjBKx+1ZPRIIAAAgikV6CUgFWt96ke4qS/zIdUqe+ZAasORJcuWRoGsHob/ZCruAdGqdv6VRgb3Vb9W7dn3jJvHiNbwGquhZot6DX7ro+vlwK48447g4BWfXXad19RD9saMWpkxvqy5gzWQh5yFe13rvZVsBs35tZtWudcLzZNZzkzWNNUbcaaZgECVnerT8Dqbm0S27NiA9bEDpiOp0KAgDUVZWaQCCCAAAIpECg2YE0BDUNMsAABa4KLR9cRqIMAAWsdsCxvSsBqGTwNzRGwpqHK6RsjAWv6as6IEUAAAQT8FCBg9bOuaR8VAWvazwDGnxYBAlZ3K03A6m5tEtszAtbElo6O5xAgYOX0QAABBBBAwA8BAlY/6sgoMgUIWDkjEEiHAAGru3UmYHW3NontGQFrYktHxwlYOQcQQAABBBDwXoCA1fsSp3KABKypLDuDTqEAAau7RSdgdbc2ie0ZAWtiS0fHCVg5BxBAAAEEEPBegIDV+xKncoAErKksO4NOoQABq7tFJ2B1tzaJ7RkBa2JLR8cJWDkHEEAAAQQQ8F6AgNX7EqdygASsqSw7g06hAAGru0UnYHW3NontGQFrYktHxwlYOQcQQAABBBDwXoCA1fsSp3KABKypLDuDTqEAAau7RSdgdbc2ie0ZAWtiS0fHCVg5BxBAAAEEEPBegIDV+xKncoAErKksO4NOoQABq7tFJ2B1tzaJ7RkBa2JLR8cJWDkHEEAAAQQQ8F6AgNX7EqdygASsqSw7g06hAAGru0UnYHW3NontGQFrYktHxwlYOQcQQAABBBDwXoCA1fsSp3KABKypLDuDTqEAAau7RSdgdbc2ie2ZCljfu/56qd+oYTCGr9etl1bdu8tOhx2e2DG52vElq1fLYU/+SR7rcbBsW1vraje96Nc369ZK/dpmUnvccV6Mh0EggAACCCCQVgEVsD71zkvSoEGDgGDDhg2y1/Y7S8cd2qSVpGLjnvOPt+Sq2++TCecNlF13alWxdjiwyLoNG6RFTTNpvdUOcCCAgMcCBKzuFpeA1d3aJLZnKz/+j6z4xxsi69aGY6jZfjup3Xa7xI7J1Y6//K8P5bgbJssDQ86WTrxorXiZ6jVpKvW32qri7dAAAggggAACCFROYOnK/8r85Utkw4avw0Za1G4im9dsWrlGU3rk8yfeKLNfeU1GntRPjjv04JQq2Bt244YNpaZRE3sN0hICCFgXIGC1Tl5wgwSsBVOxIQLuCbw87105ZsSlMnPcWOnUrq17HaRHCCCAAAIIIIAAAqkVOP2qa+TJv70k4047TfoecWhqHRg4AgggUC4BAtZySZb/OASs5TfliAhYEyBgtUZNQwgggAACCCCAAAJ1FCBgrSMYmyOAAAJ5BAhY3T1FCFjdrQ09QyCvAAFrXiI2QAABBBBAAAEEEKiSAAFrleBpFgEEvBUgYHW3tASs7taGniGQV4CANS8RGyCAAAIIIIAAAghUSYCAtUrwNIsAAt4KELC6W1oCVndrQ88QyCtAwJqXiA0QQAABBBBAAAEEqiRAwFoleJpFAAFvBQhY3S0tAau7taFnCOQVIGDNS8QGCCCAAAIIIIAAAlUSIGCtEjzNIoCAtwIErO6WloDV3drQMwTyChCw5iViAwQQQAABBBBAAIEqCRCwVgmeZhFAwFsBAlZ3S0vA6m5t6BkCeQUIWPMSsQECCCCAAAIIIIBAlQQIWKsET7MIIOCtAAGru6UlYHW3NvQMgbwCBKx5idgAAQQQQAABBBBAoEoCBKxVgqdZBBDwVoCA1d3SErC6Wxt6hkBeAQLWvERsgAACCCCAAAIIIFAlAQLWKsHTLAIIeCtAwOpuaQlY3a1N0LPP//ulDBh/lSxetszxntK9agisXbdeFn3xhWy9+ebSuFHDanSBNh0X2KpFC7lz+DDZYrNNHe8p3UPADYHfzv6TTH7od250hl4gkACBDV9/I0uXL5MNX3+dgN7SRdsCX3/9tXzzjUj9+vWlXj3brdNeEgQa1K8vLZs3D84RvhBAIL+Ayob22GknmTl+bP6N2cKqAAGrVe66Nzb3zbdEfUIxov+JsvmmBCR1F/R/jwWffy7bbrGF/wNlhHUW+OLLL2Xc3ffIjDGXyf67t6/z/uyAQBoFht50s3y44DM5vtshaRw+Y0agzgIffPqp3PL7R+RnnX8itU2b1nl/dvBf4OMli+X7Lbfyf6CMsM4CX61eLY89/4Kc+YujZOftt6/z/uyAQBoFRt4+TbbZYnN5dsqNaRy+02MmYHW6PCI6YH1+6hTZYWtemDheLrqHgFMCnyxaLJ3POIuA1amq0BnXBVTAqr6uHTzI9a7SPwScEOC1qhNloBMIJFKA16qJLBudrrLAHieeHNydSMBa5ULENE/A6l5NMnrEi1bHC0T3EHBYgBetDheHrjkrQMDqbGnomKMCvFZ1tDB0C4EECPBaNQFFoovOCRCwOleSsEMErO7WJugZL1odLxDdQ8BhAV60OlwcuuasAAGrs6WhY44K8FrV0cLQLQQSIMBr1QQUiS46J0DA6lxJCFjdLUlmz3jRmpRK0U8E3BPgRat7NaFH7gsQsLpfI3rolgCvVd2qB71BIEkCvFZNUrXoqysCBKyuVGLjfjCD1d3aBD3jRavjBaJ7CDgswItWh4tD15wVIGB1tjR0zFEBXqs6Whi6hUACBHitmoAi0UXnBAhYnStJ2CECVndrQ8DqeG3oHgKuC/Ci1fUK0T8XBQhYXawKfXJZgIDV5erQNwTcFuC1qtv1oXduChCwulkX1SsCVndrQ8DqeG3oHgKuC/Ci1fUK0T8XBQhYXawKfXJZgIDV5erQNwTcFuC1qtv1oXduChCwulkXAlZ36xL2jBetCSgSXUTAUQFetDpaGLrltAABq9PloXMOCvBa1cGi0CUEEiLAa9WEFIpuOiVAwOpUOTI6wwxWd2sT9IwXrY4XiO4h4LAAL1odLg5dc1aAgNXZ0tAxRwV4repoYegWAgkQ4LVqAopEF50TIGB1riRhhwhY3a0NAavjtaF7CLguwItW1ytE/1wUIGB1sSr0yWUBAlaXq0PfEHBbgNeqbteH3rkpQMDqZl1UrwhY3a0NAavjtaF7CLguwItW1ytE/1wUIGB1sSr0yWUBAlaXq0PfEHBbgNeqbteH3rkpQMDqZl0IWN2tS9gzXrQmoEh0EQFHBXjR6mhh6JbTAgSsTpeHzjkowGtVB4tClxBIiACvVRNSKLrplAABq1PlyOgMM1jdrU3QM160Ol4guoeAwwK8aHW4OHTNWQECVmdLQ8ccFeC1qqOFoVsIJECA16oJKBJddE6AgNW5koQdImB1rDb//eorGTP97rBXi79YJn9+7XXp+ZP9pVnTpsH3G9RvIGNOGyBNGjVyrPd0BwEEqi0w5s675b8rvwq68dXq1fLEC3Ol694dZKvNW4Rdu7hvb9mqxXf/rnafaR+Bago8MWeuPPPKq2EXXpr3TvDf+7bbNfzeIR33kZ4/3r+a3aRtBJwRKOS1qnqNOvrUAdKwQQNn+k1HEECg+gLrN2yQy+64U9asW5fzteqok/vLZs2aVb/D9AABBwSuuPvX8se/vRz25D8LF0mD+vVk+622Cr936I86ycj+/Rzobbq7QMDqYP0HTrhGnnrxpaw9O/aQrnLt4EEO9pwuIYBAtQWun/Gg3DDjwazd2H/39jJjzGXV7ibtI+CMwIcLPpNu55wn6k1f3JcKiP504/XSatttnOkzHUGg2gL5Xque8tMjZdSA/tXuJu0jgICDAmoywLTHHs/as8P221duu/hCB3tOlxCojsDz/3hD+lw+Vr7J0nw9Ebnv8kul8557VKeDtBoKELA6eDK8/e8P5YgLLuKNnoO1oUsIuC6gZhZ1PmOwqP+P+1LhqgpZ+UIAge8E1LIADz7z51gSPtTkTEFgY4Fcr1XV7NXnb53CnRKcOAggECuweNky6Xz6WeEs1uhGs667Wnb7YSv0EEDAEDjorHNETQqI+1KTAJ6dciNeDggQsDpQhLguZJsZwBs9RwtGtxBwSCDbLFZmrzpUJLrilEC2WazMXnWqTHTGMYFsr1WZvepYoegOAg4KZJvFyuxVB4tFl5wQyDaLldmrTpQn7AQBq1v1CHsTNzOAN3qOFotuIeCYQLZZrMxedaxQdMcpgbhZrHyo6VSJ6IxjAnGvVZm96liR6A4Cjgpkm8XK7FVHC0a3nBCIm8XK7FUnSkPA6lYZ4nsTfbPHG70kVI0+IuCGQHQWK7NX3agLvXBXIDqLlQ813a0VPXNHIDqLldmr7tSGniDgukB0FiuzV12vGP2rtkB0FiuzV6tdkY3bZwarezUJe2S+2eONnsOFomsIOCgQncXK7FUHi0SXnBMwP9jkQ03nykOHHBQwZ7Eye9XBAtElBBwWiM5iZfaqw8Wia84ImLNYmb3qTFnCjhCwuleTjB7pN3u80XO8UHQPAQcF9CxWZq86WBy65KSA/mBTde5PN14v6oUrXwggkFtAz2Jl9ipnCgII1FVAz2Jl9mpd5dg+rQJ6Fqsa/32XXyqd99wjrRROjpuA1cmyfNcp9Wavx5AL5OkbruONnuO1onsIuCagZ7HefvFQUSErXwggkF9AfbCpvq4dPCj/xmyBAAKiZrEePWyEPH/rFNmqRQtEEEAAgYIF9CzWh68aJ7v9sFXB+7EhAmkWULNY1dezU25MM4OTYy8qYJ353Kvy7Bvvy4avvw4H1bH1jrJ7q+2dHGTSO/XaP9+RvdvsmvRhJKL/LZtvIjt9b4tE9DWpnVz9/G9k5RM3iGxYGw6h4S77StNORyd1SE73+y8ffCoH7szfZhtFqr/pltJw5/0q0tSEZ34rX61dFR67Qf0G8ovdO1ekrbQfdP7ipQHBdlttmXYKK+PfueX20qxx07K39dVj18qaOTNENqwPj914r8OlcbsuZW+LA4pwrbF3FtTffAdpuOOe9hpMYUtzP3pbnnr3Zdnw9YZw9Dttsa3ss0PrFGpUfsivvP1P6bhbm8o3RAuySZNa2WnLbcsusWzFShk/40n5arXx/q5BfelzyP5lb4sDirzx3nsBwx6t+Ztk43zY64fbSZNGDQtqqqiA9bqZs2XuO//OaKDHPrtJj467FdQoGyHgosDylaukntSXPVpxS2gl6/PVoxNk5aNXZzTReLeu0uy4sZVslmMjUFGBb1Z9Kd98tVQad+hZkXbOmjlpo+OO6NanIm1xUARsCSz4cqns0nIHaV7TrOxN/veWk2XNK49mHLdp15OlpuuAsrfFARGwJfDNl0tE6tWTRrvyQUElzR9/e648Me/FjCZ23foHcsweuFfSnWNXVmD1+jWyYu1q2XO7ncve0OLlX8q5Ux+Sdeu/+1BTNXLtab8qe1scEAGbAv9auFT2b7uj1DRuVFCzZQtYf7rfHvKz/fg0tSB1NnJSYMmXX8matRsIWCtcndiAdc8esmm/6yvcModHoHICX6/4XL5e8qHVgHV8z1MqNyCOjIAFgX9//pn8cIttrQWsNT0GSW2PsyyMjCYQqIzA159/Kt+sXUnAWhne8KhxAevu2/xQeu9zSIVb5vAIVE7gqzWrZcnK5RULWM+7daasWbcuYwC3nsNkgMpVlCPbEHjjowXyozY/IGC1gU0bfgkQsNqpJwGrHWdasStAwGrXm9b8ECBg9aOOjMKeAAGrHWsCVjvOtGJXgIDVrjet+SFAwOpHHRlFFQQIWO2gE7DacaYVuwIErHa9ac0PAQJWP+rIKOwJELDasSZgteNMK3YFCFjtetOaHwIErH7UkVFUQYCA1Q46AasdZ1qxK0DAateb1vwQIGD1o46Mwp4AAasdawJWO860YleAgNWuN635IUDA6kcdGUUVBAhY7aATsNpxphW7AgSsdr1pzQ8BAlY/6sgo7AkQsNqxJmC140wrdgUIWO1605ofAgSsftSRUVRBgIDVDjoBqx1nWrErQMBq15vW/BAgYPWjjozCngABqx1rAlY7zrRiV4CA1a43rfkhQMDqRx0ZRRUECFjtoBOw2nGmFbsCBKx2vWnNDwECVj/qyCjsCRCw2rEmYLXjTCt2BQhY7XrTmh8CBKx+1JFRVEGAgNUOOgGrHWdasStAwGrXm9b8ECBg9aOOjMKeAAGrHWsCVjvOtGJXgIDVrjet+SFAwOpHHRlFFQQIWO2gE7DacaYVuwIErHa9ac0PAQJWP+rIKOwJELDasSZgteNMK3YFCFjtetOaHwLeBKxz57wgv/jZkfL4U3+UfTp2cro6H330oRzSpbMsW7ZMGjdubKXPus2BZw6Siy8Z4bRPUjpHwGqnUjYD1ufm/k0OOuIouX/aLXL8L48uaYB1Oda/P/qP7Nu1h5x9+qly2bChJbXLzskQSGrAOveFOXJ49x4y7e7pcsyxv6oaturHz3v+VGbNflo6dupYkX7ce/c9ctHQofK3V1+Ww7sfJn379ZVhI4aLadBp333loJ8cIGecdWbwM74qK+BTwBq9Ruh/N27cSJ594hH5Uce9C8Ys9HqT61pT6DEK7hQbOiFAwGqnDASsdpxpxa6ALwGryomOPOxQuf3Ou+SXvzo2FrHcWUkhbdqtZnlayzYuX8dbjJrTAasZROrB7blXB3ni6T9KTU1txngrGbBeOvwSueO2qWEQumb1avnRPh3k888/l9fefFtatmwp+nt7dugg99z/26y1MLeb/ut7pX+fE2T+/PmxYyqmoHof1efn/vqX8Ljl/qNRSt982ZeA1U4liw1YV69eI+327Sx777WH/O7e6QV1ttA3mOvXr5djTjxF/u8vz8kHf/+bbNVyy+D4ZpvnDz6z4LCWgLWg8ni1kesBqw4R1YeAZojpW8D60YcfBQGp+sBTfw0bcUkQllYjYB0xbLg895e/ypOzn5Ka2szXOV79AhQ5GBcDVv33+4tly8NRHXXk4XmvO+b15pif/zS4psxfsECenfWI1NbUZAjFtbHPXnuE2xZ67SJgLfLES/BuBKx2ildswBr3gZ15PVK9j16H9Yjirl97degQXD8WLVqc8eGf3rZzlwNk/ISrNvpgUF3vzj93SHC9b797e+m01z7yyccfi74eqjb1NfEf894K3vvy5b+AqwGrmRH1/OnPMrIXlYHcfNONGZPYCgn/yp2VZGszLt+KjsHlM4uANX91EhGwFjLrspIBa/RE0v82Z58W+kupt7tm4g3BJyjqj8Bdd04Lg9r8JStsCwLWwpxK2YqAtRS9wve1GbAW3iuR6ff+Rk49+/yM2a6FvsmNtkPAWhd5P7Z1PWBVQd87b8+Td999N5y5qeR9DVjrMgO1kjNYCVhz/367HLDqOxDirg1xozKvF0f1PCLnB4LRa4T+MK/lllvEBrLZFAlY/bh+1GUUBKx10Sp+23IErPquEPUhft9evWXB/AU5P2zToWnc9cv82ZALzg8C0y233DI2fNXhaVzAWtusVnSgSsBa/PmR1D1dD1jbtN1VXn/t1Y0mwW23/fYZ3y/Ev9Asp5BjBa+Xs8yajbZz3z2/lnPOOlMuumR4Iu4yLiSsLtTI1+0SHbDqE1IVp//JA+Q3990b/IKpWa5qZuiTs54I66a+N/ORP8jBB/xEPvnk4+D75mxYPbO026GHyt3T78w4ybP9Iqhj6F8G1Zeh550btN++/e7BDNe4dsyAddWqVcEvlO7HokWLgqUDjvrFL4M+6D727ttXhl347W3Dur240FctkfDI47Nk0sTrMsaupsN33Hff4NjduveQP81+Opitk6RPS1z8BSRgtVOVcgescbdlHnrUr4JbMteuWxfOOtUzih578ulgoNFlA/Qb1QM7/zicqTR05OVy2/R7glmt777/QcYMVrX9AT1+JucPPkMuGjUmOKae5aSPdVi3Q+SpPz0jaiaU/pl+I/2fTz4N9jFnLdmpAK1UQsDlgHX16tXBm7HRV4yRV195NWNGZTRgjc6gMWd/Rt+sqVvs9Rs9NTNGfenZNmq2pjpWj4O7yeBzz5ZLh48Mfn7kz34q9834TfDf6s3d4DMHBf990oCT5f577wtn12brhx5L90O7y113Ts+YjaOOk+0NanSc5pIE69auDZdJ0EsEtN21rbw498WN+lxov4ZefKG8+cab8uQTs8LTrdrLMFTivC/1mEkJWAddcHF4m3+2v+Gv/v2N4Bpx99TJ8uDDfxB9rWlWW5txZ4QyiwtGzWvZ9tttt9H1Ri07o2fVjrr4gmD5mVzXmmI/ICy1puxfWQEC1sr66qO7HLB++eUKuX3qrRtdL81gNm4Ga/S6ScBq51xyqRXXA9Z+J50sv3voIel94olBOKnykWN/cbRccOFFMuHKcWHwGs1NzAxJZys6o4nLSnROlCvb0TPPs2U1uq7RXMn895DzLggypGgeFZ31qttQH8bEZV7qbu+/v/56sCyC/tL7mJP7Nt1kk6C9LbbcMrjruVGjxsHx6jdoIPpOa52n6eUVTEudL/3kgC5y1tnn5F2GwaVzu5J9SUTAat4qoYtrnowXXHhxcDI886fZwS/S2rVrg18udfv+V1+tkMO7HyL3/fYB2X77HWSz5psFywtEf9HibvvX8PrkVbfyP/rEk3LGqQPkm2++kXr16oW3948fOza8Jf+/y/+btR3d7yuvvlYe+f3vMpYH0D/7wY6tgpNc/cFQAawOQs2lCtQYzbVEojN4s81gNY+tA2HX16yt5C9AKccmYC1Fr/B9qxWwrly5Ss69eORGb3TNnpuBqrpImUsSRN+s6je2P9zxB8GMoxkzHxb9JlwtMaDeDMf97Ps7bCfNN9ssuGWUN8CFnzeub+lywBoNE821TuNmb1436fpgPVYdJqp/q2BUz5jZp+M+MuO3vw1mwajrqTqfVaCaLazdsVWrYJbNzAdnhrcsqtsR9VqnQy++KJjd88zsPwVvGPXPcvXj88+XhrNwzHOjXAGr2WcVAqtwVIevdekXM1hz/+a6HLDqMDO6huqChQtj/4aboWhdZ7BGQ9duXQ8MA9YfddwnuJ5Mue6qYC1xfe1R/9Y/i7vWmB8wlroGuet/f9PUPwJWO9WuZsBqvk/WH8xFP9wzP7CLW1pAKemlCPQSAb169wo++NPX2nlvvR2sS84SAXbOKRdacT1gVX9p+LMAACAASURBVHc5r/hyRZjBqDzmww//LYcf0TOc+KZyDjP3UbNbdYby86N/IYMGnibjr74myIzUZLS4rCRbhqQDRn1nsjmRzmzHXPc128Q9lXEd+dOfbbQMZfTu52gbcZnXli1bBmPRd4HrQFm1ofqln1ukt1u7dl2Ym+n9dtjh+8EEP70cpj4fteXkm6fKhPHjwnBWB7q51rl14Zy20YdEBKxxSwSYM0b1L44+WcyA9f33/hmeRNGZpQpYnwQ6YNWfgETxddo/5+VX5Mgeh8plY8bKa6++Gtzer7+n941+ymG2Y/5SqP3VGiE6QI3+wsV92qJD0WIDVm3J9O7Sf70IWEs3LOQI1QpY9Ztf1cdsD72KziDSM2HVw0myBaz6NlLz5/pNb9zP9BtvPYM1V38K8WQbNwRcDljNkC+6jpsZim6//fbBTM7olzmLVc841W/u9IxSPYNV7Rt9Q6hn1ZhtrVq5Kgxb1UOt4maUxvVDz5jVD6iKbhP3RlP1R49N9y3fDFbdZzOw7XrwwVl9svWLgDW5Aav6+93vhOOCcNO8syE6g1X/Da9UwGpeu0xNNYtV9y/uWhOdBevGX0p6UaoAAWupgoXtX+mAVV0bptw4OeiMvrOjkCUCuvc4VGY//UdRa6/qu0Hi9oubwaqumyf06RN8uKn2P6JnTwLWwk4Hb7ZKQsCqgkCVj6g7lc887dQgo1F3CZsTyczcQ+c30eAwVw6jg089g1VnOzpEjRZczRY9qOvBsTM649Zg1bNL4/Io3fdsbeiA1cy85r39dsb4zbH16t0nDF9VH6+7eoL88913AzczfNVZk5ljqf82+1Nb2ywMYMmWvquQlwGrTuOjU7XNKdHqJDRngOYLWPVJYy5FoE+84SNHBUFp3Lqq0Xain0LoTxRUyHrFlVdlfNpAwOr29YmA1U59qhWwqhk8+mFW6tZNfYulOWr9xnmP9rt9O6PdeEBJuQLWl159PeuyA3YqQCuVEHA1YM02s0Wvw/b+P98Lb4+PhpBRJ/OWfh26qjeJ06dNC2bAmMcyZ8AWG7DG3VKvA918AWt0Dbu6LhGQK2CtS78IWJMdsKrb8M07G9TdCdmWjik1YM22RECuoDS61ECuZQYq8XePY9oXIGC1Y17pgDVuFIUErOrapAIofWdF3LVWHTtbwKof+Kj232///eSNN95gBqudU8qJVpIQsOrAUOU+OvB7atYTZQ1YzVDWzHayzVI1g8jojM5ca73mCljjZoZmWzogOhEx7s5vtQxAq1Y/lL332SeYNLjJpptkzAZWd3ybSxBElz7Q+ZdaHkA94J2A1YOAVRdRFTu6RIBK7e+47dbgNnt1cugvM2BVv3jq9vtCZ7Cas1L1mqn169UP11o1E/xc7UQDVn3cPTt0qFPAak79jo5fzeiNPjwr3+xYJ/6KJ6wTBKx2ClbugNV8gzli6JDgyc1PP/N/G63Bum7demmzy86yZ/vdcj58RL15vn7KrQGGGcJWImBVQW/0wVp2qkAr5RZwNWA132SpmaL6jZd+c2aGqvoWeHNmjHYy3/iZ67/97qGZYcD65OOzcr7pi5stq4LabEsExPWj2IDV7H+0vbg1WHMtEVCXfpkBNE9p3vi3zuUlAuJmhaoP6syA1fwbXkrAGn3IlV7PVd1toe+IMGfRakkC1nL/JXf/eASsdmrkcsCqr2F/efbZIBz9asVX4ZI7KkDNF7Cad56YD72yI0sr1RRIQsCqcxC1Vqi+KzjuTmc9sU4/A0dnQFeNv0JOHXhGuERA3N2+ZsBqZkjmGqQqZDS/Cn3IlblPXMCqMxwdZJrbq3HGZV65JumpnEjtN/Xmm2SbbbaVS0ZeKio7U//efIstpPMBXYL1bB/47W9kl9atw2cLqawqGqQqlztumxou0WlOXqzmeVvtthMxg9VcW8Z8MJUKEdXMUfWlUvQ7br81WGvVnNKsgc0HPanjtW7TRhYvWhTOOs03g9VM8PUvb9z3VHvmpwnRdqJrsKo/BmrNG7V2bHS9jHy/HNnGb641ovpjjp0lAsr3K0fAWj7LXEcqNWA1b63XAagZio4ZcbHcfPt0+f39d2U85Mq8NT/uoSO6zzpIja67V66AVb9ZVuv77dp6F1m4eHG4tp6dCtBKJQRcDFizPblYh40qKDz73HPCGaxqJowOQbWRXsPNDFL1mzm1//gJVwVv7NR1uE3bNrJo4SKJrlEaN4NVtWXeIjli1KVyx623yf0PzhC9ZIC5XEF0Lbm6zmBV48nWXjRgjT6YS8/WVcfI5qPXuIv2y9yeh1wlM2DV4efee+0RPABRh5rRv+HFBKx6nVclox+EqP477uGN6gFa3/1eNgo+RNTrfbNEQCX+qrt5TAJWO3WpZsBqvk/WD46MLu9jXsf1dTjfQ67M65O+NhGw2jmfXGklCQGrCgPNNUbVeqe5Alb1czNDiT7kKi4r0UFqXIYUvYVf5zrR5Rx1Tes6gzV4LTnnhYwHVkXbMM8XHRybD/LSeZBeC1b3Ibr26sqVK8MHg5mTC7MtBaCXTlAPybr08tFy7C+OCicvunIOV6MfTgesxYDo0FNNe1Ypu/mAquiM1mKOzz4IaAECVjvnQrEBq53e0QoCxQm4GLAWNxL2QsCegIszWO2NnpYQqLsAAWvdzYrZo9iAtZi22AcBWwKuBqy2xu9yO2Re7lbHu4A1V8qvZnbyhUC5BAhYyyWZ+zgErHacacWuAAGrXW9a80OAgNWPOjIKewIErHasCVjtONOKXQECVrvedW0t28xWMq+6SpZ3ey8D1vIScTQE4gUIWO2cGQSsdpxpxa4AAatdb1rzQ4CA1Y86Mgp7AgSsdqwJWO0404pdAQJWu9605ocAAasfdWQUVRAgYLWDTsBqx5lW7AoQsNr1pjU/BAhY/agjo7AnQMBqx5qA1Y4zrdgVIGC1601rfggQsPpRR0ZRBQECVjvoBKx2nGnFrgABq11vWvNDgIDVjzoyCnsCBKx2rAlY7TjTil0BAla73rTmh4AXAevaNWtk0OmnyrU3TJYWLVrUqTJPPvG4LFq0UPqdNCDvfqW0k/fgbJA4AQJWOyXzJWBds2at9DvzXJk68SrZvEXzDLxHZz0tny1aLAP797GDSitVFyBgzSzBmjVr5MxTB8rEyZPqfB2vejHpgDUBAlZr1BVrKNe1sK6NlvNYuu1KHLOu4yrn9gSs5dTMfiwC1so58/qgcrb5jkzAmk9IpJz5UL5j5ft5tt7WJe/KP2K2yCfgfMBayAlR7MmmcPTxe/ftJ1deMUaOPb6X7Nput1i3UtqJO+CtN0+RBQvmy8jLRudtO18h+bl9AQJWO+bFBqzqTdKxJ58eBJf666DO+8s1o0fm7Lh6KuPI8ddI32N/Kbu3a1unQd4w9Q75dMFnsW0QsNaJ0vuNXQ1Y1fl/2YhL5eW/vSQ3TJks7XZrF9ZCvck5qU8/Wb58mdz/4IwgCL3lpptlwfz5MmrM5TJu9Fg57oReGfsUWshS3kCVqw+F9pXtqifgYsBaTCCnrxVXXjqs6OtNtiqoD+yuuO7G8MennnhC1T68i7ue5vLKdQ2NG28x9vnO3kocM1+blfw5AWsldb87drEBq77mzn1hTniwzl0OkDHjrwj/ra9x5vfsjCqzlbq+PlB7l+P6zOuDalT72zZdDVjVuThm1EhRD3nSX337nxRMmNP5yuVjx1mBK2c+lO9Y+X6ebcB1ybusoHneCAHr/2awViNg1eeW+iORL9z1/DxM5PAIWO2UrZSAtffAwTJ62AV1CkpLCVhziRCw2jlfktKKywGrCkpramvke9/7nvQfcHJI+uY/3pDrrr5GVq1aLVOn3ZYx01T93lQrYDWvpaX0ISnnTpr76UvAap6zxX6gF3ceqIDy1b+/IbfdcLU0bdJE1O/l5ROulwvOGrjRnRM2zqO6Bqx17VMlwtBKHLOu4yrn9gSs5dTMfqxSAlbzuqVDzKVLlsqkKTdKk6ZN7QyggFb0db6urw/UoUt5jVBKwMrrgwIKm2MTlwNWV7KTYkPPOPZ8x8r3cwLW0s73cu2dmIC11wl9gmUAuh96mNx5x23B+C8ZOUoO7tY9nJqd7WcD+vUNlgFQXw0bNpSJN94UzlJVib6aRfrvDz4IPwXZpXUbueb6STJh3Njwe02aNJVpv75Hhl80NKMP+tMSXRB1vInXTAj++ZMDuoj69CT6KYs61j2/fUDmvvB8bNvXT75J3vvnP+X8cwaHddbtxB1fX7jUH5qamhp5+slZEu1XuU4YjvOdAAGrnbOhEgGrfgN1xKEHy83Tfh0M5IoRF8ohXTrLRZePl+fm/i343q6td5Yje3ST5f/9MpgBpGfFDj7tJOlx8EHBbNXx198k1429NHgza97q//qbb8vAIRf97+9OA7np6nEy4YYpwRIBtTU1wexafRxzP3P2kTnjVr9RVfs+9tRsqeasJDuV97sV1wPWAw7sIrdPvS0MUvWbo+j3Zz32RHAd++D9D0TPwGndpk3wxlDq1QtmvC5a+N31V82Kbd2mdRDGqjdpTz3xpPQ7ub/06tM7WCKge48eMu2224Piq+/rgFe1c+2Eq4PvR2f35OrDM7Ofid3PfKOo+2CGyX6ffckdXdIC1mx/z9X31fXjvX99mHG90cFo3H75rgHqeGecP0x+fcukrGFqruuLee1T17MHpk8NrmH6LpCGDRvIbddfHXxgqa6FI8dfLVts3kJ+/9iTwfXP3F5dnwb0OX6j66kaXz2pFy6Xk+1aqPZVwXP0epftuhq9lqvrs/rKNt5srwHUfmbAavbvoJ/8OOOuGO2hXidE7R65707ZdJNmsd//65wXwxnGhdxVU+pvKwFrqYKF7V+ugFW1pu8WOe2MgXJI926irnHqfezKlauktrYm47o454UXgtmu2a6Rcde6Pv1ODO5U0dfsJk2bBHelzHnuhazXWf1eU127C319oPbJdn2eMPEaOeOUgRu9PlB3zUT7fHzvXkFfy/36QIXXcW68PvjunE9iwKpna+bLjrLlQzrEjMuV3nzjHxvlM3Ht6BwmGohG/20eT2VUV107UW68/rrYvEtVJVff1M+yjSlb3nXlNdfJBecODpfZNPunrn/ZsjfVFzVTeOaDM8KTReVnKsNSOVfavxIVsKqTZpc2bYLQUp2Ql1w4NAgq1QmQ7WfRNVnVfjdPvjE8AbJNmVbbPfTAjKAt/aVP3B5HHBFMQVdvKocMHiSjrxgfBLbq3zdcd42MGXdlcHKpE69N27ay1dZbb3QsdcxCpmurNgeecrIMGzFSmrdoEXt8FTLrELd+gwYZfU77CV7J8ROwVlLXuLg/OkFWPvptsKK/Gu/ZQzbtd33ODkSXCIi+OVQBZ9vWOwe386s3bedcfKnoN0XmjCL1s4lTbg1mBC39/Au5atIU2aPdrkHgqt68/XXu38IlAXRQ2r/XsRKdPavftE26akzwplWHq/pNoHoTq8JcM7BVs5F2a9s6CHPV77h6E9egQf28yxzYqQytlCLgesB6zHHHym/uvU+6Hdo9eIO3YP4CmXjNtTLo7LPkkguHhcGrfuOn3rDlmz2qZsDeNGmyXDfpehk/9gpp0KBBeBukfkN5eM/DgzePqr1zzjxLxlw5Lpgpq9q+4spxwWwedcth213bBv3Sb+DUm89oH3Sf4/bTs4TMPpRST/a1I5CkgDX6AZz591xfK3SQaC5Jk20//QFgtmtA9HoUrUiu/qjr3H0P/i7ntcW8FqqQVF1Df3pY9+BaqMb2wMN/CAJYtca4DnpVyBidoVvItVCHs+ZY1X5x19Vs1/KVq1ZlvZ7q1wdxrwHUewq1Xnrctdo01R6DBvSXmY89sZFdnGmuGlTqN4iAtVKymcctZ8CqjqyuczpM1dfZjp06BddQ9QFmg4YNw2turmtk3LVOXYsf+O2MjGUIcl0v9Uh18Fjo64Nc1+doVfTrAz02FQDr63MlXh+o9rON+cCuBwUBNK8PkrVEgJ54ZwasxeRD6vqWbz8zn9lpp52D7ePyIfUz8zlB0QBTZzx6eUqdNcXlXer3PN/Pzd8rM/P6vz/9KfiQJnrHdq4AOFe+tmrVyjCTUl7Rcdj5q+tuK4kKWHOdoNl+pk5Gc9anKoWZsGcLOfUJvHz58iDE1Sd19GFaOkRVIWe0HdWW+gRDfbKhfvHMY6mfFRKwquOrWT4q0M12fPUzlhmw/0tGwGrHvJIzWPUDp8wZK9E3hObP1MyTevXqyV/mvChjh18oU6ffEwagZlD6o457h6GsmtmjvszAV82W1TNszP222XqrjLXz1M/0TNVKLV1gp4q0EhVwPWBVa6luWL8+fBOmQ812u+0m5519bsEBqzk7RBmo2a0qYFWzUc31WuNuAdRtrlm9JpxVox2js1vjAtZo22pfvV8ptytyNldPIEkBa3QtVPPvea6ANdt+cWGsWQkzYDWvN+oapD48NGdO6v309UVvv2z5f4Nt9YMYo31RszWjs1DVtmbb5rVKbR8XsOr10bNdC+PGaga85nXVfHhk9HptrkVr+keXAYibtao+9Izrn3lMNb4brxobBLJRuzjTXOdEpX6rCFgrJZt53EoErPqDRB2wqjs9TjtpgFxy6ciMDx7NOzWi18i4a13ceuq5rpf6mOaxCnl9oPbL9SFs3OuDaHisZrRW4vWB7pu+M8Z0K+QDYztnVfVb8WEGq34IejRMzJYPqcAwV66kqmLmM3G37et8qPMBXbIe65OP/5Mx6U8dN9+M13w/zzamYgPWbA4ErLl/N70PWNUJMHTIOTLl1juCi1F0lmm+kNMMWvUSAfoXVf+CqVmqOmBViy1nW1Q5GtqqJQLiPk3QJYvOolV9zXZ8Alb7FyECVjvm1Q5Y1Sj1zKN/f/SxHHf0z4KZOkf1PEzOHTYquOXffDOq3pRlC1jVm7AzTj5RLrvquo3exKr9VMBqzog1hQlY7ZxvtlpJQsC60847BW/mhl58kdxw3USZOHmSrFq5quCAVc0OMcNYPVvk8rFj6hyw6tsg4+qT7Q2c+n62/QhYbZ3p5W0naQFrtr/n+QLWuP3yXQPMOzH0NSkaOGbrj66SGQrefO14uWTMleGSA+bsS/M2/2IC1nzXwnIFrNnGmy9gjetfdAmG6GzUbCG1+f0BfY+Xt975p9W7UAhYy/s3KNvRyhmwqkBRB6kqYNTXOHV3h57ZuvXW3wveQ6rvFXutM4PWvv36yTvz5mXMao2O1bxuFvL6IFfAmu31gbrjxJydW0jAWszrA923uH15ffBd5X0NWHPlQ/kC1mg+40rAmmtM5Q5Y9exWvQQnS1Nm/rX0PmCNfjqgPlH4++uv5V0iIBpsqCfVde5yoNxz1/TYKeB6iQAzzI27COtb+VUgqy5s2QJWFQRHjxX3PfNTRVcWe7bzUqb6rRCw2qmBCwGreuM67d7fBOvMqZmrTz/zrCxe+rnM/2yhXDr03BBCv2lWt/qfes6Fcs2YkeEDtqJvdB969PHwQSTmftnW0Mv35tpONWilXAJJCFjVGxv1Zu6hGQ+EMz+jb4pyzU4xb/nTt/b//bXXs85gVeu1ZlsiwAxqozXI1odoX6PX9XxLGpSr1hynfAJJClhzrYmab4mAuOtAvmuAXkZmydKl4bXFvO6oW+bzrdGqKqWP03LLzeWdf74fHst8gFY5Alb14aSaVRt3Lcy2dEKu66oKegsdbyEBa7R/77z3QcadKdEHipl2h3c7KOMuFW3aftc28vDjT+ZcJ7d8vy3fHomAtdyi8ccrZ8CqrrvqWqkfcmUGrOq6dvWVV0njRo3lpFMHiLpOl3Kt00sI7NqunTz+h8c2eoBlrutmvtcHuQLWbK8Pss1gLffrA9W3bG4ErP4HrLnyoVwBazTEVFK5lpDUywecMvD0cDLelBsnBXdHq2OZS03qY+WaPZtrBmuuMeUKWNVd1nH902uwxs0AVm29+srLwR3WfG0s4H3Aqmatmovwduy0b7CG2yUjLw3WSdUzWM1b8NUSAj0OPzyYtq2/1AOrho8ctdFiv7kecqUfqPXhv/8dPvhKHU8//Cpb22qBYPWLoB+WFd1Hf998YBczWO3/ehOw2jEvJWDVtyHqnuoHSuR6c6Vn46jbAM3bIc315tQbZzXD5eJzB8Xe6q/XZ9W3Eqr1X82HXKk21JszdfHS26oZrHH76YeK5HtzbacatFIugaQErOZaqHFv5Mw3fvp2P/2QKx2qqoBWfXXaV11/m8jFwy/JOoO1kIdYqGufeliW6o/5Bk7P5FG3/Ok+mLdOmvvxBqpcZ7Ld47gasJrXGnO9b/OW8Oj3o3/z9fVGPzDRvH6o60Dc7fZx+uracv9DD4c/yndc9dCq6K3r+lppHmu/TnuHHzIWGrCax862vEDctTDbcghRz+h1NXptz+ZfaMAavVbHeXTqsKdcN+Xbh++qL22XzTRbnyr1m0TAWinZzOOWErCaD5xSR417kKOeraoD0aVLloYBrL4O6tvd813rorfm6/bM70evs6qN6HUz3+uDfNfnO++4M/gA13x9MGLUyKwzWMv9+iD6kCs9Zv0gTnMZIztnkXut+DqDNVc+lCtgVXcfR/OZfPmQ+SCr43qdENyNrENL85Z+8yFX2ZY1yLdEQLbMSwes0bwr+mB1s3+5AlYVDp818FRZsWJFeNLqNXDdO4vt98j5gNU+CS0iUJgAAWthTqVuVWzAWmq77I9AJQVcDVgrOWaOjUCpAi4GrKWOif0RqKQAAWsldb87drEBq53e0QoCxQm4GrAWNxr2KpeAuQatOmbcw+HL1VYSj0PAmsSq0WcnBAhY7ZSBgNWOM63YFSBgtetNa34IELD6UUdGYU+AgNWONQGrHWdasStAwGrXOymtqWUrzRms6q5w/VD4pIyhkv0kYK2kLsf2WoCA1U55CVjtONOKXQECVrvetOaHAAGrH3VkFPYECFjtWBOw2nGmFbsCBKx2vWnNDwECVj/qyCiqIEDAagedgNWOM63YFSBgtetNa34IELD6UUdGYU+AgNWONQGrHWdasStAwGrXm9b8ECBg9aOOjKIKAgSsdtAJWO0404pdAQJWu9605ocAAasfdWQU9gQIWO1YE7DacaYVuwIErHa9ac0PAQJWP+rIKKogQMBqB52A1Y4zrdgVIGC1601rfggQsPpRR0ZhT4CA1Y41AasdZ1qxK0DAateb1vwQIGD1o46MogoCBKx20AlY7TjTil0BAla73rTmhwABqx91ZBT2BAhY7VgTsNpxphW7AgSsdr1pzQ8BAlY/6sgoqiBAwGoHnYDVjjOt2BUgYLXrTWt+CBCw+lFHRmFPgIDVjjUBqx1nWrErQMBq15vW/BAgYPWjjoyiCgIErHbQCVjtONOKXQECVrvetOaHAAGrH3VkFPYECFjtWBOw2nGmFbsCBKx2vWnNDwECVj/qyCiqIEDAagedgNWOM63YFSBgtetNa34IELD6UUdGYU+AgNWONQGrHWfdysrVa6S2aRO7jaawNQLWFBadIZcsYCVgnfTw/8lzb72f0dl9Wu8o6n98IZBkge23aC6777hNkofgfN/jAtZGP9xbmh7Q1/m+00EEcgnUb/49adzhiIognTVz0kbHPWHvQyrSFgdFwKbAHtvuJM1rmpW9yS9vHyirX5yZcdzGe/WQJnseVva2OCACNgUabLOzNGrbxWaTqWsrLmBttfk28uNWu6XOotIDXrlqtQwafb2MPvtk2XF73oNV2nuzmlrZc9udy97M4uVfyqCbfrvRcU/teWDZ2+KACNgWOLD9TlLTuFFBzV7bqtWKemrLCT/4wWvH3Xtvh1ZduGAXJMdGCCCAAAIIIIAAAggggAACCCBQlMAnixZL5zPOkhljLpP9d29f1DHYCQEEEHBFgIDVlUrQDwQQQAABBBBAAAEEEEAAAQRSIkDAmpJCM0wEUiJAwJqSQjNMBBBAAAEEEEAAAQQQQAABBFwRIGB1pRL0AwEEyiFAwFoORY6BAAIIIIAAAggggAACCCCAAAIFCxCwFkzFhgggkAABAtYEFIkuIoAAAggggAACCCCAAAIIIOCTAAGrT9VkLAggQMDKOYAAAggggAACCCCAAAIIIIAAAlYFCFitctMYAghUWICAtcLAHB4BBBBAAAEEEEAAAQQQQAABBDIFCFg5IxBAwCcBAlafqslYEEAAAQQQQAABBBBAAAEEEEiAAAFrAopEFxFAoGABAtaCqdgQAQQQQAABBBBAAAEEEEAAAQTKIUDAWg5FjoEAAq4IELC6Ugn6gQACCCCAAAIIIIAAAggggEBKBAhYU1JoholASgQIWFNSaIaJAAIIIIAAAggggAACCCCAgCsCBKyuVIJ+IIBAOQQIWMuhyDEQQAABBBBAAAEEEEAAAQQQQKBgAQLWgqnYEAEEEiBAwJqAItFFBBBAAAEEEEAAAQQQQAABBHwSIGD1qZqMBQEECFg5BxBAAAEEEEAAAQQQQAABBBBAwKoAAatVbhpDAIEKCxCwVhiYwyOAAAIIIIAAAggggAACCCCAQKYAAStnBAII+CRAwOpTNRkLAggggAACCCCAAAIIIIAAAgkQIGBNQJHoIgIIFCxAwFowFRsigAACCCCAAAIIIIAAAggggEA5BAhYy6HIMRBAwBUBAlZXKkE/EEAAAQQQQAABBBBAAAEEEEiJAAFrSgrNMBFIiQABa0oKzTARQAABBBBAAAEEEEAAAQQQcEWAgNWVStAPBBAohwABazkUOQYCCCCAAAIIIIAAAggggAACCBQsQMBaMBUbIoBAAgQIWBNQJLqIAAIIIIAAAggggAACCCCAgE8CBKw+VZOxIIAAASvnAAIIIIAAAggggAACCCCAAAIIWBUgYLXKTWMIIFBhAQLWCgNzeAQQQAABBBBAAAEEEEAAAQQQyBQgYOWMQAABnwQIWH2qJmNBAAEEEEAAAQQQQAABBBBAIAECBKwJKBJdRACBVX4jNwAAD+9JREFUggUIWAumYkMEEEAAAQQQQAABBBBAAAEEECiHAAFrORQ5BgIIuCJAwOpKJegHAggggAACCCCAAAIIIIAAAikRIGBNSaEZJgIpESBgTUmhGSYCCCCAAAIIIIAAAggggAAC1RJYv2GD/GrEKFm8bFnQBfXvz5Z+Llu1aCFNGjcKvtekUWN5+KorZLNmzarVTdpFAAEEihIgYC2KjZ0QQAABBBBAAAEEEEAAAQQQQKAuAtMee1zG3Hl31l1O+emRMmpA/7ockm0RQAABJwQIWJ0oA51AAAEEEEAAAQQQQAABBBBAwG+BNevWSefTzwpnsZqjbdKokTx/65RgRitfCCCAQNIECFiTVjH6iwACCCCAAAIIIIAAAggggEBCBbLNYmX2akILSrcRQCAQIGDlREAAAQQQQAABBBBAAAEEEEAAASsCcbNYmb1qhZ5GEECgggIErBXE5dAIIIAAAggggAACCCCAAAIIIJApEJ3FyuxVzhAEEEi6AAFr0itI/xFAAAEEEEAAAQQQQAABBBBIkIA5i5XZqwkqHF1FAIGsAgSsnBwIIIAAAggggAACCCCAAAIIIGBVQM9iZfaqVXYaQwCBCgkQsFYIlsMigAACCCCAAAIIIIAAAggggEC8gJrFesjZQ+Thq8bJVi1awIQAAggkWoCANdHlo/MIIIAAAggggAACCCCAAALlEnj87bnyxLwXMw7XavNt5MetditXExzHEFjy+XJpuUVzTCwIbFZTK3tuu7OFlmgCgXQKELCms+6MGgEEEEAAAQQQQAABBBBAICIQF7Duvs0Ppfc+h2CFQGIFvlqzWpasXC57bkfAmtgi0nHnBQhYnS8RHUQAAQQQQAABBBBAAAEEELAhQMBqQ5k2bAsQsNoWp700ChCwprHqjBkBBBBAAAEEEEAAAQQQQGAjAQJWTgofBQhYfawqY3JNgIDVtYrQHwQQQAABBBBAAAEEEEAAgaoIELBWhZ1GKyxAwFphYA6PgIgQsHIaIIAAAggggAACCCCAAAIIICAiBKycBj4KELD6WFXG5JoAAatrFaE/CCCAAAIIIIAAAggggAACVREgYK0KO41WWICAtcLAHB4BZrByDiCAAAIIIIAAAggggAACCCDwrQABK2eCjwIErD5WlTG5JsAMVtcqQn8QQAABBBBAAAEEEEAAAQSqIkDAWhV2Gq2wAAFrhYE5PALMYOUcQAABBBBAAAEEEEAAAQQQQOBbAQJWzgQfBQhYfawqY3JNgBmsrlWE/iCAAAIIIIAAAggggAACCFRFoBIB60cffiQH/eQAOeOsM2XYiOFVGVclG537whw5vHsPady4scya/bSsW7s2498dO3UsuHnfrQqGKPOGBKxlBuVwCMQIELByWiCAAAIIIIAAAggggAACCCBQ5AxWHQouW7Ysw1AHji1btnQ6YI0LNe+9+x45/9whQWCaKyBdv3699O3VWxbMXyBPzn5KGjVunPHvmtraOp1X5Q5YRwwbLs/95a9B3+ralzp13PGNCVgdLxDd80KAgNWLMjIIBBBAAAEEEEAAAQQQQACBUgVKmcEaDRt1oFfu0LDUMUb3LyVgXb16tXTaax/Zq8Nect+M30j033Xta7mtCFi/rQABa13PRLZHoO4CBKx1N2MPBBBAAAEEEEAAAQQQQAABDwUqGbB273GozH76j6Jmuh75s58GgaT60rfYa85hIy4JlhLQYePRv/yF3HXn9ODHe3XoIL1P7CMXX3Bh8G+9rQ42P/n443A7c0bpk0/MCr4/7e7pcsyxv8qoXCEBa1wfh158UTBbVR9bzdjdrX17ef2114Lj1zarlX/Me0vUDN7oLF/V7yEXnB+Es90P7R6MT33vhD59gtm+bXdtKy/OfTE4jmkVdxxlpcevjzX04gvlzTfeDPuWbewensKxQyJgTUulGWc1BQhYq6lP2wgggAACCCCAAAIIIIAAAs4IVDJg3bFVq+BW9ZkPzgxvv48uH6BuzR985qAgCO20775B2Gjup36mA0c1O/P2qbcGt/Fvv8P20nyzzYLb4HUYqo6xauUquWjo0DDojIOu6xIHZh9VX/LNYNXHv27S9UG4q/897qor5cpx4+Xzz5duFMRGx2x6RI+j/q37YR5LjZUZrN9WnIDVmT8xdMRjAQJWj4vL0BBAAAEEEEAAAQQQQAABBAoXqGTAqh9yFQ1AzbVOzdmkejZn3H4qqDTXSW2/e/sg6NQzWNWIVSi5/fbbBw+c0v+Ozl5V3883g3XeW29nrMdqbq9noeZaIiA6+1VX49zzhwRhc99+fcOHf0X7Yv6768EHh2MxK2rOhjWPRcD6nRIBa+F/A9gSgWIFCFiLlWM/BBBAAAEEEEAAAQQQQAABrwSSGrD+7qGZMn3atGAm6Pv/fC8IIvVyAHptWHUrv15SwCyarYA1ujyBvq2/rgFr3DIHccciYCVg9eqPE4NxXoCA1fkS0UEEEEAAAQQQQAABBBBAAAEbArYDVj3DVIeG5qzU6PIB5szX6AxWM2B98vFZ4TID69atk9Zt2oie4apnmtYlYF23dm1GYBs3czbXDFYd4HbuckC47qxqP1fAmmuJgOhxsh1LB6w6eFaeaf1iBmtaK8+4bQoQsNrUpi0EEEAAAQQQQAABBBBAAAFnBWwHrDooVWur6i8dtkZnluYKWHUYqx6g1aZtG1m0cJGYa5OqpQPMh07VJWDt2KljsBxBXB91SJorYFVtRZcJUA/EevixR2XgKadttERAj4O7yeBzz5ZLh48MumnOuo07jlqDVgfI0SUCzO3jZr46eyKWuWMErGUG5XAIxAgQsHJaIIAAAggggAACCCCAAAIIICAipQSsACLgqgABq6uVoV8+CRCw+lRNxoIAAggggAACCCCAAAIIIFC0AAFr0XTs6LAAAavDxaFr3ggQsHpTSgaCAAIIIIAAAggggAACCCBQigABayl67OuqAAGrq5WhXz4JELD6VE3GggACCCCAAAIIIIAAAgggULQAAWvRdOzosAABq8PFoWveCBCwelNKBoIAAggggAACCCCAAAIIIFCKAAFrKXrs66oAAaurlaFfPgkQsPpUTcaCAAIIIIAAAggggAACCCBQtAABa9F07OiwAAGrw8Wha94IELB6U0oGggACCCCAAAIIIIAAAgggUIoAAWspeuzrqgABq6uVoV8+CRCw+lRNxoIAAggggAACCCCAAAIIIFC0QCkB66zHnpBXX3lF/jb3RVmxYkVGHxo2bCg3TJks7XZrl/H9NWvWyEl9+smihQvD73fucoCMGX+FrF+/Xi4bcal0O7S7HNK9m6htTztpgFw0/BKZ+cCDctwJvcLjLZi/QM47+1yZOu02adGiRbCtOm7z5s1l0pQbpUnTpsH3zjx1oEycPCnYhq/0CBCwpqfWjLR6AgSs1bOnZQQQQAABBBBAAAEEEEAAAYcESg1YFy1aKP0HnByMSAWu5r/jhqlD00suHblR+GoGrAd2PSgMW9V/jxs9Nm/AqsLY2tpmctwJx4cBLQGrQyebxa4QsFrEpqnUChCwprb0DBwBBBBAAAEEEEAAAQQQQMAUcDVgffedd6W2tiYIb1XwWmjA+tOf/0zuunO63P/gDKmpqWEGa0pPdwLWlBaeYVsVIGC1yk1jCCCAAAIIIIAAAggggAACrgpUI2A1lwgwlxLQM1jnvjBH9LIBys38vunYpGmTIEjVSwSoGaxqZuyfn/m/IJzt1ac3AaurJ16F+0XAWmFgDo+AiBCwchoggAACCCCAAAIIIIAAAgggICKVDljVsgHXTrg6sO53cv8g9NRBaHR9Vh2k7tqunTz+h8fC9VXrMoNVBawqcFXrs95482QZNvQi1mBN4ZlOwJrCojNk6wIErNbJaRABBBBAAAEEEEAAAQQQQMBFgUoHrNExF7oG65rVa+SR3z8cPLCqQcOGBS8RoNd2veWmm6VBg/qiZsPykCsXz7zK9omAtbK+HB0BJUDAynmAAAIIIIAAAggggAACCCCAgIUZrMUGrId07yYqJF0wf76MGnN5nQPWBfMXyBmnnCbr1q8LlxGg4OkRIGBNT60ZafUECFirZ0/LCCCAAAIIIIAAAggggAACDglUYwaruQarotDrreolArod2l1UwKpmu6ptTz51gMx5/gU57oReopcVUAGqWgZg6rTbNlqDVW+jAto/PPIIAatD55utrhCw2pKmnTQLELCmufqMHQEEEEAAAQQQQAABBBBAIBQoJWCFEQFXBQhYXa0M/fJJgIDVp2oyFgQQQAABBBBAAAEEEEAAgaIFCFiLpmNHhwUIWB0uDl3zRoCA1ZtSMhAEEEAAAQQQQAABBBBAAIFSBAhYS9FjX1cFCFhdrQz98kmAgNWnajIWBBBAAAEEEEAAAQQQQACBogUIWIumY0eHBQhYHS4OXfNGgIDVm1IyEAQQQAABBBBAAAEEEEAAgVIECFhL0WNfVwUIWF2tDP3ySYCA1adqMhYEEEAAAQQQQAABBBBAAIGiBQhYi6ZjR4cFCFgdLg5d80aAgNWbUjIQBBBAAAEEEEAAAQQQQACBUgQIWEvRY19XBQhYXa0M/fJJgIDVp2oyFgQQQAABBBBAAAEEEEAAgaIFCFiLpmNHhwUIWB0uDl3zRoCA1ZtSMhAEEEAAAQQQQAABBBBAAIFSBAhYS9FjX1cFCFhdrQz98kmAgNWnajIWBBBAAAEEEEAAAQQQQACBogXiAtZdt/6BHLNHl6KPyY4IVFtg9fo1smLtatlzu52r3RXaR+D/tWPHJgpEURRARxZUFiMFUTASTAcx28Q2tBJLsARrsAU7MDAWDK1CEWYRDQTDCXzI40z8579/z8tuWgEFa9rVCkaAAAECBAgQIECAAAECdQT252OxOx2K6r96/TbuDovZaFLnGmcJfJ1Ap/VbjHvDr3uXBxHIIqBgzbJJOQgQIECAAAECBAgQIECAAAECBAgQCBdQsIaTG0iAAAECBAgQIECAAAECBAgQIECAQBYBBWuWTcpBgAABAgQIECBAgAABAgQIECBAgEC4gII1nNxAAgQIECBAgAABAgQIECBAgAABAgSyCChYs2xSDgIECBAgQIAAAQIECBAgQIAAAQIEwgUUrOHkBhIgQIAAAQIECBAgQIAAAQIECBAgkEVAwZplk3IQIECAAAECBAgQIECAAAECBAgQIBAuoGANJzeQAAECBAgQIECAAAECBAgQIECAAIEsAgrWLJuUgwABAgQIECBAgAABAgQIECBAgACBcAEFazi5gQQIECBAgAABAgQIECBAgAABAgQIZBF4K1jnq9V0UJZZsslBgAABAgQIECBAgAABAgQIECBAgACBjwpsl4tL4zFhPehvfprtv49OczkBAgQIECBAgAABAgQIECBAgAABAgQSCVS36+1ZsPoIECBAgAABAgQIECBAgAABAgQIECBAoL7AHQXZN96upe7OAAAAAElFTkSuQmCC&quot;"/>
    <we:property name="pageID" value="&quot;0&quot;"/>
    <we:property name="sourceDataType" value="0"/>
    <we:property name="tableAddress" value="&quot;Ressourcen!A1:E11&quot;"/>
    <we:property name="tableName" value="&quot;Tabelle1&quot;"/>
    <we:property name="tableValues" value="[[&quot;Mitarbeitenden-ID&quot;,&quot;Name&quot;,&quot;Titel&quot;,&quot;Manager*in-ID&quot;,&quot;Rollentyp&quot;],[&quot;ID1&quot;,&quot;Ellen Klaproth&quot;,&quot;Projektleitung&quot;,&quot;&quot;,&quot;Führung&quot;],[&quot;ID2&quot;,&quot;Betreuer&quot;,&quot;Entwickler&quot;,&quot;ID1&quot;,&quot;Führung&quot;],[&quot;ID3&quot;,&quot;Edgar Waßmuth&quot;,&quot;Inhaltsbesitzer&quot;,&quot;ID2&quot;,&quot;Stab&quot;],[&quot;ID4&quot;,&quot;Luis Vinha&quot;,&quot;Entwickler&quot;,&quot;ID2&quot;,&quot;Berater&quot;],[&quot;ID6&quot;,&quot;EKHN&quot;,&quot;Diverse Mitarbeiter&quot;,&quot;ID1&quot;,&quot;Assistent&quot;],[&quot;ID7&quot;,&quot;Alexander Fülbert&quot;,&quot;Mitarbeiter&quot;,&quot;ID6&quot;,&quot;Assistent&quot;],[&quot;ID8&quot;,&quot;Ralf Diehl&quot;,&quot;Leiter Gesamtkirchenkasse&quot;,&quot;ID6&quot;,&quot;Berater&quot;],[&quot;ID9&quot;,&quot;IT-EKHN&quot;,&quot;Diverse Mitarbeiter&quot;,&quot;ID6&quot;,&quot;Assistent&quot;],[&quot;ID10&quot;,&quot;Michael Pregowski&quot;,&quot;Finanzbuchhaltung&quot;,&quot;ID1, ID6&quot;,&quot;Stab&quot;],[&quot;ID11&quot;,&quot;Thomas Hofferbert&quot;,&quot;IT-EKHN&quot;,&quot;ID9&quot;,&quot;Assistent&quot;]]"/>
    <we:property name="templateID" value="&quot;TM00247040&quot;"/>
  </we:properties>
  <we:bindings/>
  <we:snapshot xmlns:r="http://schemas.openxmlformats.org/officeDocument/2006/relationships" r:embed="rId1"/>
</we:webextension>
</file>

<file path=xl/webextensions/webextension3.xml><?xml version="1.0" encoding="utf-8"?>
<we:webextension xmlns:we="http://schemas.microsoft.com/office/webextensions/webextension/2010/11" id="{5F2E1827-D278-C50C-43D9-BFD377F02A75}">
  <we:reference id="wa102957665" version="1.3.0.0" store="de-DE" storeType="OMEX"/>
  <we:alternateReferences>
    <we:reference id="WA102957665" version="1.3.0.0" store="" storeType="OMEX"/>
  </we:alternateReferences>
  <we:properties>
    <we:property name="opt_cal_sys" value="11"/>
    <we:property name="opt_confirm" value="true"/>
    <we:property name="opt_size" value="0"/>
    <we:property name="opt_theme" value="3"/>
    <we:property name="opt_wn" value="false"/>
    <we:property name="opt_month" value="&quot;2024-06-01&quot;"/>
  </we:properties>
  <we:bindings/>
  <we:snapshot xmlns:r="http://schemas.openxmlformats.org/officeDocument/2006/relationships" r:embed="rId1"/>
</we:webextension>
</file>

<file path=xl/webextensions/webextension4.xml><?xml version="1.0" encoding="utf-8"?>
<we:webextension xmlns:we="http://schemas.microsoft.com/office/webextensions/webextension/2010/11" id="{8558972F-241F-45E1-8913-07AAB09767A4}">
  <we:reference id="wa200000113" version="1.0.0.0" store="de-DE" storeType="OMEX"/>
  <we:alternateReferences>
    <we:reference id="wa200000113" version="1.0.0.0" store="wa20000011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5.xml><?xml version="1.0" encoding="utf-8"?>
<we:webextension xmlns:we="http://schemas.microsoft.com/office/webextensions/webextension/2010/11" id="{9ABA5698-4BA2-4431-97A4-F8F4964C855B}">
  <we:reference id="wa104199815" version="1.0.0.1" store="de-DE" storeType="OMEX"/>
  <we:alternateReferences>
    <we:reference id="WA104199815" version="1.0.0.1" store="" storeType="OMEX"/>
  </we:alternateReferences>
  <we:properties/>
  <we:bindings/>
  <we:snapshot xmlns:r="http://schemas.openxmlformats.org/officeDocument/2006/relationships"/>
</we:webextension>
</file>

<file path=xl/webextensions/webextension6.xml><?xml version="1.0" encoding="utf-8"?>
<we:webextension xmlns:we="http://schemas.microsoft.com/office/webextensions/webextension/2010/11" id="{333FF87C-F8F9-45F1-89EB-C06D3C552BEC}">
  <we:reference id="wa200005669" version="2.0.0.0" store="de-DE"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7.xml><?xml version="1.0" encoding="utf-8"?>
<we:webextension xmlns:we="http://schemas.microsoft.com/office/webextensions/webextension/2010/11" id="{5EDDE269-FF7D-4FF5-BFEB-933B0AB5F477}">
  <we:reference id="wa104191381" version="1.0.0.0" store="de-DE" storeType="OMEX"/>
  <we:alternateReferences>
    <we:reference id="wa104191381" version="1.0.0.0" store="wa10419138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openxmlformats.org/officeDocument/2006/relationships/comments" Target="../comments2.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youtube.com/watch?v=4fN8o_LTQWk&amp;t=8s&amp;pp=ygUUbmFjaGJhcnNjaGFmdHNyw6R1bWU%3D" TargetMode="External"/><Relationship Id="rId2" Type="http://schemas.openxmlformats.org/officeDocument/2006/relationships/hyperlink" Target="https://www.youtube.com/watch?v=5iHIvgA1DoI&amp;pp=ygUIRUtITjIwMzA%3D" TargetMode="External"/><Relationship Id="rId1" Type="http://schemas.openxmlformats.org/officeDocument/2006/relationships/hyperlink" Target="https://www.youtube.com/watch?v=8iAf14_GYXg&amp;pp=ygUIRUtITjIwMzA%3D" TargetMode="External"/><Relationship Id="rId6" Type="http://schemas.openxmlformats.org/officeDocument/2006/relationships/table" Target="../tables/table3.xml"/><Relationship Id="rId5" Type="http://schemas.openxmlformats.org/officeDocument/2006/relationships/drawing" Target="../drawings/drawing11.xml"/><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EB09A-A7ED-4FD3-AA83-FA29F26895D0}">
  <sheetPr>
    <tabColor theme="8"/>
    <pageSetUpPr fitToPage="1"/>
  </sheetPr>
  <dimension ref="A1:R37"/>
  <sheetViews>
    <sheetView workbookViewId="0">
      <selection activeCell="C12" sqref="C12:Q12"/>
    </sheetView>
  </sheetViews>
  <sheetFormatPr baseColWidth="10" defaultRowHeight="14.4"/>
  <cols>
    <col min="1" max="1" width="17.5546875" customWidth="1"/>
    <col min="2" max="2" width="1.6640625" customWidth="1"/>
    <col min="7" max="7" width="9.6640625" customWidth="1"/>
    <col min="8" max="8" width="5.5546875" customWidth="1"/>
    <col min="9" max="9" width="12.5546875" customWidth="1"/>
    <col min="10" max="10" width="1.6640625" customWidth="1"/>
    <col min="13" max="13" width="13.44140625" customWidth="1"/>
    <col min="14" max="14" width="15" customWidth="1"/>
    <col min="15" max="15" width="11.44140625" customWidth="1"/>
    <col min="16" max="16" width="24.88671875" customWidth="1"/>
    <col min="17" max="17" width="16.33203125" customWidth="1"/>
    <col min="18" max="18" width="2.44140625" customWidth="1"/>
  </cols>
  <sheetData>
    <row r="1" spans="1:18">
      <c r="A1" s="161"/>
      <c r="B1" s="162"/>
      <c r="C1" s="163"/>
      <c r="D1" s="163"/>
      <c r="E1" s="164"/>
      <c r="F1" s="164"/>
      <c r="G1" s="164"/>
      <c r="H1" s="164"/>
      <c r="I1" s="164"/>
      <c r="J1" s="164"/>
      <c r="K1" s="164"/>
      <c r="L1" s="164"/>
      <c r="M1" s="164"/>
      <c r="N1" s="163"/>
      <c r="O1" s="163"/>
      <c r="P1" s="165"/>
      <c r="Q1" s="166"/>
      <c r="R1" s="167"/>
    </row>
    <row r="2" spans="1:18">
      <c r="A2" s="161"/>
      <c r="B2" s="168"/>
      <c r="C2" s="169" t="s">
        <v>169</v>
      </c>
      <c r="D2" s="170" t="s">
        <v>44</v>
      </c>
      <c r="E2" s="170"/>
      <c r="F2" s="170"/>
      <c r="G2" s="170"/>
      <c r="H2" s="171"/>
      <c r="I2" s="172" t="s">
        <v>170</v>
      </c>
      <c r="J2" s="217" t="s">
        <v>23</v>
      </c>
      <c r="K2" s="217"/>
      <c r="L2" s="217"/>
      <c r="M2" s="173"/>
      <c r="N2" s="169" t="s">
        <v>171</v>
      </c>
      <c r="O2" s="174" t="s">
        <v>70</v>
      </c>
      <c r="P2" s="204"/>
      <c r="Q2" s="176"/>
      <c r="R2" s="177"/>
    </row>
    <row r="3" spans="1:18">
      <c r="A3" s="161"/>
      <c r="B3" s="178"/>
      <c r="C3" s="179"/>
      <c r="D3" s="179"/>
      <c r="E3" s="171"/>
      <c r="F3" s="171"/>
      <c r="G3" s="179"/>
      <c r="H3" s="171"/>
      <c r="I3" s="171"/>
      <c r="J3" s="171"/>
      <c r="K3" s="171"/>
      <c r="L3" s="171"/>
      <c r="M3" s="171"/>
      <c r="N3" s="171"/>
      <c r="O3" s="171"/>
      <c r="P3" s="179"/>
      <c r="Q3" s="179"/>
      <c r="R3" s="177"/>
    </row>
    <row r="4" spans="1:18">
      <c r="A4" s="161"/>
      <c r="B4" s="168"/>
      <c r="C4" s="169" t="s">
        <v>172</v>
      </c>
      <c r="D4" s="218" t="s">
        <v>0</v>
      </c>
      <c r="E4" s="218"/>
      <c r="F4" s="218"/>
      <c r="G4" s="218"/>
      <c r="H4" s="218"/>
      <c r="I4" s="218"/>
      <c r="J4" s="218"/>
      <c r="K4" s="171"/>
      <c r="L4" s="171"/>
      <c r="M4" s="219" t="s">
        <v>173</v>
      </c>
      <c r="N4" s="219"/>
      <c r="O4" s="180" t="s">
        <v>185</v>
      </c>
      <c r="P4" s="175"/>
      <c r="Q4" s="176"/>
      <c r="R4" s="177"/>
    </row>
    <row r="5" spans="1:18">
      <c r="A5" s="161"/>
      <c r="B5" s="178"/>
      <c r="C5" s="179"/>
      <c r="D5" s="179"/>
      <c r="E5" s="181"/>
      <c r="F5" s="181"/>
      <c r="G5" s="179"/>
      <c r="H5" s="179"/>
      <c r="I5" s="179"/>
      <c r="J5" s="179"/>
      <c r="K5" s="179"/>
      <c r="L5" s="179"/>
      <c r="M5" s="179"/>
      <c r="N5" s="179"/>
      <c r="O5" s="179"/>
      <c r="P5" s="179"/>
      <c r="Q5" s="179"/>
      <c r="R5" s="177"/>
    </row>
    <row r="6" spans="1:18" ht="19.8">
      <c r="A6" s="161"/>
      <c r="B6" s="182"/>
      <c r="C6" s="220"/>
      <c r="D6" s="220"/>
      <c r="E6" s="220"/>
      <c r="F6" s="220"/>
      <c r="G6" s="220"/>
      <c r="H6" s="220"/>
      <c r="I6" s="220"/>
      <c r="J6" s="220"/>
      <c r="K6" s="220"/>
      <c r="L6" s="220"/>
      <c r="M6" s="220"/>
      <c r="N6" s="220"/>
      <c r="O6" s="220"/>
      <c r="P6" s="220"/>
      <c r="Q6" s="220"/>
      <c r="R6" s="183"/>
    </row>
    <row r="7" spans="1:18">
      <c r="A7" s="161"/>
      <c r="B7" s="184"/>
      <c r="C7" s="185"/>
      <c r="D7" s="185"/>
      <c r="E7" s="185"/>
      <c r="F7" s="185"/>
      <c r="G7" s="185"/>
      <c r="H7" s="185"/>
      <c r="I7" s="185"/>
      <c r="J7" s="185"/>
      <c r="K7" s="185"/>
      <c r="L7" s="185"/>
      <c r="M7" s="185"/>
      <c r="N7" s="185"/>
      <c r="O7" s="185"/>
      <c r="P7" s="185"/>
      <c r="Q7" s="185"/>
      <c r="R7" s="186"/>
    </row>
    <row r="8" spans="1:18">
      <c r="A8" s="161"/>
      <c r="B8" s="178"/>
      <c r="C8" s="221" t="s">
        <v>212</v>
      </c>
      <c r="D8" s="221"/>
      <c r="E8" s="221"/>
      <c r="F8" s="221"/>
      <c r="G8" s="221"/>
      <c r="H8" s="221"/>
      <c r="I8" s="221"/>
      <c r="J8" s="221"/>
      <c r="K8" s="221"/>
      <c r="L8" s="221"/>
      <c r="M8" s="221"/>
      <c r="N8" s="221"/>
      <c r="O8" s="221"/>
      <c r="P8" s="221"/>
      <c r="Q8" s="221"/>
      <c r="R8" s="177"/>
    </row>
    <row r="9" spans="1:18">
      <c r="A9" s="161"/>
      <c r="B9" s="178"/>
      <c r="C9" s="214" t="s">
        <v>213</v>
      </c>
      <c r="D9" s="215"/>
      <c r="E9" s="215"/>
      <c r="F9" s="215"/>
      <c r="G9" s="215"/>
      <c r="H9" s="215"/>
      <c r="I9" s="215"/>
      <c r="J9" s="215"/>
      <c r="K9" s="215"/>
      <c r="L9" s="215"/>
      <c r="M9" s="215"/>
      <c r="N9" s="215"/>
      <c r="O9" s="215"/>
      <c r="P9" s="215"/>
      <c r="Q9" s="216"/>
      <c r="R9" s="187"/>
    </row>
    <row r="10" spans="1:18">
      <c r="A10" s="161"/>
      <c r="B10" s="178"/>
      <c r="C10" s="188"/>
      <c r="D10" s="189"/>
      <c r="E10" s="189"/>
      <c r="F10" s="189"/>
      <c r="G10" s="189"/>
      <c r="H10" s="189"/>
      <c r="I10" s="189"/>
      <c r="J10" s="189"/>
      <c r="K10" s="188"/>
      <c r="L10" s="189"/>
      <c r="M10" s="189"/>
      <c r="N10" s="189"/>
      <c r="O10" s="189"/>
      <c r="P10" s="189"/>
      <c r="Q10" s="189"/>
      <c r="R10" s="187"/>
    </row>
    <row r="11" spans="1:18">
      <c r="A11" s="161"/>
      <c r="B11" s="178"/>
      <c r="C11" s="221" t="s">
        <v>187</v>
      </c>
      <c r="D11" s="225"/>
      <c r="E11" s="225"/>
      <c r="F11" s="225"/>
      <c r="G11" s="225"/>
      <c r="H11" s="225"/>
      <c r="I11" s="225"/>
      <c r="J11" s="189"/>
      <c r="K11" s="226"/>
      <c r="L11" s="226"/>
      <c r="M11" s="226"/>
      <c r="N11" s="226"/>
      <c r="O11" s="226"/>
      <c r="P11" s="226"/>
      <c r="Q11" s="226"/>
      <c r="R11" s="187"/>
    </row>
    <row r="12" spans="1:18">
      <c r="A12" s="161"/>
      <c r="B12" s="178"/>
      <c r="C12" s="227" t="s">
        <v>190</v>
      </c>
      <c r="D12" s="228"/>
      <c r="E12" s="228"/>
      <c r="F12" s="228"/>
      <c r="G12" s="228"/>
      <c r="H12" s="228"/>
      <c r="I12" s="228"/>
      <c r="J12" s="228"/>
      <c r="K12" s="228"/>
      <c r="L12" s="228"/>
      <c r="M12" s="228"/>
      <c r="N12" s="228"/>
      <c r="O12" s="228"/>
      <c r="P12" s="228"/>
      <c r="Q12" s="229"/>
      <c r="R12" s="187"/>
    </row>
    <row r="13" spans="1:18">
      <c r="A13" s="161"/>
      <c r="B13" s="178"/>
      <c r="C13" s="190"/>
      <c r="D13" s="190"/>
      <c r="E13" s="190"/>
      <c r="F13" s="190"/>
      <c r="G13" s="190"/>
      <c r="H13" s="190"/>
      <c r="I13" s="190"/>
      <c r="J13" s="190"/>
      <c r="K13" s="190"/>
      <c r="L13" s="190"/>
      <c r="M13" s="190"/>
      <c r="N13" s="190"/>
      <c r="O13" s="190"/>
      <c r="P13" s="190"/>
      <c r="Q13" s="190"/>
      <c r="R13" s="187"/>
    </row>
    <row r="14" spans="1:18">
      <c r="A14" s="161"/>
      <c r="B14" s="178"/>
      <c r="C14" s="230" t="s">
        <v>188</v>
      </c>
      <c r="D14" s="231"/>
      <c r="E14" s="231"/>
      <c r="F14" s="231"/>
      <c r="G14" s="231"/>
      <c r="H14" s="231"/>
      <c r="I14" s="231"/>
      <c r="J14" s="190"/>
      <c r="K14" s="190"/>
      <c r="L14" s="190"/>
      <c r="M14" s="190"/>
      <c r="N14" s="190"/>
      <c r="O14" s="190"/>
      <c r="P14" s="190"/>
      <c r="Q14" s="190"/>
      <c r="R14" s="187"/>
    </row>
    <row r="15" spans="1:18">
      <c r="A15" s="161"/>
      <c r="B15" s="178"/>
      <c r="C15" s="227" t="s">
        <v>191</v>
      </c>
      <c r="D15" s="228"/>
      <c r="E15" s="228"/>
      <c r="F15" s="228"/>
      <c r="G15" s="228"/>
      <c r="H15" s="228"/>
      <c r="I15" s="228"/>
      <c r="J15" s="228"/>
      <c r="K15" s="228"/>
      <c r="L15" s="228"/>
      <c r="M15" s="228"/>
      <c r="N15" s="228"/>
      <c r="O15" s="228"/>
      <c r="P15" s="228"/>
      <c r="Q15" s="229"/>
      <c r="R15" s="191"/>
    </row>
    <row r="16" spans="1:18">
      <c r="A16" s="161"/>
      <c r="B16" s="178"/>
      <c r="C16" s="179"/>
      <c r="D16" s="179"/>
      <c r="E16" s="179"/>
      <c r="F16" s="179"/>
      <c r="G16" s="179"/>
      <c r="H16" s="179"/>
      <c r="I16" s="179"/>
      <c r="J16" s="179"/>
      <c r="K16" s="179"/>
      <c r="L16" s="179"/>
      <c r="M16" s="179"/>
      <c r="N16" s="179"/>
      <c r="O16" s="179"/>
      <c r="P16" s="179"/>
      <c r="Q16" s="179"/>
      <c r="R16" s="191"/>
    </row>
    <row r="17" spans="1:18">
      <c r="A17" s="161"/>
      <c r="B17" s="178"/>
      <c r="C17" s="232" t="s">
        <v>174</v>
      </c>
      <c r="D17" s="233"/>
      <c r="E17" s="233"/>
      <c r="F17" s="233"/>
      <c r="G17" s="233"/>
      <c r="H17" s="233"/>
      <c r="I17" s="234"/>
      <c r="J17" s="192"/>
      <c r="K17" s="232" t="s">
        <v>175</v>
      </c>
      <c r="L17" s="233"/>
      <c r="M17" s="233"/>
      <c r="N17" s="233"/>
      <c r="O17" s="233"/>
      <c r="P17" s="233"/>
      <c r="Q17" s="234"/>
      <c r="R17" s="187"/>
    </row>
    <row r="18" spans="1:18">
      <c r="A18" s="161"/>
      <c r="B18" s="178"/>
      <c r="C18" s="178"/>
      <c r="D18" s="179"/>
      <c r="E18" s="179"/>
      <c r="F18" s="179"/>
      <c r="G18" s="179"/>
      <c r="H18" s="179"/>
      <c r="I18" s="191"/>
      <c r="J18" s="179"/>
      <c r="K18" s="178"/>
      <c r="L18" s="179"/>
      <c r="M18" s="179"/>
      <c r="N18" s="179"/>
      <c r="O18" s="179"/>
      <c r="P18" s="179"/>
      <c r="Q18" s="191"/>
      <c r="R18" s="191"/>
    </row>
    <row r="19" spans="1:18">
      <c r="A19" s="161"/>
      <c r="B19" s="178"/>
      <c r="C19" s="178"/>
      <c r="D19" s="181" t="s">
        <v>176</v>
      </c>
      <c r="E19" s="222" t="s">
        <v>51</v>
      </c>
      <c r="F19" s="223"/>
      <c r="G19" s="223"/>
      <c r="H19" s="224"/>
      <c r="I19" s="191"/>
      <c r="J19" s="179"/>
      <c r="K19" s="178"/>
      <c r="L19" s="179"/>
      <c r="M19" s="179" t="s">
        <v>177</v>
      </c>
      <c r="N19" s="179"/>
      <c r="O19" s="179"/>
      <c r="P19" s="179" t="s">
        <v>178</v>
      </c>
      <c r="Q19" s="191"/>
      <c r="R19" s="191"/>
    </row>
    <row r="20" spans="1:18">
      <c r="A20" s="161"/>
      <c r="B20" s="178"/>
      <c r="C20" s="178"/>
      <c r="D20" s="179"/>
      <c r="E20" s="179"/>
      <c r="F20" s="179"/>
      <c r="G20" s="179"/>
      <c r="H20" s="179"/>
      <c r="I20" s="191"/>
      <c r="J20" s="179"/>
      <c r="K20" s="193"/>
      <c r="L20" s="194"/>
      <c r="M20" s="194"/>
      <c r="N20" s="179"/>
      <c r="O20" s="194"/>
      <c r="P20" s="194"/>
      <c r="Q20" s="191"/>
      <c r="R20" s="191"/>
    </row>
    <row r="21" spans="1:18">
      <c r="A21" s="161"/>
      <c r="B21" s="178"/>
      <c r="C21" s="178"/>
      <c r="D21" s="181" t="s">
        <v>179</v>
      </c>
      <c r="E21" s="222" t="s">
        <v>51</v>
      </c>
      <c r="F21" s="223"/>
      <c r="G21" s="223"/>
      <c r="H21" s="224"/>
      <c r="I21" s="191"/>
      <c r="J21" s="179"/>
      <c r="K21" s="195" t="s">
        <v>180</v>
      </c>
      <c r="L21" s="194"/>
      <c r="M21" s="196">
        <v>45455</v>
      </c>
      <c r="N21" s="179"/>
      <c r="O21" s="194"/>
      <c r="P21" s="196">
        <v>45657</v>
      </c>
      <c r="Q21" s="191"/>
      <c r="R21" s="191"/>
    </row>
    <row r="22" spans="1:18">
      <c r="A22" s="161"/>
      <c r="B22" s="178"/>
      <c r="C22" s="178"/>
      <c r="D22" s="179"/>
      <c r="E22" s="179"/>
      <c r="F22" s="179"/>
      <c r="G22" s="179"/>
      <c r="H22" s="179"/>
      <c r="I22" s="191"/>
      <c r="J22" s="179"/>
      <c r="K22" s="197"/>
      <c r="L22" s="194"/>
      <c r="M22" s="198"/>
      <c r="N22" s="179"/>
      <c r="O22" s="194"/>
      <c r="P22" s="198"/>
      <c r="Q22" s="191"/>
      <c r="R22" s="191"/>
    </row>
    <row r="23" spans="1:18">
      <c r="A23" s="161"/>
      <c r="B23" s="178"/>
      <c r="C23" s="178"/>
      <c r="D23" s="181" t="s">
        <v>181</v>
      </c>
      <c r="E23" s="222" t="str">
        <f>E.Klaproth</f>
        <v>Ellen Klaproth</v>
      </c>
      <c r="F23" s="223"/>
      <c r="G23" s="223"/>
      <c r="H23" s="224"/>
      <c r="I23" s="191"/>
      <c r="J23" s="179"/>
      <c r="K23" s="195" t="s">
        <v>198</v>
      </c>
      <c r="L23" s="194"/>
      <c r="M23" s="196"/>
      <c r="N23" s="179"/>
      <c r="O23" s="194"/>
      <c r="P23" s="196"/>
      <c r="Q23" s="191"/>
      <c r="R23" s="191"/>
    </row>
    <row r="24" spans="1:18">
      <c r="A24" s="161"/>
      <c r="B24" s="178"/>
      <c r="C24" s="178"/>
      <c r="D24" s="179"/>
      <c r="E24" s="179"/>
      <c r="F24" s="179"/>
      <c r="G24" s="179"/>
      <c r="H24" s="179"/>
      <c r="I24" s="191"/>
      <c r="J24" s="179"/>
      <c r="K24" s="197"/>
      <c r="L24" s="194"/>
      <c r="M24" s="198"/>
      <c r="N24" s="179"/>
      <c r="O24" s="194"/>
      <c r="P24" s="198"/>
      <c r="Q24" s="191"/>
      <c r="R24" s="191"/>
    </row>
    <row r="25" spans="1:18">
      <c r="A25" s="161"/>
      <c r="B25" s="178"/>
      <c r="C25" s="178"/>
      <c r="D25" s="181" t="s">
        <v>182</v>
      </c>
      <c r="E25" s="235" t="s">
        <v>186</v>
      </c>
      <c r="F25" s="236"/>
      <c r="G25" s="236"/>
      <c r="H25" s="237"/>
      <c r="I25" s="191"/>
      <c r="J25" s="179"/>
      <c r="K25" s="195" t="s">
        <v>194</v>
      </c>
      <c r="L25" s="194"/>
      <c r="M25" s="196" t="s">
        <v>110</v>
      </c>
      <c r="N25" s="179"/>
      <c r="O25" s="194"/>
      <c r="P25" s="196"/>
      <c r="Q25" s="191"/>
      <c r="R25" s="191"/>
    </row>
    <row r="26" spans="1:18">
      <c r="A26" s="161"/>
      <c r="B26" s="178"/>
      <c r="C26" s="178"/>
      <c r="D26" s="179"/>
      <c r="E26" s="179"/>
      <c r="F26" s="179"/>
      <c r="G26" s="179"/>
      <c r="H26" s="179"/>
      <c r="I26" s="191"/>
      <c r="J26" s="179"/>
      <c r="K26" s="197"/>
      <c r="M26" s="194"/>
      <c r="N26" s="179"/>
      <c r="O26" s="194"/>
      <c r="P26" s="198"/>
      <c r="Q26" s="191"/>
      <c r="R26" s="191"/>
    </row>
    <row r="27" spans="1:18">
      <c r="A27" s="161"/>
      <c r="B27" s="178"/>
      <c r="C27" s="178"/>
      <c r="D27" s="181"/>
      <c r="E27" s="222"/>
      <c r="F27" s="223"/>
      <c r="G27" s="223"/>
      <c r="H27" s="224"/>
      <c r="I27" s="191"/>
      <c r="J27" s="179"/>
      <c r="K27" s="195" t="s">
        <v>197</v>
      </c>
      <c r="L27" s="194"/>
      <c r="M27" s="196" t="s">
        <v>110</v>
      </c>
      <c r="N27" s="179"/>
      <c r="O27" s="194"/>
      <c r="P27" s="196"/>
      <c r="Q27" s="191"/>
      <c r="R27" s="191"/>
    </row>
    <row r="28" spans="1:18">
      <c r="A28" s="161"/>
      <c r="B28" s="178"/>
      <c r="C28" s="178"/>
      <c r="D28" s="181"/>
      <c r="E28" s="179"/>
      <c r="F28" s="179"/>
      <c r="G28" s="179"/>
      <c r="H28" s="179"/>
      <c r="I28" s="191"/>
      <c r="J28" s="179"/>
      <c r="K28" s="197"/>
      <c r="L28" s="194"/>
      <c r="M28" s="198"/>
      <c r="N28" s="179"/>
      <c r="O28" s="194"/>
      <c r="P28" s="198"/>
      <c r="Q28" s="191"/>
      <c r="R28" s="191"/>
    </row>
    <row r="29" spans="1:18">
      <c r="A29" s="161"/>
      <c r="B29" s="178"/>
      <c r="C29" s="178"/>
      <c r="D29" s="179"/>
      <c r="E29" s="222"/>
      <c r="F29" s="223"/>
      <c r="G29" s="223"/>
      <c r="H29" s="224"/>
      <c r="I29" s="191"/>
      <c r="J29" s="179"/>
      <c r="K29" s="195" t="s">
        <v>195</v>
      </c>
      <c r="L29" s="194"/>
      <c r="M29" s="196" t="s">
        <v>110</v>
      </c>
      <c r="N29" s="179"/>
      <c r="O29" s="194"/>
      <c r="P29" s="196"/>
      <c r="Q29" s="191"/>
      <c r="R29" s="191"/>
    </row>
    <row r="30" spans="1:18">
      <c r="A30" s="161"/>
      <c r="B30" s="178"/>
      <c r="C30" s="178"/>
      <c r="D30" s="179"/>
      <c r="E30" s="179"/>
      <c r="F30" s="179"/>
      <c r="G30" s="179"/>
      <c r="H30" s="179"/>
      <c r="I30" s="191"/>
      <c r="J30" s="179"/>
      <c r="K30" s="197"/>
      <c r="L30" s="194"/>
      <c r="M30" s="198"/>
      <c r="N30" s="179"/>
      <c r="O30" s="194"/>
      <c r="P30" s="198"/>
      <c r="Q30" s="191"/>
      <c r="R30" s="191"/>
    </row>
    <row r="31" spans="1:18">
      <c r="A31" s="161"/>
      <c r="B31" s="178"/>
      <c r="C31" s="178"/>
      <c r="D31" s="181"/>
      <c r="E31" s="222"/>
      <c r="F31" s="223"/>
      <c r="G31" s="223"/>
      <c r="H31" s="224"/>
      <c r="I31" s="191"/>
      <c r="J31" s="179"/>
      <c r="K31" s="195" t="s">
        <v>196</v>
      </c>
      <c r="L31" s="194"/>
      <c r="M31" s="196" t="s">
        <v>110</v>
      </c>
      <c r="N31" s="179"/>
      <c r="O31" s="194"/>
      <c r="P31" s="196"/>
      <c r="Q31" s="191"/>
      <c r="R31" s="191"/>
    </row>
    <row r="32" spans="1:18">
      <c r="A32" s="161"/>
      <c r="B32" s="178"/>
      <c r="C32" s="178"/>
      <c r="D32" s="179"/>
      <c r="E32" s="179"/>
      <c r="F32" s="179"/>
      <c r="G32" s="179"/>
      <c r="H32" s="179"/>
      <c r="I32" s="191"/>
      <c r="J32" s="179"/>
      <c r="K32" s="199"/>
      <c r="L32" s="200"/>
      <c r="M32" s="200"/>
      <c r="N32" s="200"/>
      <c r="O32" s="200"/>
      <c r="P32" s="201"/>
      <c r="Q32" s="202"/>
      <c r="R32" s="187"/>
    </row>
    <row r="33" spans="1:18">
      <c r="A33" s="161"/>
      <c r="B33" s="178"/>
      <c r="C33" s="178"/>
      <c r="D33" s="179"/>
      <c r="E33" s="222"/>
      <c r="F33" s="223"/>
      <c r="G33" s="223"/>
      <c r="H33" s="224"/>
      <c r="I33" s="191"/>
      <c r="J33" s="179"/>
      <c r="K33" s="178"/>
      <c r="L33" s="179"/>
      <c r="M33" s="179"/>
      <c r="N33" s="179"/>
      <c r="O33" s="179"/>
      <c r="P33" s="179"/>
      <c r="Q33" s="191"/>
      <c r="R33" s="187"/>
    </row>
    <row r="34" spans="1:18">
      <c r="A34" s="161"/>
      <c r="B34" s="178"/>
      <c r="C34" s="178"/>
      <c r="D34" s="179"/>
      <c r="E34" s="179"/>
      <c r="F34" s="179"/>
      <c r="G34" s="179"/>
      <c r="H34" s="179"/>
      <c r="I34" s="191"/>
      <c r="J34" s="179"/>
      <c r="K34" s="238" t="s">
        <v>183</v>
      </c>
      <c r="L34" s="239"/>
      <c r="M34" s="240"/>
      <c r="N34" s="244" t="s">
        <v>184</v>
      </c>
      <c r="O34" s="244"/>
      <c r="P34" s="244"/>
      <c r="Q34" s="244"/>
      <c r="R34" s="187"/>
    </row>
    <row r="35" spans="1:18">
      <c r="A35" s="161"/>
      <c r="B35" s="178"/>
      <c r="C35" s="178"/>
      <c r="D35" s="179"/>
      <c r="E35" s="222"/>
      <c r="F35" s="223"/>
      <c r="G35" s="223"/>
      <c r="H35" s="224"/>
      <c r="I35" s="191"/>
      <c r="J35" s="179"/>
      <c r="K35" s="241"/>
      <c r="L35" s="242"/>
      <c r="M35" s="243"/>
      <c r="N35" s="244"/>
      <c r="O35" s="244"/>
      <c r="P35" s="244"/>
      <c r="Q35" s="244"/>
      <c r="R35" s="187"/>
    </row>
    <row r="36" spans="1:18">
      <c r="A36" s="161"/>
      <c r="B36" s="178"/>
      <c r="C36" s="199"/>
      <c r="D36" s="201"/>
      <c r="E36" s="201"/>
      <c r="F36" s="201"/>
      <c r="G36" s="201"/>
      <c r="H36" s="201"/>
      <c r="I36" s="202"/>
      <c r="J36" s="179"/>
      <c r="K36" s="245" t="str">
        <f>Wassmuth</f>
        <v>Edgar Waßmuth</v>
      </c>
      <c r="L36" s="246"/>
      <c r="M36" s="247"/>
      <c r="N36" s="244"/>
      <c r="O36" s="244"/>
      <c r="P36" s="244"/>
      <c r="Q36" s="244"/>
      <c r="R36" s="187"/>
    </row>
    <row r="37" spans="1:18">
      <c r="A37" s="161"/>
      <c r="B37" s="199"/>
      <c r="C37" s="201"/>
      <c r="D37" s="201"/>
      <c r="E37" s="201"/>
      <c r="F37" s="201"/>
      <c r="G37" s="201"/>
      <c r="H37" s="201"/>
      <c r="I37" s="201"/>
      <c r="J37" s="201"/>
      <c r="K37" s="201"/>
      <c r="L37" s="201"/>
      <c r="M37" s="201"/>
      <c r="N37" s="201"/>
      <c r="O37" s="201"/>
      <c r="P37" s="201"/>
      <c r="Q37" s="201"/>
      <c r="R37" s="203"/>
    </row>
  </sheetData>
  <mergeCells count="25">
    <mergeCell ref="E31:H31"/>
    <mergeCell ref="E33:H33"/>
    <mergeCell ref="K34:M35"/>
    <mergeCell ref="N34:Q36"/>
    <mergeCell ref="E35:H35"/>
    <mergeCell ref="K36:M36"/>
    <mergeCell ref="E29:H29"/>
    <mergeCell ref="C11:I11"/>
    <mergeCell ref="K11:Q11"/>
    <mergeCell ref="C12:Q12"/>
    <mergeCell ref="C14:I14"/>
    <mergeCell ref="C15:Q15"/>
    <mergeCell ref="C17:I17"/>
    <mergeCell ref="K17:Q17"/>
    <mergeCell ref="E19:H19"/>
    <mergeCell ref="E21:H21"/>
    <mergeCell ref="E23:H23"/>
    <mergeCell ref="E25:H25"/>
    <mergeCell ref="E27:H27"/>
    <mergeCell ref="C9:Q9"/>
    <mergeCell ref="J2:L2"/>
    <mergeCell ref="D4:J4"/>
    <mergeCell ref="M4:N4"/>
    <mergeCell ref="C6:Q6"/>
    <mergeCell ref="C8:Q8"/>
  </mergeCells>
  <hyperlinks>
    <hyperlink ref="E25:H25" location="Ressourcen!A1" display="siehe Ressourcen" xr:uid="{3B5E076B-6560-49BE-B632-D676FEEC30A3}"/>
  </hyperlinks>
  <pageMargins left="0.7" right="0.7" top="0.78740157499999996" bottom="0.78740157499999996" header="0.3" footer="0.3"/>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BL32"/>
  <sheetViews>
    <sheetView showGridLines="0" tabSelected="1" showRuler="0" zoomScale="85" zoomScaleNormal="85" zoomScalePageLayoutView="70" workbookViewId="0">
      <pane ySplit="6" topLeftCell="A8" activePane="bottomLeft" state="frozen"/>
      <selection pane="bottomLeft" activeCell="F23" sqref="F23"/>
    </sheetView>
  </sheetViews>
  <sheetFormatPr baseColWidth="10" defaultColWidth="9.21875" defaultRowHeight="30" customHeight="1"/>
  <cols>
    <col min="1" max="1" width="3" style="35" customWidth="1"/>
    <col min="2" max="2" width="20" customWidth="1"/>
    <col min="3" max="3" width="31" customWidth="1"/>
    <col min="4" max="4" width="11" customWidth="1"/>
    <col min="5" max="5" width="10.6640625" style="5" customWidth="1"/>
    <col min="6" max="6" width="10.6640625" customWidth="1"/>
    <col min="7" max="7" width="3" customWidth="1"/>
    <col min="8" max="8" width="6.21875" hidden="1" customWidth="1"/>
    <col min="9" max="64" width="2.77734375" customWidth="1"/>
  </cols>
  <sheetData>
    <row r="1" spans="1:64" ht="30" customHeight="1">
      <c r="A1" s="36" t="s">
        <v>161</v>
      </c>
      <c r="B1" s="95" t="s">
        <v>0</v>
      </c>
      <c r="C1" s="1"/>
      <c r="D1" s="2"/>
      <c r="E1" s="4"/>
      <c r="F1" s="32"/>
      <c r="H1" s="2"/>
      <c r="I1" s="53"/>
    </row>
    <row r="2" spans="1:64" ht="30" customHeight="1">
      <c r="A2" s="35" t="s">
        <v>1</v>
      </c>
      <c r="B2" s="39" t="s">
        <v>2</v>
      </c>
      <c r="I2" s="54"/>
      <c r="AM2" s="80"/>
    </row>
    <row r="3" spans="1:64" ht="30" customHeight="1">
      <c r="A3" s="35" t="s">
        <v>3</v>
      </c>
      <c r="B3" s="40" t="s">
        <v>4</v>
      </c>
      <c r="C3" s="248" t="s">
        <v>5</v>
      </c>
      <c r="D3" s="249"/>
      <c r="E3" s="253">
        <v>45456</v>
      </c>
      <c r="F3" s="254"/>
    </row>
    <row r="4" spans="1:64" ht="30" customHeight="1">
      <c r="A4" s="36" t="s">
        <v>6</v>
      </c>
      <c r="B4" s="100" t="s">
        <v>7</v>
      </c>
      <c r="C4" s="248" t="s">
        <v>8</v>
      </c>
      <c r="D4" s="249"/>
      <c r="E4" s="7">
        <v>1</v>
      </c>
      <c r="I4" s="250">
        <f>I5</f>
        <v>45453</v>
      </c>
      <c r="J4" s="251"/>
      <c r="K4" s="251"/>
      <c r="L4" s="251"/>
      <c r="M4" s="251"/>
      <c r="N4" s="251"/>
      <c r="O4" s="252"/>
      <c r="P4" s="250">
        <f>P5</f>
        <v>45460</v>
      </c>
      <c r="Q4" s="251"/>
      <c r="R4" s="251"/>
      <c r="S4" s="251"/>
      <c r="T4" s="251"/>
      <c r="U4" s="251"/>
      <c r="V4" s="252"/>
      <c r="W4" s="250">
        <f>W5</f>
        <v>45467</v>
      </c>
      <c r="X4" s="251"/>
      <c r="Y4" s="251"/>
      <c r="Z4" s="251"/>
      <c r="AA4" s="251"/>
      <c r="AB4" s="251"/>
      <c r="AC4" s="252"/>
      <c r="AD4" s="250">
        <f>AD5</f>
        <v>45474</v>
      </c>
      <c r="AE4" s="251"/>
      <c r="AF4" s="251"/>
      <c r="AG4" s="251"/>
      <c r="AH4" s="251"/>
      <c r="AI4" s="251"/>
      <c r="AJ4" s="252"/>
      <c r="AK4" s="250">
        <f>AK5</f>
        <v>45481</v>
      </c>
      <c r="AL4" s="251"/>
      <c r="AM4" s="251"/>
      <c r="AN4" s="251"/>
      <c r="AO4" s="251"/>
      <c r="AP4" s="251"/>
      <c r="AQ4" s="252"/>
      <c r="AR4" s="250">
        <f>AR5</f>
        <v>45488</v>
      </c>
      <c r="AS4" s="251"/>
      <c r="AT4" s="251"/>
      <c r="AU4" s="251"/>
      <c r="AV4" s="251"/>
      <c r="AW4" s="251"/>
      <c r="AX4" s="252"/>
      <c r="AY4" s="250">
        <f>AY5</f>
        <v>45495</v>
      </c>
      <c r="AZ4" s="251"/>
      <c r="BA4" s="251"/>
      <c r="BB4" s="251"/>
      <c r="BC4" s="251"/>
      <c r="BD4" s="251"/>
      <c r="BE4" s="252"/>
      <c r="BF4" s="250">
        <f>BF5</f>
        <v>45502</v>
      </c>
      <c r="BG4" s="251"/>
      <c r="BH4" s="251"/>
      <c r="BI4" s="251"/>
      <c r="BJ4" s="251"/>
      <c r="BK4" s="251"/>
      <c r="BL4" s="252"/>
    </row>
    <row r="5" spans="1:64" ht="15" customHeight="1">
      <c r="A5" s="36" t="s">
        <v>9</v>
      </c>
      <c r="B5" s="52"/>
      <c r="C5" s="52"/>
      <c r="D5" s="52"/>
      <c r="E5" s="52"/>
      <c r="F5" s="52"/>
      <c r="G5" s="52"/>
      <c r="I5" s="68">
        <f>Projektanfang-WEEKDAY(Projektanfang,1)+2+7*(Anzeigewoche-1)</f>
        <v>45453</v>
      </c>
      <c r="J5" s="69">
        <f>I5+1</f>
        <v>45454</v>
      </c>
      <c r="K5" s="69">
        <f t="shared" ref="K5:AX5" si="0">J5+1</f>
        <v>45455</v>
      </c>
      <c r="L5" s="69">
        <f t="shared" si="0"/>
        <v>45456</v>
      </c>
      <c r="M5" s="69">
        <f t="shared" si="0"/>
        <v>45457</v>
      </c>
      <c r="N5" s="69">
        <f t="shared" si="0"/>
        <v>45458</v>
      </c>
      <c r="O5" s="70">
        <f t="shared" si="0"/>
        <v>45459</v>
      </c>
      <c r="P5" s="68">
        <f>O5+1</f>
        <v>45460</v>
      </c>
      <c r="Q5" s="69">
        <f>P5+1</f>
        <v>45461</v>
      </c>
      <c r="R5" s="69">
        <f t="shared" si="0"/>
        <v>45462</v>
      </c>
      <c r="S5" s="69">
        <f t="shared" si="0"/>
        <v>45463</v>
      </c>
      <c r="T5" s="69">
        <f t="shared" si="0"/>
        <v>45464</v>
      </c>
      <c r="U5" s="69">
        <f t="shared" si="0"/>
        <v>45465</v>
      </c>
      <c r="V5" s="70">
        <f t="shared" si="0"/>
        <v>45466</v>
      </c>
      <c r="W5" s="68">
        <f>V5+1</f>
        <v>45467</v>
      </c>
      <c r="X5" s="69">
        <f>W5+1</f>
        <v>45468</v>
      </c>
      <c r="Y5" s="69">
        <f t="shared" si="0"/>
        <v>45469</v>
      </c>
      <c r="Z5" s="69">
        <f t="shared" si="0"/>
        <v>45470</v>
      </c>
      <c r="AA5" s="69">
        <f t="shared" si="0"/>
        <v>45471</v>
      </c>
      <c r="AB5" s="69">
        <f t="shared" si="0"/>
        <v>45472</v>
      </c>
      <c r="AC5" s="70">
        <f t="shared" si="0"/>
        <v>45473</v>
      </c>
      <c r="AD5" s="68">
        <f>AC5+1</f>
        <v>45474</v>
      </c>
      <c r="AE5" s="69">
        <f>AD5+1</f>
        <v>45475</v>
      </c>
      <c r="AF5" s="69">
        <f t="shared" si="0"/>
        <v>45476</v>
      </c>
      <c r="AG5" s="69">
        <f t="shared" si="0"/>
        <v>45477</v>
      </c>
      <c r="AH5" s="69">
        <f t="shared" si="0"/>
        <v>45478</v>
      </c>
      <c r="AI5" s="69">
        <f t="shared" si="0"/>
        <v>45479</v>
      </c>
      <c r="AJ5" s="70">
        <f t="shared" si="0"/>
        <v>45480</v>
      </c>
      <c r="AK5" s="68">
        <f>AJ5+1</f>
        <v>45481</v>
      </c>
      <c r="AL5" s="69">
        <f>AK5+1</f>
        <v>45482</v>
      </c>
      <c r="AM5" s="69">
        <f t="shared" si="0"/>
        <v>45483</v>
      </c>
      <c r="AN5" s="69">
        <f t="shared" si="0"/>
        <v>45484</v>
      </c>
      <c r="AO5" s="69">
        <f t="shared" si="0"/>
        <v>45485</v>
      </c>
      <c r="AP5" s="69">
        <f t="shared" si="0"/>
        <v>45486</v>
      </c>
      <c r="AQ5" s="70">
        <f t="shared" si="0"/>
        <v>45487</v>
      </c>
      <c r="AR5" s="68">
        <f>AQ5+1</f>
        <v>45488</v>
      </c>
      <c r="AS5" s="69">
        <f>AR5+1</f>
        <v>45489</v>
      </c>
      <c r="AT5" s="69">
        <f t="shared" si="0"/>
        <v>45490</v>
      </c>
      <c r="AU5" s="69">
        <f t="shared" si="0"/>
        <v>45491</v>
      </c>
      <c r="AV5" s="69">
        <f t="shared" si="0"/>
        <v>45492</v>
      </c>
      <c r="AW5" s="69">
        <f t="shared" si="0"/>
        <v>45493</v>
      </c>
      <c r="AX5" s="70">
        <f t="shared" si="0"/>
        <v>45494</v>
      </c>
      <c r="AY5" s="68">
        <f>AX5+1</f>
        <v>45495</v>
      </c>
      <c r="AZ5" s="69">
        <f>AY5+1</f>
        <v>45496</v>
      </c>
      <c r="BA5" s="69">
        <f t="shared" ref="BA5:BE5" si="1">AZ5+1</f>
        <v>45497</v>
      </c>
      <c r="BB5" s="69">
        <f t="shared" si="1"/>
        <v>45498</v>
      </c>
      <c r="BC5" s="69">
        <f t="shared" si="1"/>
        <v>45499</v>
      </c>
      <c r="BD5" s="69">
        <f t="shared" si="1"/>
        <v>45500</v>
      </c>
      <c r="BE5" s="70">
        <f t="shared" si="1"/>
        <v>45501</v>
      </c>
      <c r="BF5" s="68">
        <f>BE5+1</f>
        <v>45502</v>
      </c>
      <c r="BG5" s="69">
        <f>BF5+1</f>
        <v>45503</v>
      </c>
      <c r="BH5" s="69">
        <f t="shared" ref="BH5:BL5" si="2">BG5+1</f>
        <v>45504</v>
      </c>
      <c r="BI5" s="69">
        <f t="shared" si="2"/>
        <v>45505</v>
      </c>
      <c r="BJ5" s="69">
        <f t="shared" si="2"/>
        <v>45506</v>
      </c>
      <c r="BK5" s="69">
        <f t="shared" si="2"/>
        <v>45507</v>
      </c>
      <c r="BL5" s="70">
        <f t="shared" si="2"/>
        <v>45508</v>
      </c>
    </row>
    <row r="6" spans="1:64" ht="30" customHeight="1" thickBot="1">
      <c r="A6" s="36" t="s">
        <v>10</v>
      </c>
      <c r="B6" s="8" t="s">
        <v>11</v>
      </c>
      <c r="C6" s="9" t="s">
        <v>12</v>
      </c>
      <c r="D6" s="9" t="s">
        <v>13</v>
      </c>
      <c r="E6" s="9" t="s">
        <v>14</v>
      </c>
      <c r="F6" s="9" t="s">
        <v>15</v>
      </c>
      <c r="G6" s="9"/>
      <c r="H6" s="9" t="s">
        <v>16</v>
      </c>
      <c r="I6" s="10" t="str">
        <f t="shared" ref="I6:AN6" si="3">LEFT(TEXT(I5,"TTT"),1)</f>
        <v>M</v>
      </c>
      <c r="J6" s="10" t="str">
        <f t="shared" si="3"/>
        <v>D</v>
      </c>
      <c r="K6" s="10" t="str">
        <f t="shared" si="3"/>
        <v>M</v>
      </c>
      <c r="L6" s="10" t="str">
        <f t="shared" si="3"/>
        <v>D</v>
      </c>
      <c r="M6" s="10" t="str">
        <f t="shared" si="3"/>
        <v>F</v>
      </c>
      <c r="N6" s="10" t="str">
        <f t="shared" si="3"/>
        <v>S</v>
      </c>
      <c r="O6" s="10" t="str">
        <f t="shared" si="3"/>
        <v>S</v>
      </c>
      <c r="P6" s="10" t="str">
        <f t="shared" si="3"/>
        <v>M</v>
      </c>
      <c r="Q6" s="10" t="str">
        <f t="shared" si="3"/>
        <v>D</v>
      </c>
      <c r="R6" s="10" t="str">
        <f t="shared" si="3"/>
        <v>M</v>
      </c>
      <c r="S6" s="10" t="str">
        <f t="shared" si="3"/>
        <v>D</v>
      </c>
      <c r="T6" s="10" t="str">
        <f t="shared" si="3"/>
        <v>F</v>
      </c>
      <c r="U6" s="10" t="str">
        <f t="shared" si="3"/>
        <v>S</v>
      </c>
      <c r="V6" s="10" t="str">
        <f t="shared" si="3"/>
        <v>S</v>
      </c>
      <c r="W6" s="10" t="str">
        <f t="shared" si="3"/>
        <v>M</v>
      </c>
      <c r="X6" s="10" t="str">
        <f t="shared" si="3"/>
        <v>D</v>
      </c>
      <c r="Y6" s="10" t="str">
        <f t="shared" si="3"/>
        <v>M</v>
      </c>
      <c r="Z6" s="10" t="str">
        <f t="shared" si="3"/>
        <v>D</v>
      </c>
      <c r="AA6" s="10" t="str">
        <f t="shared" si="3"/>
        <v>F</v>
      </c>
      <c r="AB6" s="10" t="str">
        <f t="shared" si="3"/>
        <v>S</v>
      </c>
      <c r="AC6" s="10" t="str">
        <f t="shared" si="3"/>
        <v>S</v>
      </c>
      <c r="AD6" s="10" t="str">
        <f t="shared" si="3"/>
        <v>M</v>
      </c>
      <c r="AE6" s="10" t="str">
        <f t="shared" si="3"/>
        <v>D</v>
      </c>
      <c r="AF6" s="10" t="str">
        <f t="shared" si="3"/>
        <v>M</v>
      </c>
      <c r="AG6" s="10" t="str">
        <f t="shared" si="3"/>
        <v>D</v>
      </c>
      <c r="AH6" s="10" t="str">
        <f t="shared" si="3"/>
        <v>F</v>
      </c>
      <c r="AI6" s="10" t="str">
        <f t="shared" si="3"/>
        <v>S</v>
      </c>
      <c r="AJ6" s="10" t="str">
        <f t="shared" si="3"/>
        <v>S</v>
      </c>
      <c r="AK6" s="10" t="str">
        <f t="shared" si="3"/>
        <v>M</v>
      </c>
      <c r="AL6" s="10" t="str">
        <f t="shared" si="3"/>
        <v>D</v>
      </c>
      <c r="AM6" s="10" t="str">
        <f t="shared" si="3"/>
        <v>M</v>
      </c>
      <c r="AN6" s="10" t="str">
        <f t="shared" si="3"/>
        <v>D</v>
      </c>
      <c r="AO6" s="10" t="str">
        <f t="shared" ref="AO6:BL6" si="4">LEFT(TEXT(AO5,"TTT"),1)</f>
        <v>F</v>
      </c>
      <c r="AP6" s="10" t="str">
        <f t="shared" si="4"/>
        <v>S</v>
      </c>
      <c r="AQ6" s="10" t="str">
        <f t="shared" si="4"/>
        <v>S</v>
      </c>
      <c r="AR6" s="10" t="str">
        <f t="shared" si="4"/>
        <v>M</v>
      </c>
      <c r="AS6" s="10" t="str">
        <f t="shared" si="4"/>
        <v>D</v>
      </c>
      <c r="AT6" s="10" t="str">
        <f t="shared" si="4"/>
        <v>M</v>
      </c>
      <c r="AU6" s="10" t="str">
        <f t="shared" si="4"/>
        <v>D</v>
      </c>
      <c r="AV6" s="10" t="str">
        <f t="shared" si="4"/>
        <v>F</v>
      </c>
      <c r="AW6" s="10" t="str">
        <f t="shared" si="4"/>
        <v>S</v>
      </c>
      <c r="AX6" s="10" t="str">
        <f t="shared" si="4"/>
        <v>S</v>
      </c>
      <c r="AY6" s="10" t="str">
        <f t="shared" si="4"/>
        <v>M</v>
      </c>
      <c r="AZ6" s="10" t="str">
        <f t="shared" si="4"/>
        <v>D</v>
      </c>
      <c r="BA6" s="10" t="str">
        <f t="shared" si="4"/>
        <v>M</v>
      </c>
      <c r="BB6" s="10" t="str">
        <f t="shared" si="4"/>
        <v>D</v>
      </c>
      <c r="BC6" s="10" t="str">
        <f t="shared" si="4"/>
        <v>F</v>
      </c>
      <c r="BD6" s="10" t="str">
        <f t="shared" si="4"/>
        <v>S</v>
      </c>
      <c r="BE6" s="10" t="str">
        <f t="shared" si="4"/>
        <v>S</v>
      </c>
      <c r="BF6" s="10" t="str">
        <f t="shared" si="4"/>
        <v>M</v>
      </c>
      <c r="BG6" s="10" t="str">
        <f t="shared" si="4"/>
        <v>D</v>
      </c>
      <c r="BH6" s="10" t="str">
        <f t="shared" si="4"/>
        <v>M</v>
      </c>
      <c r="BI6" s="10" t="str">
        <f t="shared" si="4"/>
        <v>D</v>
      </c>
      <c r="BJ6" s="10" t="str">
        <f t="shared" si="4"/>
        <v>F</v>
      </c>
      <c r="BK6" s="10" t="str">
        <f t="shared" si="4"/>
        <v>S</v>
      </c>
      <c r="BL6" s="10" t="str">
        <f t="shared" si="4"/>
        <v>S</v>
      </c>
    </row>
    <row r="7" spans="1:64" ht="30" hidden="1" customHeight="1" thickBot="1">
      <c r="A7" s="35" t="s">
        <v>17</v>
      </c>
      <c r="C7" s="38"/>
      <c r="E7"/>
      <c r="H7" t="str">
        <f>IF(OR(ISBLANK(task_start),ISBLANK(task_end)),"",task_end-task_start+1)</f>
        <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row>
    <row r="8" spans="1:64" s="79" customFormat="1" ht="30" customHeight="1" thickBot="1">
      <c r="A8" s="71" t="s">
        <v>18</v>
      </c>
      <c r="B8" s="72" t="s">
        <v>19</v>
      </c>
      <c r="C8" s="73"/>
      <c r="D8" s="74"/>
      <c r="E8" s="75"/>
      <c r="F8" s="76"/>
      <c r="G8" s="77"/>
      <c r="H8" s="77" t="str">
        <f t="shared" ref="H8:H29" si="5">IF(OR(ISBLANK(task_start),ISBLANK(task_end)),"",task_end-task_start+1)</f>
        <v/>
      </c>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row>
    <row r="9" spans="1:64" s="3" customFormat="1" ht="30" customHeight="1" thickBot="1">
      <c r="A9" s="36" t="s">
        <v>20</v>
      </c>
      <c r="B9" s="211" t="s">
        <v>21</v>
      </c>
      <c r="C9" s="101" t="s">
        <v>44</v>
      </c>
      <c r="D9" s="15">
        <v>1</v>
      </c>
      <c r="E9" s="55">
        <v>45456</v>
      </c>
      <c r="F9" s="55">
        <v>45456</v>
      </c>
      <c r="G9" s="14"/>
      <c r="H9" s="14">
        <f t="shared" si="5"/>
        <v>1</v>
      </c>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row>
    <row r="10" spans="1:64" s="3" customFormat="1" ht="30" customHeight="1" thickBot="1">
      <c r="A10" s="36" t="s">
        <v>20</v>
      </c>
      <c r="B10" s="210" t="s">
        <v>21</v>
      </c>
      <c r="C10" s="101" t="s">
        <v>44</v>
      </c>
      <c r="D10" s="15">
        <v>1</v>
      </c>
      <c r="E10" s="55">
        <v>45460</v>
      </c>
      <c r="F10" s="55">
        <v>45460</v>
      </c>
      <c r="G10" s="14"/>
      <c r="H10" s="14">
        <f t="shared" si="5"/>
        <v>1</v>
      </c>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row>
    <row r="11" spans="1:64" s="3" customFormat="1" ht="30" customHeight="1" thickBot="1">
      <c r="A11" s="36" t="s">
        <v>22</v>
      </c>
      <c r="B11" s="83" t="s">
        <v>21</v>
      </c>
      <c r="C11" s="101" t="s">
        <v>23</v>
      </c>
      <c r="D11" s="15">
        <v>1</v>
      </c>
      <c r="E11" s="55">
        <v>45462</v>
      </c>
      <c r="F11" s="55">
        <v>45462</v>
      </c>
      <c r="G11" s="14"/>
      <c r="H11" s="14">
        <f t="shared" si="5"/>
        <v>1</v>
      </c>
      <c r="I11" s="29"/>
      <c r="J11" s="29"/>
      <c r="K11" s="29"/>
      <c r="L11" s="29"/>
      <c r="M11" s="29"/>
      <c r="N11" s="29"/>
      <c r="O11" s="29"/>
      <c r="P11" s="29"/>
      <c r="Q11" s="29"/>
      <c r="R11" s="29"/>
      <c r="S11" s="29"/>
      <c r="T11" s="29"/>
      <c r="U11" s="30"/>
      <c r="V11" s="30"/>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row>
    <row r="12" spans="1:64" s="3" customFormat="1" ht="30" customHeight="1" thickBot="1">
      <c r="A12" s="35"/>
      <c r="B12" s="103" t="s">
        <v>143</v>
      </c>
      <c r="C12" s="101" t="s">
        <v>23</v>
      </c>
      <c r="D12" s="15">
        <v>0</v>
      </c>
      <c r="E12" s="55">
        <v>45462</v>
      </c>
      <c r="F12" s="55">
        <v>45477</v>
      </c>
      <c r="G12" s="14"/>
      <c r="H12" s="14">
        <f t="shared" si="5"/>
        <v>16</v>
      </c>
      <c r="I12" s="29"/>
      <c r="J12" s="29"/>
      <c r="K12" s="29"/>
      <c r="L12" s="29"/>
      <c r="M12" s="29"/>
      <c r="N12" s="29"/>
      <c r="O12" s="29"/>
      <c r="P12" s="29"/>
      <c r="Q12" s="29"/>
      <c r="R12" s="29"/>
      <c r="S12" s="29"/>
      <c r="T12" s="29"/>
      <c r="U12" s="29"/>
      <c r="V12" s="29"/>
      <c r="W12" s="29"/>
      <c r="X12" s="29"/>
      <c r="Y12" s="30"/>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row>
    <row r="13" spans="1:64" s="3" customFormat="1" ht="30" customHeight="1" thickBot="1">
      <c r="A13" s="35"/>
      <c r="B13" s="212" t="s">
        <v>203</v>
      </c>
      <c r="C13" s="101" t="s">
        <v>51</v>
      </c>
      <c r="D13" s="15">
        <v>1</v>
      </c>
      <c r="E13" s="55">
        <v>45462</v>
      </c>
      <c r="F13" s="55">
        <v>45462</v>
      </c>
      <c r="G13" s="14"/>
      <c r="H13" s="14"/>
      <c r="I13" s="29"/>
      <c r="J13" s="29"/>
      <c r="K13" s="29"/>
      <c r="L13" s="29"/>
      <c r="M13" s="29"/>
      <c r="N13" s="29"/>
      <c r="O13" s="29"/>
      <c r="P13" s="29"/>
      <c r="Q13" s="29"/>
      <c r="R13" s="29"/>
      <c r="S13" s="29"/>
      <c r="T13" s="29"/>
      <c r="U13" s="29"/>
      <c r="V13" s="29"/>
      <c r="W13" s="29"/>
      <c r="X13" s="29"/>
      <c r="Y13" s="30"/>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row>
    <row r="14" spans="1:64" s="3" customFormat="1" ht="30" customHeight="1" thickBot="1">
      <c r="A14" s="36" t="s">
        <v>24</v>
      </c>
      <c r="B14" s="16" t="s">
        <v>25</v>
      </c>
      <c r="C14" s="41"/>
      <c r="D14" s="17"/>
      <c r="E14" s="56"/>
      <c r="F14" s="57"/>
      <c r="G14" s="14"/>
      <c r="H14" s="14" t="str">
        <f t="shared" si="5"/>
        <v/>
      </c>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row>
    <row r="15" spans="1:64" s="3" customFormat="1" ht="30" customHeight="1" thickBot="1">
      <c r="A15" s="36"/>
      <c r="B15" s="42"/>
      <c r="C15" s="102" t="s">
        <v>51</v>
      </c>
      <c r="D15" s="18">
        <v>0</v>
      </c>
      <c r="E15" s="58">
        <v>45481</v>
      </c>
      <c r="F15" s="58">
        <v>45484</v>
      </c>
      <c r="G15" s="14"/>
      <c r="H15" s="14">
        <f t="shared" si="5"/>
        <v>4</v>
      </c>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row>
    <row r="16" spans="1:64" s="3" customFormat="1" ht="30" customHeight="1" thickBot="1">
      <c r="A16" s="35"/>
      <c r="B16" s="42"/>
      <c r="C16" s="42"/>
      <c r="D16" s="18">
        <v>0</v>
      </c>
      <c r="E16" s="58">
        <f>E15+4</f>
        <v>45485</v>
      </c>
      <c r="F16" s="58">
        <f>E16+60</f>
        <v>45545</v>
      </c>
      <c r="G16" s="14"/>
      <c r="H16" s="14">
        <f t="shared" si="5"/>
        <v>61</v>
      </c>
      <c r="I16" s="29"/>
      <c r="J16" s="29"/>
      <c r="K16" s="29"/>
      <c r="L16" s="29"/>
      <c r="M16" s="29"/>
      <c r="N16" s="29"/>
      <c r="O16" s="29"/>
      <c r="P16" s="29"/>
      <c r="Q16" s="29"/>
      <c r="R16" s="29"/>
      <c r="S16" s="29"/>
      <c r="T16" s="29"/>
      <c r="U16" s="30"/>
      <c r="V16" s="30"/>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row>
    <row r="17" spans="1:64" s="3" customFormat="1" ht="30" customHeight="1" thickBot="1">
      <c r="A17" s="35"/>
      <c r="B17" s="48" t="s">
        <v>28</v>
      </c>
      <c r="C17" s="42"/>
      <c r="D17" s="18"/>
      <c r="E17" s="64" t="s">
        <v>32</v>
      </c>
      <c r="F17" s="64" t="s">
        <v>32</v>
      </c>
      <c r="G17" s="14"/>
      <c r="H17" s="14" t="e">
        <f t="shared" si="5"/>
        <v>#VALUE!</v>
      </c>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row>
    <row r="18" spans="1:64" s="3" customFormat="1" ht="30" customHeight="1" thickBot="1">
      <c r="A18" s="35" t="s">
        <v>29</v>
      </c>
      <c r="B18" s="19" t="s">
        <v>30</v>
      </c>
      <c r="C18" s="43"/>
      <c r="D18" s="20"/>
      <c r="E18" s="59"/>
      <c r="F18" s="60"/>
      <c r="G18" s="14"/>
      <c r="H18" s="14" t="str">
        <f t="shared" si="5"/>
        <v/>
      </c>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row>
    <row r="19" spans="1:64" s="3" customFormat="1" ht="30" customHeight="1" thickBot="1">
      <c r="A19" s="35"/>
      <c r="B19" s="49" t="s">
        <v>26</v>
      </c>
      <c r="C19" s="44"/>
      <c r="D19" s="21"/>
      <c r="E19" s="64" t="s">
        <v>32</v>
      </c>
      <c r="F19" s="64" t="s">
        <v>32</v>
      </c>
      <c r="G19" s="14"/>
      <c r="H19" s="14" t="e">
        <f t="shared" si="5"/>
        <v>#VALUE!</v>
      </c>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row>
    <row r="20" spans="1:64" s="3" customFormat="1" ht="30" customHeight="1" thickBot="1">
      <c r="A20" s="35"/>
      <c r="B20" s="49" t="s">
        <v>120</v>
      </c>
      <c r="C20" s="44"/>
      <c r="D20" s="21"/>
      <c r="E20" s="64" t="s">
        <v>32</v>
      </c>
      <c r="F20" s="64" t="s">
        <v>32</v>
      </c>
      <c r="G20" s="14"/>
      <c r="H20" s="14" t="e">
        <f t="shared" si="5"/>
        <v>#VALUE!</v>
      </c>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row>
    <row r="21" spans="1:64" s="3" customFormat="1" ht="30" customHeight="1" thickBot="1">
      <c r="A21" s="35"/>
      <c r="B21" s="49" t="s">
        <v>28</v>
      </c>
      <c r="C21" s="44"/>
      <c r="D21" s="21"/>
      <c r="E21" s="61"/>
      <c r="F21" s="61"/>
      <c r="G21" s="14"/>
      <c r="H21" s="14" t="str">
        <f t="shared" si="5"/>
        <v/>
      </c>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row>
    <row r="22" spans="1:64" s="3" customFormat="1" ht="30" customHeight="1" thickBot="1">
      <c r="A22" s="35" t="s">
        <v>29</v>
      </c>
      <c r="B22" s="22" t="s">
        <v>31</v>
      </c>
      <c r="C22" s="45"/>
      <c r="D22" s="23"/>
      <c r="E22" s="62"/>
      <c r="F22" s="63"/>
      <c r="G22" s="14"/>
      <c r="H22" s="14" t="str">
        <f t="shared" si="5"/>
        <v/>
      </c>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row>
    <row r="23" spans="1:64" s="3" customFormat="1" ht="30" customHeight="1" thickBot="1">
      <c r="A23" s="35"/>
      <c r="B23" s="213" t="s">
        <v>216</v>
      </c>
      <c r="C23" s="46" t="s">
        <v>51</v>
      </c>
      <c r="D23" s="24"/>
      <c r="E23" s="64">
        <v>45664</v>
      </c>
      <c r="F23" s="64">
        <v>45664</v>
      </c>
      <c r="G23" s="14"/>
      <c r="H23" s="14">
        <f t="shared" si="5"/>
        <v>1</v>
      </c>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row>
    <row r="24" spans="1:64" s="3" customFormat="1" ht="30" customHeight="1" thickBot="1">
      <c r="A24" s="35"/>
      <c r="B24" s="50" t="s">
        <v>27</v>
      </c>
      <c r="C24" s="46"/>
      <c r="D24" s="24"/>
      <c r="E24" s="64" t="s">
        <v>32</v>
      </c>
      <c r="F24" s="64" t="s">
        <v>32</v>
      </c>
      <c r="G24" s="14"/>
      <c r="H24" s="14" t="e">
        <f t="shared" si="5"/>
        <v>#VALUE!</v>
      </c>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row>
    <row r="25" spans="1:64" s="3" customFormat="1" ht="30" customHeight="1" thickBot="1">
      <c r="A25" s="35"/>
      <c r="B25" s="50" t="s">
        <v>28</v>
      </c>
      <c r="C25" s="46"/>
      <c r="D25" s="24"/>
      <c r="E25" s="64" t="s">
        <v>32</v>
      </c>
      <c r="F25" s="64" t="s">
        <v>32</v>
      </c>
      <c r="G25" s="14"/>
      <c r="H25" s="14" t="e">
        <f t="shared" si="5"/>
        <v>#VALUE!</v>
      </c>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row>
    <row r="26" spans="1:64" s="3" customFormat="1" ht="30" customHeight="1" thickBot="1">
      <c r="A26" s="35"/>
      <c r="B26" s="50" t="s">
        <v>33</v>
      </c>
      <c r="C26" s="46"/>
      <c r="D26" s="24"/>
      <c r="E26" s="64" t="s">
        <v>32</v>
      </c>
      <c r="F26" s="64" t="s">
        <v>32</v>
      </c>
      <c r="G26" s="14"/>
      <c r="H26" s="14" t="e">
        <f t="shared" si="5"/>
        <v>#VALUE!</v>
      </c>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row>
    <row r="27" spans="1:64" s="3" customFormat="1" ht="30" customHeight="1" thickBot="1">
      <c r="A27" s="35"/>
      <c r="B27" s="50" t="s">
        <v>34</v>
      </c>
      <c r="C27" s="46"/>
      <c r="D27" s="24"/>
      <c r="E27" s="64" t="s">
        <v>32</v>
      </c>
      <c r="F27" s="64" t="s">
        <v>32</v>
      </c>
      <c r="G27" s="14"/>
      <c r="H27" s="14" t="e">
        <f t="shared" si="5"/>
        <v>#VALUE!</v>
      </c>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row>
    <row r="28" spans="1:64" s="3" customFormat="1" ht="30" customHeight="1" thickBot="1">
      <c r="A28" s="35" t="s">
        <v>35</v>
      </c>
      <c r="B28" s="51"/>
      <c r="C28" s="47"/>
      <c r="D28" s="13"/>
      <c r="E28" s="65"/>
      <c r="F28" s="65"/>
      <c r="G28" s="14"/>
      <c r="H28" s="14" t="str">
        <f t="shared" si="5"/>
        <v/>
      </c>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row>
    <row r="29" spans="1:64" s="3" customFormat="1" ht="30" customHeight="1" thickBot="1">
      <c r="A29" s="36" t="s">
        <v>36</v>
      </c>
      <c r="B29" s="25" t="s">
        <v>37</v>
      </c>
      <c r="C29" s="26"/>
      <c r="D29" s="27"/>
      <c r="E29" s="66"/>
      <c r="F29" s="67"/>
      <c r="G29" s="28"/>
      <c r="H29" s="28" t="str">
        <f t="shared" si="5"/>
        <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ht="30" customHeight="1">
      <c r="G30" s="6"/>
    </row>
    <row r="31" spans="1:64" ht="30" customHeight="1">
      <c r="C31" s="11"/>
      <c r="F31" s="37"/>
    </row>
    <row r="32" spans="1:64" ht="30" customHeight="1">
      <c r="C32" s="12"/>
    </row>
  </sheetData>
  <sheetProtection formatCells="0" formatColumns="0" formatRows="0" insertColumns="0" insertRows="0" insertHyperlinks="0" deleteColumns="0" deleteRows="0" sort="0" autoFilter="0" pivotTables="0"/>
  <autoFilter ref="B6:F29" xr:uid="{00000000-0001-0000-0000-000000000000}"/>
  <mergeCells count="11">
    <mergeCell ref="BF4:BL4"/>
    <mergeCell ref="I4:O4"/>
    <mergeCell ref="P4:V4"/>
    <mergeCell ref="W4:AC4"/>
    <mergeCell ref="AD4:AJ4"/>
    <mergeCell ref="C3:D3"/>
    <mergeCell ref="C4:D4"/>
    <mergeCell ref="AK4:AQ4"/>
    <mergeCell ref="AR4:AX4"/>
    <mergeCell ref="AY4:BE4"/>
    <mergeCell ref="E3:F3"/>
  </mergeCells>
  <conditionalFormatting sqref="D7:D29">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9">
    <cfRule type="expression" dxfId="4" priority="33">
      <formula>AND(TODAY()&gt;=I$5,TODAY()&lt;J$5)</formula>
    </cfRule>
  </conditionalFormatting>
  <conditionalFormatting sqref="I7:BL29">
    <cfRule type="expression" dxfId="3" priority="27">
      <formula>AND(task_start&lt;=I$5,ROUNDDOWN((task_end-task_start+1)*task_progress,0)+task_start-1&gt;=I$5)</formula>
    </cfRule>
    <cfRule type="expression" dxfId="2" priority="28"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hyperlinks>
    <hyperlink ref="B11" location="Zoom!A1" display="Zoom Meeting" xr:uid="{381DCD41-55CE-498A-A235-AA2216642D19}"/>
    <hyperlink ref="B4" location="'Projekt-Info'!A1" display="EKHN2030" xr:uid="{0DD5F425-0F3D-464B-8515-A038D0FC6638}"/>
    <hyperlink ref="C12" location="Ressourcen!A6" display="EKHN" xr:uid="{7CF1BE3B-CD49-4783-8810-A95BC3DB05D7}"/>
    <hyperlink ref="C10" location="Ressourcen!A2" display="EK, AF, EW" xr:uid="{3190D61E-2BC4-4D82-B775-498717238AF3}"/>
    <hyperlink ref="C15" location="Ressourcen!A4" display="EW" xr:uid="{B6E353CA-8478-4916-9BF1-B4AF9D02D988}"/>
    <hyperlink ref="C11" location="Ressourcen!A6" display="EK,RD,EKHN" xr:uid="{96502F10-4E57-4144-B7E4-C9FCE84E8684}"/>
    <hyperlink ref="B12" location="'ToDo''s'!A3" display="ToDo's" xr:uid="{4E863E93-BFAB-45E9-94D6-0B324DF7C255}"/>
    <hyperlink ref="C9" location="Ressourcen!A2" display="EK, AF, EW" xr:uid="{E3D350F5-366F-482F-AAB4-F82BF00D8885}"/>
    <hyperlink ref="C13" location="Ressourcen!A4" display="Edgar Waßmuth" xr:uid="{788C3D24-969B-4D33-B4CE-4793B5ABAE58}"/>
  </hyperlinks>
  <printOptions horizontalCentered="1"/>
  <pageMargins left="0.35" right="0.35" top="0.35" bottom="0.5" header="0.3" footer="0.3"/>
  <pageSetup paperSize="9" scale="48" orientation="landscape" r:id="rId1"/>
  <headerFooter differentFirst="1" scaleWithDoc="0">
    <oddFoote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B9CDCCF-9E27-4E16-B0AF-A13E4E4CA415}">
          <x14:formula1>
            <xm:f>Ressourcen!$B$2:$B$11</xm:f>
          </x14:formula1>
          <xm:sqref>C9:C27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7B3E-E0DE-4DBD-A952-68E4BC4E807B}">
  <sheetPr codeName="Tabelle3">
    <tabColor rgb="FF3969AD"/>
  </sheetPr>
  <dimension ref="A1:A7"/>
  <sheetViews>
    <sheetView workbookViewId="0">
      <selection activeCell="A2" sqref="A2"/>
    </sheetView>
  </sheetViews>
  <sheetFormatPr baseColWidth="10" defaultColWidth="11.6640625" defaultRowHeight="14.4"/>
  <cols>
    <col min="1" max="1" width="113.5546875" customWidth="1"/>
  </cols>
  <sheetData>
    <row r="1" spans="1:1" ht="21">
      <c r="A1" s="33" t="s">
        <v>74</v>
      </c>
    </row>
    <row r="2" spans="1:1" ht="406.8">
      <c r="A2" s="34" t="s">
        <v>75</v>
      </c>
    </row>
    <row r="3" spans="1:1">
      <c r="A3" s="34"/>
    </row>
    <row r="5" spans="1:1" ht="21">
      <c r="A5" s="33" t="s">
        <v>76</v>
      </c>
    </row>
    <row r="6" spans="1:1" ht="334.8">
      <c r="A6" s="34" t="s">
        <v>77</v>
      </c>
    </row>
    <row r="7" spans="1:1">
      <c r="A7" s="34"/>
    </row>
  </sheetData>
  <pageMargins left="0.7" right="0.7" top="0.78740157499999996" bottom="0.78740157499999996"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78BC-4909-4717-8500-8B3BA3568AF9}">
  <sheetPr codeName="Tabelle2">
    <tabColor rgb="FF7030A0"/>
  </sheetPr>
  <dimension ref="A1:E11"/>
  <sheetViews>
    <sheetView workbookViewId="0">
      <selection activeCell="C38" sqref="C38"/>
    </sheetView>
  </sheetViews>
  <sheetFormatPr baseColWidth="10" defaultColWidth="11.6640625" defaultRowHeight="14.4"/>
  <cols>
    <col min="1" max="1" width="17" customWidth="1"/>
    <col min="2" max="2" width="23.109375" customWidth="1"/>
    <col min="3" max="3" width="20" customWidth="1"/>
    <col min="4" max="4" width="13.77734375" customWidth="1"/>
    <col min="5" max="5" width="11" customWidth="1"/>
  </cols>
  <sheetData>
    <row r="1" spans="1:5">
      <c r="A1" s="81" t="s">
        <v>38</v>
      </c>
      <c r="B1" s="81" t="s">
        <v>39</v>
      </c>
      <c r="C1" s="81" t="s">
        <v>40</v>
      </c>
      <c r="D1" s="81" t="s">
        <v>41</v>
      </c>
      <c r="E1" s="81" t="s">
        <v>42</v>
      </c>
    </row>
    <row r="2" spans="1:5">
      <c r="A2" s="81" t="s">
        <v>43</v>
      </c>
      <c r="B2" s="81" t="s">
        <v>44</v>
      </c>
      <c r="C2" s="81" t="s">
        <v>45</v>
      </c>
      <c r="D2" s="81"/>
      <c r="E2" s="81" t="s">
        <v>46</v>
      </c>
    </row>
    <row r="3" spans="1:5">
      <c r="A3" s="81" t="s">
        <v>47</v>
      </c>
      <c r="B3" s="81" t="s">
        <v>48</v>
      </c>
      <c r="C3" s="81" t="s">
        <v>49</v>
      </c>
      <c r="D3" s="81" t="s">
        <v>43</v>
      </c>
      <c r="E3" s="81" t="s">
        <v>46</v>
      </c>
    </row>
    <row r="4" spans="1:5">
      <c r="A4" s="81" t="s">
        <v>50</v>
      </c>
      <c r="B4" s="81" t="s">
        <v>51</v>
      </c>
      <c r="C4" s="81" t="s">
        <v>52</v>
      </c>
      <c r="D4" s="81" t="s">
        <v>47</v>
      </c>
      <c r="E4" s="81" t="s">
        <v>53</v>
      </c>
    </row>
    <row r="5" spans="1:5">
      <c r="A5" s="81" t="s">
        <v>54</v>
      </c>
      <c r="B5" s="81" t="s">
        <v>55</v>
      </c>
      <c r="C5" s="81" t="s">
        <v>49</v>
      </c>
      <c r="D5" s="81" t="s">
        <v>47</v>
      </c>
      <c r="E5" s="81" t="s">
        <v>56</v>
      </c>
    </row>
    <row r="6" spans="1:5">
      <c r="A6" s="81" t="s">
        <v>57</v>
      </c>
      <c r="B6" s="81" t="s">
        <v>23</v>
      </c>
      <c r="C6" s="81" t="s">
        <v>58</v>
      </c>
      <c r="D6" s="81" t="s">
        <v>43</v>
      </c>
      <c r="E6" s="81" t="s">
        <v>59</v>
      </c>
    </row>
    <row r="7" spans="1:5">
      <c r="A7" s="81" t="s">
        <v>60</v>
      </c>
      <c r="B7" s="81" t="s">
        <v>61</v>
      </c>
      <c r="C7" s="81" t="s">
        <v>62</v>
      </c>
      <c r="D7" s="81" t="s">
        <v>57</v>
      </c>
      <c r="E7" s="81" t="s">
        <v>59</v>
      </c>
    </row>
    <row r="8" spans="1:5">
      <c r="A8" s="81" t="s">
        <v>63</v>
      </c>
      <c r="B8" s="81" t="s">
        <v>64</v>
      </c>
      <c r="C8" s="81" t="s">
        <v>65</v>
      </c>
      <c r="D8" s="81" t="s">
        <v>57</v>
      </c>
      <c r="E8" s="81" t="s">
        <v>56</v>
      </c>
    </row>
    <row r="9" spans="1:5">
      <c r="A9" s="81" t="s">
        <v>66</v>
      </c>
      <c r="B9" s="81" t="s">
        <v>67</v>
      </c>
      <c r="C9" s="81" t="s">
        <v>58</v>
      </c>
      <c r="D9" s="81" t="s">
        <v>57</v>
      </c>
      <c r="E9" s="81" t="s">
        <v>59</v>
      </c>
    </row>
    <row r="10" spans="1:5">
      <c r="A10" s="81" t="s">
        <v>68</v>
      </c>
      <c r="B10" s="81" t="s">
        <v>69</v>
      </c>
      <c r="C10" s="81" t="s">
        <v>70</v>
      </c>
      <c r="D10" s="81" t="s">
        <v>71</v>
      </c>
      <c r="E10" s="81" t="s">
        <v>53</v>
      </c>
    </row>
    <row r="11" spans="1:5">
      <c r="A11" s="81" t="s">
        <v>72</v>
      </c>
      <c r="B11" s="81" t="s">
        <v>73</v>
      </c>
      <c r="C11" s="81" t="s">
        <v>67</v>
      </c>
      <c r="D11" s="81" t="s">
        <v>66</v>
      </c>
      <c r="E11" s="81" t="s">
        <v>59</v>
      </c>
    </row>
  </sheetData>
  <dataValidations count="6">
    <dataValidation type="list" allowBlank="1" showInputMessage="1" sqref="E2:E11" xr:uid="{03812C44-E9C3-4408-AE86-C44FDC718B1A}">
      <formula1>"Führung, Manager*in, Position, Assistent, Stab, Berater, Freie Stelle"</formula1>
    </dataValidation>
    <dataValidation allowBlank="1" showInputMessage="1" showErrorMessage="1" promptTitle="Mitarbeitenden-ID" prompt="Geben Sie für jede*n Mitarbeiter*in eine eindeutige ID ein." sqref="A1" xr:uid="{85C25326-A913-4092-B1DC-B91FC304E5CB}"/>
    <dataValidation allowBlank="1" showInputMessage="1" showErrorMessage="1" promptTitle="Name" prompt="Geben Sie den Mitarbeitendennamen ein, der im Shape angezeigt werden soll." sqref="B1" xr:uid="{2214EDC4-B744-4E79-B039-D65DD061B089}"/>
    <dataValidation allowBlank="1" showInputMessage="1" showErrorMessage="1" promptTitle="Titel" prompt="Titel/Rolle des*der Mitarbeiter*in wird auf Shape angezeigt." sqref="C1" xr:uid="{37037E9D-3EA8-4CF9-BD8B-07B87D6E2487}"/>
    <dataValidation allowBlank="1" showInputMessage="1" showErrorMessage="1" promptTitle="Manager*in-ID" prompt="Geben Sie die Mitarbeitenden-ID der Führungskraft ein. Diese ID muss in der Spalte der Mitarbeitenden-ID vorhanden sein." sqref="D1" xr:uid="{C43405AE-8762-4A43-A114-30FFBFAC087C}"/>
    <dataValidation allowBlank="1" showInputMessage="1" showErrorMessage="1" promptTitle="Rollentyp" prompt="Wählen Sie die Rolle, die den*die Mitarbeiter*in am besten repräsentiert. Dadurch ändert sich die Farbe der Form." sqref="E1" xr:uid="{BA5DD8DB-0BB1-40B4-B1FB-4C3E1EA738E1}"/>
  </dataValidations>
  <pageMargins left="0.7" right="0.7" top="0.78740157499999996" bottom="0.78740157499999996" header="0.3" footer="0.3"/>
  <pageSetup paperSize="9"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DCE7-AA1B-4683-8661-6F3C64D59E4D}">
  <sheetPr codeName="Tabelle1">
    <tabColor rgb="FF3969AD"/>
  </sheetPr>
  <dimension ref="A1:K19"/>
  <sheetViews>
    <sheetView workbookViewId="0">
      <selection activeCell="L20" sqref="L20"/>
    </sheetView>
  </sheetViews>
  <sheetFormatPr baseColWidth="10" defaultRowHeight="14.4"/>
  <cols>
    <col min="1" max="1" width="18.21875" customWidth="1"/>
    <col min="2" max="2" width="20.33203125" customWidth="1"/>
    <col min="3" max="3" width="25.109375" customWidth="1"/>
    <col min="4" max="4" width="25.88671875" customWidth="1"/>
  </cols>
  <sheetData>
    <row r="1" spans="1:11" ht="45" customHeight="1">
      <c r="A1" s="104"/>
      <c r="B1" s="123" t="s">
        <v>123</v>
      </c>
      <c r="C1" s="105"/>
      <c r="D1" s="105"/>
      <c r="E1" s="106"/>
      <c r="F1" s="105"/>
      <c r="G1" s="105"/>
      <c r="I1" s="106"/>
      <c r="K1" s="106"/>
    </row>
    <row r="2" spans="1:11" ht="22.95" customHeight="1">
      <c r="B2" s="107" t="s">
        <v>32</v>
      </c>
      <c r="C2" s="160" t="s">
        <v>121</v>
      </c>
      <c r="D2" s="122" t="s">
        <v>122</v>
      </c>
      <c r="E2" s="108" t="s">
        <v>124</v>
      </c>
      <c r="F2" s="109" t="s">
        <v>125</v>
      </c>
      <c r="G2" s="109" t="s">
        <v>126</v>
      </c>
    </row>
    <row r="3" spans="1:11" ht="22.95" customHeight="1">
      <c r="B3" s="126">
        <f ca="1">TODAY()</f>
        <v>45719</v>
      </c>
      <c r="C3" s="110" t="s">
        <v>0</v>
      </c>
      <c r="D3" s="110"/>
      <c r="E3" s="111">
        <f>IFERROR(AVERAGE(E4:E14),"")</f>
        <v>1</v>
      </c>
      <c r="F3" s="119">
        <f>SUM(F4:F14)</f>
        <v>100</v>
      </c>
      <c r="G3" s="112"/>
      <c r="I3" s="106"/>
      <c r="K3" s="106"/>
    </row>
    <row r="4" spans="1:11" ht="22.95" customHeight="1">
      <c r="B4" s="131">
        <v>45460.416666666664</v>
      </c>
      <c r="C4" s="113" t="s">
        <v>21</v>
      </c>
      <c r="D4" s="113" t="s">
        <v>205</v>
      </c>
      <c r="E4" s="114">
        <v>1</v>
      </c>
      <c r="F4" s="120">
        <v>50</v>
      </c>
      <c r="G4" s="115">
        <v>1</v>
      </c>
      <c r="I4" s="106"/>
      <c r="K4" s="106"/>
    </row>
    <row r="5" spans="1:11" ht="22.95" customHeight="1">
      <c r="B5" s="131">
        <v>45462</v>
      </c>
      <c r="C5" s="113" t="s">
        <v>206</v>
      </c>
      <c r="D5" s="113" t="s">
        <v>207</v>
      </c>
      <c r="E5" s="114"/>
      <c r="F5" s="120">
        <v>0</v>
      </c>
      <c r="G5" s="115">
        <v>1</v>
      </c>
      <c r="I5" s="106"/>
      <c r="K5" s="106"/>
    </row>
    <row r="6" spans="1:11" ht="22.95" customHeight="1">
      <c r="B6" s="131">
        <v>45462</v>
      </c>
      <c r="C6" s="113" t="s">
        <v>204</v>
      </c>
      <c r="D6" s="113" t="s">
        <v>205</v>
      </c>
      <c r="E6" s="114"/>
      <c r="F6" s="120"/>
      <c r="G6" s="115"/>
      <c r="I6" s="106"/>
      <c r="K6" s="106"/>
    </row>
    <row r="7" spans="1:11" ht="22.95" customHeight="1">
      <c r="B7" s="131">
        <v>45463</v>
      </c>
      <c r="C7" s="113" t="s">
        <v>214</v>
      </c>
      <c r="D7" s="113" t="s">
        <v>215</v>
      </c>
      <c r="E7" s="114">
        <v>1</v>
      </c>
      <c r="F7" s="120">
        <v>50</v>
      </c>
      <c r="G7" s="115">
        <v>1</v>
      </c>
      <c r="I7" s="106"/>
      <c r="K7" s="106"/>
    </row>
    <row r="8" spans="1:11" ht="22.95" customHeight="1">
      <c r="B8" s="131"/>
      <c r="C8" s="113"/>
      <c r="D8" s="113"/>
      <c r="E8" s="114"/>
      <c r="F8" s="120"/>
      <c r="G8" s="115"/>
      <c r="I8" s="106"/>
      <c r="K8" s="106"/>
    </row>
    <row r="9" spans="1:11" ht="22.95" customHeight="1">
      <c r="B9" s="131"/>
      <c r="C9" s="113"/>
      <c r="D9" s="113"/>
      <c r="E9" s="114"/>
      <c r="F9" s="120"/>
      <c r="G9" s="115"/>
      <c r="I9" s="106"/>
      <c r="K9" s="106"/>
    </row>
    <row r="10" spans="1:11" ht="22.95" customHeight="1">
      <c r="B10" s="131"/>
      <c r="C10" s="113"/>
      <c r="D10" s="113"/>
      <c r="E10" s="114"/>
      <c r="F10" s="120"/>
      <c r="G10" s="115"/>
      <c r="I10" s="106"/>
      <c r="K10" s="106"/>
    </row>
    <row r="11" spans="1:11" ht="22.95" customHeight="1">
      <c r="B11" s="132"/>
      <c r="C11" s="127"/>
      <c r="D11" s="127"/>
      <c r="E11" s="128"/>
      <c r="F11" s="129"/>
      <c r="G11" s="130"/>
      <c r="I11" s="106"/>
      <c r="K11" s="106"/>
    </row>
    <row r="12" spans="1:11" ht="22.95" customHeight="1">
      <c r="B12" s="132"/>
      <c r="C12" s="127"/>
      <c r="D12" s="127"/>
      <c r="E12" s="128"/>
      <c r="F12" s="129"/>
      <c r="G12" s="130"/>
      <c r="I12" s="106"/>
      <c r="K12" s="106"/>
    </row>
    <row r="13" spans="1:11" ht="22.95" customHeight="1">
      <c r="B13" s="132"/>
      <c r="C13" s="127"/>
      <c r="D13" s="127"/>
      <c r="E13" s="128"/>
      <c r="F13" s="129"/>
      <c r="G13" s="130"/>
      <c r="I13" s="106"/>
      <c r="K13" s="106"/>
    </row>
    <row r="14" spans="1:11" ht="22.95" customHeight="1" thickBot="1">
      <c r="B14" s="133"/>
      <c r="C14" s="116"/>
      <c r="D14" s="116"/>
      <c r="E14" s="117" t="s">
        <v>110</v>
      </c>
      <c r="F14" s="121" t="s">
        <v>110</v>
      </c>
      <c r="G14" s="118"/>
      <c r="I14" s="106"/>
      <c r="K14" s="106"/>
    </row>
    <row r="15" spans="1:11" ht="22.95" customHeight="1" thickTop="1">
      <c r="B15" s="124"/>
      <c r="C15" s="113"/>
      <c r="D15" s="113"/>
      <c r="E15" s="114"/>
      <c r="F15" s="120"/>
      <c r="G15" s="115"/>
      <c r="I15" s="106"/>
      <c r="K15" s="106"/>
    </row>
    <row r="16" spans="1:11" ht="22.95" customHeight="1">
      <c r="B16" s="124"/>
      <c r="C16" s="113"/>
      <c r="D16" s="113"/>
      <c r="E16" s="114"/>
      <c r="F16" s="120"/>
      <c r="G16" s="115"/>
      <c r="I16" s="106"/>
      <c r="K16" s="106"/>
    </row>
    <row r="17" spans="2:11" ht="22.95" customHeight="1">
      <c r="B17" s="124"/>
      <c r="C17" s="113"/>
      <c r="D17" s="113"/>
      <c r="E17" s="114"/>
      <c r="F17" s="120"/>
      <c r="G17" s="115"/>
      <c r="I17" s="106"/>
      <c r="K17" s="106"/>
    </row>
    <row r="18" spans="2:11" ht="22.95" customHeight="1" thickBot="1">
      <c r="B18" s="125"/>
      <c r="C18" s="116"/>
      <c r="D18" s="116"/>
      <c r="E18" s="117"/>
      <c r="F18" s="121"/>
      <c r="G18" s="118"/>
      <c r="I18" s="106"/>
      <c r="K18" s="106"/>
    </row>
    <row r="19" spans="2:11" ht="15" thickTop="1"/>
  </sheetData>
  <conditionalFormatting sqref="E3:E18">
    <cfRule type="dataBar" priority="35">
      <dataBar>
        <cfvo type="percent" val="0"/>
        <cfvo type="percent" val="100"/>
        <color theme="3" tint="0.79998168889431442"/>
      </dataBar>
      <extLst>
        <ext xmlns:x14="http://schemas.microsoft.com/office/spreadsheetml/2009/9/main" uri="{B025F937-C7B1-47D3-B67F-A62EFF666E3E}">
          <x14:id>{7C4ED669-04FD-4448-8E94-5AB0A50E6384}</x14:id>
        </ext>
      </extLst>
    </cfRule>
  </conditionalFormatting>
  <pageMargins left="0.7" right="0.7" top="0.78740157499999996" bottom="0.78740157499999996" header="0.3" footer="0.3"/>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dataBar" id="{7C4ED669-04FD-4448-8E94-5AB0A50E6384}">
            <x14:dataBar minLength="0" maxLength="100" gradient="0">
              <x14:cfvo type="percent">
                <xm:f>0</xm:f>
              </x14:cfvo>
              <x14:cfvo type="percent">
                <xm:f>100</xm:f>
              </x14:cfvo>
              <x14:negativeFillColor theme="0"/>
              <x14:axisColor rgb="FF000000"/>
            </x14:dataBar>
          </x14:cfRule>
          <xm:sqref>E3:E18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1DA9F-643C-4FD8-8D83-015A11E27AEF}">
  <sheetPr codeName="Tabelle8">
    <tabColor theme="5"/>
    <pageSetUpPr fitToPage="1"/>
  </sheetPr>
  <dimension ref="A2:K2"/>
  <sheetViews>
    <sheetView workbookViewId="0">
      <selection activeCell="Q31" sqref="Q31"/>
    </sheetView>
  </sheetViews>
  <sheetFormatPr baseColWidth="10" defaultRowHeight="14.4"/>
  <cols>
    <col min="9" max="9" width="20.6640625" customWidth="1"/>
  </cols>
  <sheetData>
    <row r="2" spans="1:11" ht="25.8">
      <c r="A2" s="5"/>
      <c r="B2" s="255" t="s">
        <v>119</v>
      </c>
      <c r="C2" s="256"/>
      <c r="D2" s="256"/>
      <c r="E2" s="256"/>
      <c r="F2" s="256"/>
      <c r="G2" s="256"/>
      <c r="H2" s="256"/>
      <c r="I2" s="256"/>
      <c r="J2" s="5"/>
      <c r="K2" s="5"/>
    </row>
  </sheetData>
  <sheetProtection formatCells="0" formatColumns="0" formatRows="0" insertColumns="0" insertRows="0" insertHyperlinks="0" deleteColumns="0" deleteRows="0" sort="0" autoFilter="0" pivotTables="0"/>
  <mergeCells count="1">
    <mergeCell ref="B2:I2"/>
  </mergeCells>
  <pageMargins left="0.7" right="0.7" top="0.78740157499999996" bottom="0.78740157499999996" header="0.3" footer="0.3"/>
  <pageSetup paperSize="9" scale="8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400A-ABD7-43B9-B81E-DE202658BA6F}">
  <sheetPr codeName="Tabelle4">
    <tabColor theme="5" tint="-0.249977111117893"/>
    <pageSetUpPr fitToPage="1"/>
  </sheetPr>
  <dimension ref="A1:I28"/>
  <sheetViews>
    <sheetView workbookViewId="0"/>
  </sheetViews>
  <sheetFormatPr baseColWidth="10" defaultColWidth="11.6640625" defaultRowHeight="14.4"/>
  <cols>
    <col min="2" max="2" width="15" customWidth="1"/>
    <col min="4" max="4" width="10" customWidth="1"/>
    <col min="6" max="6" width="23.6640625" customWidth="1"/>
    <col min="9" max="9" width="24.5546875" customWidth="1"/>
  </cols>
  <sheetData>
    <row r="1" spans="1:9" ht="21">
      <c r="A1" s="94" t="s">
        <v>111</v>
      </c>
    </row>
    <row r="3" spans="1:9">
      <c r="A3" s="87" t="s">
        <v>78</v>
      </c>
      <c r="B3" s="87" t="s">
        <v>39</v>
      </c>
      <c r="C3" s="87"/>
      <c r="D3" s="90" t="s">
        <v>79</v>
      </c>
      <c r="E3" s="90"/>
      <c r="F3" s="87" t="s">
        <v>39</v>
      </c>
      <c r="G3" s="90" t="s">
        <v>80</v>
      </c>
      <c r="H3" s="88" t="s">
        <v>81</v>
      </c>
      <c r="I3" s="92" t="s">
        <v>82</v>
      </c>
    </row>
    <row r="4" spans="1:9">
      <c r="A4" s="86" t="s">
        <v>83</v>
      </c>
      <c r="B4" s="85" t="s">
        <v>84</v>
      </c>
      <c r="C4" s="85"/>
      <c r="D4" s="91" t="s">
        <v>85</v>
      </c>
      <c r="E4" s="91"/>
      <c r="F4" s="85" t="s">
        <v>86</v>
      </c>
      <c r="G4" s="91" t="s">
        <v>87</v>
      </c>
      <c r="H4" s="89" t="s">
        <v>88</v>
      </c>
      <c r="I4" s="93" t="s">
        <v>89</v>
      </c>
    </row>
    <row r="5" spans="1:9">
      <c r="A5">
        <v>1102</v>
      </c>
      <c r="B5" t="s">
        <v>93</v>
      </c>
      <c r="C5">
        <v>90012</v>
      </c>
      <c r="D5">
        <v>6801</v>
      </c>
      <c r="E5">
        <v>900121102</v>
      </c>
      <c r="F5" t="s">
        <v>94</v>
      </c>
      <c r="G5">
        <v>10011020</v>
      </c>
      <c r="H5" t="s">
        <v>110</v>
      </c>
      <c r="I5" t="s">
        <v>95</v>
      </c>
    </row>
    <row r="6" spans="1:9">
      <c r="A6">
        <v>1102</v>
      </c>
      <c r="B6" t="s">
        <v>93</v>
      </c>
      <c r="C6">
        <v>90012</v>
      </c>
      <c r="D6">
        <v>6801</v>
      </c>
      <c r="E6">
        <v>900121102</v>
      </c>
      <c r="F6" t="s">
        <v>94</v>
      </c>
      <c r="G6">
        <v>10011025</v>
      </c>
      <c r="H6" t="s">
        <v>110</v>
      </c>
      <c r="I6" t="s">
        <v>96</v>
      </c>
    </row>
    <row r="9" spans="1:9" ht="21">
      <c r="A9" s="94" t="s">
        <v>112</v>
      </c>
    </row>
    <row r="10" spans="1:9">
      <c r="A10" t="s">
        <v>90</v>
      </c>
    </row>
    <row r="11" spans="1:9">
      <c r="A11" t="s">
        <v>78</v>
      </c>
      <c r="B11" t="s">
        <v>39</v>
      </c>
      <c r="D11" t="s">
        <v>78</v>
      </c>
      <c r="F11" t="s">
        <v>39</v>
      </c>
      <c r="G11" t="s">
        <v>80</v>
      </c>
      <c r="H11" t="s">
        <v>81</v>
      </c>
    </row>
    <row r="12" spans="1:9">
      <c r="A12" t="s">
        <v>83</v>
      </c>
      <c r="B12" t="s">
        <v>84</v>
      </c>
      <c r="D12" t="s">
        <v>85</v>
      </c>
      <c r="F12" t="s">
        <v>91</v>
      </c>
      <c r="G12" t="s">
        <v>87</v>
      </c>
      <c r="H12" t="s">
        <v>87</v>
      </c>
      <c r="I12" t="s">
        <v>92</v>
      </c>
    </row>
    <row r="13" spans="1:9">
      <c r="A13">
        <v>1102</v>
      </c>
      <c r="B13" t="s">
        <v>93</v>
      </c>
      <c r="C13">
        <v>90012</v>
      </c>
      <c r="D13">
        <v>6801</v>
      </c>
      <c r="E13">
        <v>900121102</v>
      </c>
      <c r="F13" t="s">
        <v>94</v>
      </c>
      <c r="G13">
        <v>10011020</v>
      </c>
      <c r="H13">
        <v>10068010</v>
      </c>
      <c r="I13" t="s">
        <v>95</v>
      </c>
    </row>
    <row r="14" spans="1:9">
      <c r="A14">
        <v>1102</v>
      </c>
      <c r="B14" t="s">
        <v>93</v>
      </c>
      <c r="C14">
        <v>90012</v>
      </c>
      <c r="D14">
        <v>6801</v>
      </c>
      <c r="E14">
        <v>900121102</v>
      </c>
      <c r="F14" t="s">
        <v>94</v>
      </c>
      <c r="G14">
        <v>10011025</v>
      </c>
      <c r="H14">
        <v>10068011</v>
      </c>
      <c r="I14" t="s">
        <v>96</v>
      </c>
    </row>
    <row r="15" spans="1:9">
      <c r="A15">
        <v>1102</v>
      </c>
      <c r="B15" t="s">
        <v>93</v>
      </c>
      <c r="C15">
        <v>90012</v>
      </c>
      <c r="D15">
        <v>6801</v>
      </c>
      <c r="E15">
        <v>900121102</v>
      </c>
      <c r="F15" t="s">
        <v>94</v>
      </c>
      <c r="G15">
        <v>10011026</v>
      </c>
      <c r="H15">
        <v>10068012</v>
      </c>
      <c r="I15" t="s">
        <v>97</v>
      </c>
    </row>
    <row r="16" spans="1:9">
      <c r="A16">
        <v>1102</v>
      </c>
      <c r="B16" t="s">
        <v>93</v>
      </c>
      <c r="C16">
        <v>90012</v>
      </c>
      <c r="D16">
        <v>6801</v>
      </c>
      <c r="E16">
        <v>900121102</v>
      </c>
      <c r="F16" t="s">
        <v>94</v>
      </c>
      <c r="G16">
        <v>10011022</v>
      </c>
      <c r="H16">
        <v>10068013</v>
      </c>
      <c r="I16" t="s">
        <v>98</v>
      </c>
    </row>
    <row r="17" spans="1:9">
      <c r="A17">
        <v>1102</v>
      </c>
      <c r="B17" t="s">
        <v>99</v>
      </c>
      <c r="C17">
        <v>90012</v>
      </c>
      <c r="D17">
        <v>6801</v>
      </c>
      <c r="E17">
        <v>900121102</v>
      </c>
      <c r="F17" t="s">
        <v>94</v>
      </c>
      <c r="G17">
        <v>19011029</v>
      </c>
      <c r="H17">
        <v>19068010</v>
      </c>
      <c r="I17" t="s">
        <v>100</v>
      </c>
    </row>
    <row r="18" spans="1:9">
      <c r="A18">
        <v>1103</v>
      </c>
      <c r="B18" t="s">
        <v>101</v>
      </c>
      <c r="C18">
        <v>90012</v>
      </c>
      <c r="D18">
        <v>6805</v>
      </c>
      <c r="E18">
        <v>900121103</v>
      </c>
      <c r="F18" t="s">
        <v>101</v>
      </c>
      <c r="G18">
        <v>10011031</v>
      </c>
      <c r="H18">
        <v>10068050</v>
      </c>
      <c r="I18" t="s">
        <v>95</v>
      </c>
    </row>
    <row r="19" spans="1:9">
      <c r="A19">
        <v>1103</v>
      </c>
      <c r="B19" t="s">
        <v>101</v>
      </c>
      <c r="C19">
        <v>90012</v>
      </c>
      <c r="D19">
        <v>6805</v>
      </c>
      <c r="E19">
        <v>900121103</v>
      </c>
      <c r="F19" t="s">
        <v>101</v>
      </c>
      <c r="G19">
        <v>10011033</v>
      </c>
      <c r="H19">
        <v>10068051</v>
      </c>
      <c r="I19" t="s">
        <v>102</v>
      </c>
    </row>
    <row r="20" spans="1:9">
      <c r="A20">
        <v>1103</v>
      </c>
      <c r="B20" t="s">
        <v>101</v>
      </c>
      <c r="C20">
        <v>90012</v>
      </c>
      <c r="D20">
        <v>6805</v>
      </c>
      <c r="E20">
        <v>900121103</v>
      </c>
      <c r="F20" t="s">
        <v>101</v>
      </c>
      <c r="G20">
        <v>10011034</v>
      </c>
      <c r="H20">
        <v>10068052</v>
      </c>
      <c r="I20" t="s">
        <v>97</v>
      </c>
    </row>
    <row r="21" spans="1:9">
      <c r="A21">
        <v>1103</v>
      </c>
      <c r="B21" t="s">
        <v>101</v>
      </c>
      <c r="C21">
        <v>90012</v>
      </c>
      <c r="D21">
        <v>6805</v>
      </c>
      <c r="E21">
        <v>900121103</v>
      </c>
      <c r="F21" t="s">
        <v>101</v>
      </c>
      <c r="G21">
        <v>10011038</v>
      </c>
      <c r="H21">
        <v>10068053</v>
      </c>
      <c r="I21" t="s">
        <v>103</v>
      </c>
    </row>
    <row r="22" spans="1:9">
      <c r="A22">
        <v>1103</v>
      </c>
      <c r="B22" t="s">
        <v>101</v>
      </c>
      <c r="C22">
        <v>90012</v>
      </c>
      <c r="D22">
        <v>6805</v>
      </c>
      <c r="E22">
        <v>900121103</v>
      </c>
      <c r="F22" t="s">
        <v>101</v>
      </c>
      <c r="G22">
        <v>11011034</v>
      </c>
      <c r="H22">
        <v>10068054</v>
      </c>
      <c r="I22" t="s">
        <v>104</v>
      </c>
    </row>
    <row r="23" spans="1:9">
      <c r="A23">
        <v>1103</v>
      </c>
      <c r="B23" t="s">
        <v>101</v>
      </c>
      <c r="C23">
        <v>90012</v>
      </c>
      <c r="D23">
        <v>6805</v>
      </c>
      <c r="E23">
        <v>900121103</v>
      </c>
      <c r="F23" t="s">
        <v>101</v>
      </c>
      <c r="G23">
        <v>11011031</v>
      </c>
      <c r="H23">
        <v>10068055</v>
      </c>
      <c r="I23" t="s">
        <v>105</v>
      </c>
    </row>
    <row r="24" spans="1:9">
      <c r="A24">
        <v>1103</v>
      </c>
      <c r="B24" t="s">
        <v>101</v>
      </c>
      <c r="C24">
        <v>90012</v>
      </c>
      <c r="D24">
        <v>6805</v>
      </c>
      <c r="E24">
        <v>900121103</v>
      </c>
      <c r="F24" t="s">
        <v>101</v>
      </c>
      <c r="G24">
        <v>11011030</v>
      </c>
      <c r="H24">
        <v>10068056</v>
      </c>
      <c r="I24" t="s">
        <v>106</v>
      </c>
    </row>
    <row r="25" spans="1:9">
      <c r="A25">
        <v>1103</v>
      </c>
      <c r="B25" t="s">
        <v>101</v>
      </c>
      <c r="C25">
        <v>90012</v>
      </c>
      <c r="D25">
        <v>6805</v>
      </c>
      <c r="E25">
        <v>900121103</v>
      </c>
      <c r="F25" t="s">
        <v>101</v>
      </c>
      <c r="G25">
        <v>11011032</v>
      </c>
      <c r="H25">
        <v>18068050</v>
      </c>
      <c r="I25" t="s">
        <v>107</v>
      </c>
    </row>
    <row r="26" spans="1:9">
      <c r="A26">
        <v>1103</v>
      </c>
      <c r="B26" t="s">
        <v>101</v>
      </c>
      <c r="C26">
        <v>90012</v>
      </c>
      <c r="D26">
        <v>6805</v>
      </c>
      <c r="E26">
        <v>900121103</v>
      </c>
      <c r="F26" t="s">
        <v>101</v>
      </c>
      <c r="G26">
        <v>19011039</v>
      </c>
      <c r="H26">
        <v>19068050</v>
      </c>
      <c r="I26" t="s">
        <v>100</v>
      </c>
    </row>
    <row r="27" spans="1:9">
      <c r="A27">
        <v>1104</v>
      </c>
      <c r="B27" t="s">
        <v>108</v>
      </c>
      <c r="C27">
        <v>90012</v>
      </c>
      <c r="D27">
        <v>6806</v>
      </c>
      <c r="E27">
        <v>900121104</v>
      </c>
      <c r="F27" t="s">
        <v>108</v>
      </c>
      <c r="G27">
        <v>10011040</v>
      </c>
      <c r="H27">
        <v>10068060</v>
      </c>
      <c r="I27" t="s">
        <v>109</v>
      </c>
    </row>
    <row r="28" spans="1:9">
      <c r="A28">
        <v>1104</v>
      </c>
      <c r="B28" t="s">
        <v>108</v>
      </c>
      <c r="C28">
        <v>90012</v>
      </c>
      <c r="D28">
        <v>6806</v>
      </c>
      <c r="E28">
        <v>900121104</v>
      </c>
      <c r="F28" t="s">
        <v>108</v>
      </c>
      <c r="G28">
        <v>10011043</v>
      </c>
      <c r="H28">
        <v>10068061</v>
      </c>
      <c r="I28" t="s">
        <v>102</v>
      </c>
    </row>
  </sheetData>
  <pageMargins left="0.7" right="0.7" top="0.78740157499999996" bottom="0.78740157499999996" header="0.3" footer="0.3"/>
  <pageSetup paperSize="9" scale="97"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CD8E-CC96-49E3-AE8E-6D3DEF842EDA}">
  <sheetPr>
    <tabColor rgb="FF969696"/>
    <pageSetUpPr fitToPage="1"/>
  </sheetPr>
  <dimension ref="A1"/>
  <sheetViews>
    <sheetView workbookViewId="0">
      <selection sqref="A1:XFD1"/>
    </sheetView>
  </sheetViews>
  <sheetFormatPr baseColWidth="10" defaultRowHeight="14.4"/>
  <sheetData>
    <row r="1" spans="1:1" s="99" customFormat="1" ht="18">
      <c r="A1" s="206" t="s">
        <v>199</v>
      </c>
    </row>
  </sheetData>
  <hyperlinks>
    <hyperlink ref="A1" location="'Muster Eing. Fusion'!A1" display="'Muster Eing. Fusion'!A1" xr:uid="{B2663AAA-1575-4BD2-BEF0-2C5F74C8878A}"/>
  </hyperlinks>
  <pageMargins left="0.7" right="0.7" top="0.78740157499999996" bottom="0.78740157499999996" header="0.3" footer="0.3"/>
  <pageSetup paperSize="9" scale="44" orientation="landscape"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39E77-D4ED-4BF5-84A0-6E539CAB9670}">
  <sheetPr codeName="Tabelle5">
    <tabColor rgb="FF42648A"/>
    <pageSetUpPr fitToPage="1"/>
  </sheetPr>
  <dimension ref="A1:M32"/>
  <sheetViews>
    <sheetView zoomScaleNormal="100" workbookViewId="0">
      <selection activeCell="P7" sqref="P7"/>
    </sheetView>
  </sheetViews>
  <sheetFormatPr baseColWidth="10" defaultColWidth="11.5546875" defaultRowHeight="14.4"/>
  <cols>
    <col min="1" max="1" width="17.109375" customWidth="1"/>
    <col min="2" max="2" width="16.109375" customWidth="1"/>
    <col min="4" max="4" width="57.88671875" customWidth="1"/>
    <col min="5" max="5" width="12" style="81" bestFit="1" customWidth="1"/>
    <col min="6" max="6" width="11" customWidth="1"/>
  </cols>
  <sheetData>
    <row r="1" spans="1:13" ht="31.2">
      <c r="B1" s="158" t="s">
        <v>136</v>
      </c>
      <c r="C1" s="159"/>
      <c r="D1" s="134"/>
      <c r="F1" s="134"/>
      <c r="G1" s="134"/>
      <c r="H1" s="134"/>
    </row>
    <row r="2" spans="1:13">
      <c r="B2" s="135"/>
      <c r="C2" s="134"/>
      <c r="D2" s="134"/>
      <c r="F2" s="134"/>
      <c r="G2" s="134"/>
      <c r="H2" s="134"/>
    </row>
    <row r="3" spans="1:13" ht="28.8">
      <c r="B3" s="136" t="s">
        <v>127</v>
      </c>
      <c r="C3" s="136" t="s">
        <v>128</v>
      </c>
      <c r="D3" s="149" t="s">
        <v>129</v>
      </c>
      <c r="E3" s="137" t="s">
        <v>130</v>
      </c>
      <c r="F3" s="137" t="s">
        <v>131</v>
      </c>
      <c r="G3" s="137" t="s">
        <v>132</v>
      </c>
      <c r="H3" s="137" t="s">
        <v>133</v>
      </c>
      <c r="I3" s="138"/>
      <c r="J3" s="139"/>
    </row>
    <row r="4" spans="1:13" ht="30.6" customHeight="1">
      <c r="A4" s="140"/>
      <c r="B4" s="141">
        <v>45456</v>
      </c>
      <c r="C4" s="141" t="s">
        <v>146</v>
      </c>
      <c r="D4" s="144" t="s">
        <v>145</v>
      </c>
      <c r="E4" s="141" t="s">
        <v>141</v>
      </c>
      <c r="F4" s="138" t="s">
        <v>135</v>
      </c>
      <c r="G4" s="141">
        <v>45462</v>
      </c>
      <c r="H4" s="141">
        <v>45461</v>
      </c>
      <c r="I4" s="141"/>
    </row>
    <row r="5" spans="1:13" ht="19.2" customHeight="1">
      <c r="A5" s="140"/>
      <c r="B5" s="143">
        <v>45462</v>
      </c>
      <c r="C5" s="141" t="s">
        <v>144</v>
      </c>
      <c r="D5" s="144" t="s">
        <v>208</v>
      </c>
      <c r="E5" s="143"/>
      <c r="F5" s="138" t="s">
        <v>135</v>
      </c>
      <c r="G5" s="143"/>
      <c r="H5" s="143"/>
      <c r="I5" s="141"/>
    </row>
    <row r="6" spans="1:13" ht="15.6" customHeight="1" thickBot="1">
      <c r="A6" s="140"/>
      <c r="B6" s="141">
        <v>45456</v>
      </c>
      <c r="C6" s="141" t="s">
        <v>146</v>
      </c>
      <c r="D6" s="145" t="s">
        <v>137</v>
      </c>
      <c r="E6" s="141" t="s">
        <v>134</v>
      </c>
      <c r="F6" s="138" t="s">
        <v>135</v>
      </c>
      <c r="G6" s="141">
        <v>45462</v>
      </c>
      <c r="H6" s="141">
        <v>45461</v>
      </c>
      <c r="I6" s="141"/>
      <c r="K6" s="80"/>
    </row>
    <row r="7" spans="1:13" ht="15.6" customHeight="1" thickBot="1">
      <c r="A7" s="140"/>
      <c r="B7" s="143">
        <v>45462</v>
      </c>
      <c r="C7" s="141" t="s">
        <v>144</v>
      </c>
      <c r="D7" s="150" t="s">
        <v>208</v>
      </c>
      <c r="E7" s="143"/>
      <c r="F7" s="138" t="s">
        <v>135</v>
      </c>
      <c r="G7" s="143"/>
      <c r="H7" s="153"/>
      <c r="I7" s="141"/>
      <c r="K7" s="80"/>
    </row>
    <row r="8" spans="1:13" ht="19.2" customHeight="1" thickBot="1">
      <c r="A8" s="140"/>
      <c r="B8" s="141">
        <v>45456</v>
      </c>
      <c r="C8" s="141" t="s">
        <v>146</v>
      </c>
      <c r="D8" s="145" t="s">
        <v>138</v>
      </c>
      <c r="E8" s="141" t="s">
        <v>142</v>
      </c>
      <c r="F8" s="138" t="s">
        <v>135</v>
      </c>
      <c r="G8" s="141">
        <v>45462</v>
      </c>
      <c r="H8" s="141"/>
      <c r="I8" s="141"/>
      <c r="M8" s="80"/>
    </row>
    <row r="9" spans="1:13" ht="19.2" customHeight="1">
      <c r="A9" s="140"/>
      <c r="B9" s="143"/>
      <c r="C9" s="141" t="s">
        <v>144</v>
      </c>
      <c r="D9" s="151"/>
      <c r="E9" s="143"/>
      <c r="F9" s="138" t="s">
        <v>135</v>
      </c>
      <c r="G9" s="143"/>
      <c r="H9" s="143"/>
      <c r="I9" s="141"/>
    </row>
    <row r="10" spans="1:13" ht="19.2" customHeight="1">
      <c r="A10" s="140"/>
      <c r="B10" s="141">
        <v>45456</v>
      </c>
      <c r="C10" s="141" t="s">
        <v>146</v>
      </c>
      <c r="D10" s="146" t="s">
        <v>139</v>
      </c>
      <c r="E10" s="141" t="s">
        <v>134</v>
      </c>
      <c r="F10" s="138" t="s">
        <v>135</v>
      </c>
      <c r="G10" s="141">
        <v>45462</v>
      </c>
      <c r="H10" s="141"/>
      <c r="I10" s="141"/>
    </row>
    <row r="11" spans="1:13" ht="55.8" customHeight="1">
      <c r="A11" s="140"/>
      <c r="B11" s="143">
        <v>45462</v>
      </c>
      <c r="C11" s="141" t="s">
        <v>144</v>
      </c>
      <c r="D11" s="152" t="s">
        <v>209</v>
      </c>
      <c r="E11" s="143"/>
      <c r="F11" s="138" t="s">
        <v>135</v>
      </c>
      <c r="G11" s="143"/>
      <c r="H11" s="143"/>
      <c r="I11" s="141"/>
    </row>
    <row r="12" spans="1:13" ht="19.2" customHeight="1">
      <c r="A12" s="140"/>
      <c r="B12" s="141">
        <v>45456</v>
      </c>
      <c r="C12" s="141" t="s">
        <v>146</v>
      </c>
      <c r="D12" t="s">
        <v>140</v>
      </c>
      <c r="E12" s="141" t="s">
        <v>141</v>
      </c>
      <c r="F12" s="138" t="s">
        <v>135</v>
      </c>
      <c r="G12" s="141">
        <v>45462</v>
      </c>
      <c r="H12" s="141"/>
      <c r="I12" s="141"/>
    </row>
    <row r="13" spans="1:13" ht="18.600000000000001" customHeight="1">
      <c r="A13" s="140"/>
      <c r="B13" s="141"/>
      <c r="C13" s="141"/>
      <c r="D13" s="144"/>
      <c r="E13" s="141"/>
      <c r="F13" s="138"/>
      <c r="G13" s="141"/>
      <c r="H13" s="141"/>
      <c r="I13" s="141"/>
    </row>
    <row r="14" spans="1:13" ht="15" thickBot="1">
      <c r="A14" s="140"/>
      <c r="B14" s="141">
        <v>45459</v>
      </c>
      <c r="C14" s="141" t="s">
        <v>146</v>
      </c>
      <c r="D14" s="146" t="s">
        <v>148</v>
      </c>
      <c r="E14" s="141" t="s">
        <v>134</v>
      </c>
      <c r="F14" s="138" t="s">
        <v>147</v>
      </c>
      <c r="G14" s="141">
        <v>45468</v>
      </c>
      <c r="H14" s="141"/>
      <c r="I14" s="141"/>
    </row>
    <row r="15" spans="1:13" ht="15" thickBot="1">
      <c r="A15" s="140"/>
      <c r="B15" s="141"/>
      <c r="C15" s="141" t="s">
        <v>144</v>
      </c>
      <c r="D15" s="147"/>
      <c r="E15" s="141"/>
      <c r="F15" s="138"/>
      <c r="G15" s="141"/>
      <c r="H15" s="141"/>
      <c r="I15" s="141"/>
    </row>
    <row r="16" spans="1:13" ht="72">
      <c r="A16" s="140"/>
      <c r="B16" s="141">
        <v>45462</v>
      </c>
      <c r="C16" s="141" t="s">
        <v>146</v>
      </c>
      <c r="D16" s="207" t="s">
        <v>200</v>
      </c>
      <c r="E16" s="141"/>
      <c r="F16" s="138"/>
      <c r="G16" s="141"/>
      <c r="H16" s="141"/>
      <c r="I16" s="141"/>
    </row>
    <row r="17" spans="1:9" ht="15" thickBot="1">
      <c r="A17" s="140"/>
      <c r="B17" s="141"/>
      <c r="C17" s="141"/>
      <c r="D17" s="148"/>
      <c r="E17" s="141"/>
      <c r="F17" s="138"/>
      <c r="G17" s="141"/>
      <c r="H17" s="141"/>
      <c r="I17" s="141"/>
    </row>
    <row r="18" spans="1:9" ht="29.4" thickBot="1">
      <c r="A18" s="140"/>
      <c r="B18" s="141">
        <v>45462</v>
      </c>
      <c r="C18" s="141" t="s">
        <v>146</v>
      </c>
      <c r="D18" s="145" t="s">
        <v>201</v>
      </c>
      <c r="E18" s="141"/>
      <c r="F18" s="138"/>
      <c r="G18" s="141"/>
      <c r="H18" s="141"/>
      <c r="I18" s="141"/>
    </row>
    <row r="19" spans="1:9">
      <c r="A19" s="140"/>
      <c r="B19" s="141">
        <v>45462</v>
      </c>
      <c r="C19" s="141"/>
      <c r="D19" s="146" t="s">
        <v>210</v>
      </c>
      <c r="E19" s="141"/>
      <c r="F19" s="138"/>
      <c r="G19" s="141"/>
      <c r="H19" s="141"/>
      <c r="I19" s="141"/>
    </row>
    <row r="20" spans="1:9">
      <c r="A20" s="140"/>
      <c r="B20" s="141"/>
      <c r="C20" s="141"/>
      <c r="D20" s="144"/>
      <c r="E20" s="141"/>
      <c r="F20" s="138"/>
      <c r="G20" s="141"/>
      <c r="H20" s="141"/>
      <c r="I20" s="141"/>
    </row>
    <row r="21" spans="1:9">
      <c r="A21" s="140"/>
      <c r="B21" s="141"/>
      <c r="C21" s="141"/>
      <c r="D21" s="144"/>
      <c r="E21" s="141"/>
      <c r="F21" s="138"/>
      <c r="G21" s="141"/>
      <c r="H21" s="141"/>
      <c r="I21" s="141"/>
    </row>
    <row r="22" spans="1:9">
      <c r="A22" s="140"/>
      <c r="B22" s="141"/>
      <c r="C22" s="141"/>
      <c r="D22" s="144"/>
      <c r="E22" s="141"/>
      <c r="F22" s="138"/>
      <c r="G22" s="141"/>
      <c r="H22" s="141"/>
      <c r="I22" s="141"/>
    </row>
    <row r="23" spans="1:9">
      <c r="A23" s="140"/>
      <c r="B23" s="141"/>
      <c r="C23" s="141"/>
      <c r="D23" s="144"/>
      <c r="E23" s="141"/>
      <c r="F23" s="138"/>
      <c r="G23" s="141"/>
      <c r="H23" s="141"/>
      <c r="I23" s="141"/>
    </row>
    <row r="24" spans="1:9">
      <c r="B24" s="141"/>
      <c r="C24" s="141"/>
      <c r="D24" s="144"/>
      <c r="E24" s="141"/>
      <c r="F24" s="138"/>
      <c r="G24" s="141"/>
      <c r="H24" s="141"/>
      <c r="I24" s="142"/>
    </row>
    <row r="25" spans="1:9">
      <c r="B25" s="141"/>
      <c r="C25" s="141"/>
      <c r="D25" s="144"/>
      <c r="E25" s="141"/>
      <c r="F25" s="138"/>
      <c r="G25" s="141"/>
      <c r="H25" s="141"/>
      <c r="I25" s="142"/>
    </row>
    <row r="26" spans="1:9">
      <c r="B26" s="141"/>
      <c r="C26" s="141"/>
      <c r="D26" s="144"/>
      <c r="E26" s="141"/>
      <c r="F26" s="138"/>
      <c r="G26" s="141"/>
      <c r="H26" s="141"/>
      <c r="I26" s="142"/>
    </row>
    <row r="27" spans="1:9">
      <c r="B27" s="141"/>
      <c r="C27" s="141"/>
      <c r="D27" s="144"/>
      <c r="E27" s="141"/>
      <c r="F27" s="138"/>
      <c r="G27" s="141"/>
      <c r="H27" s="141"/>
      <c r="I27" s="142"/>
    </row>
    <row r="28" spans="1:9">
      <c r="B28" s="141"/>
      <c r="C28" s="141"/>
      <c r="D28" s="144"/>
      <c r="E28" s="141"/>
      <c r="F28" s="138"/>
      <c r="G28" s="141"/>
      <c r="H28" s="141"/>
      <c r="I28" s="142"/>
    </row>
    <row r="29" spans="1:9">
      <c r="B29" s="143"/>
      <c r="C29" s="141"/>
      <c r="D29" s="144"/>
      <c r="E29" s="143"/>
      <c r="F29" s="138"/>
      <c r="G29" s="143"/>
      <c r="H29" s="141"/>
    </row>
    <row r="30" spans="1:9">
      <c r="B30" s="135"/>
      <c r="C30" s="134"/>
      <c r="D30" s="134"/>
      <c r="F30" s="134"/>
      <c r="G30" s="134"/>
      <c r="H30" s="134"/>
    </row>
    <row r="31" spans="1:9">
      <c r="B31" s="135"/>
      <c r="C31" s="134"/>
      <c r="D31" s="134"/>
      <c r="F31" s="134"/>
      <c r="G31" s="134"/>
      <c r="H31" s="134"/>
    </row>
    <row r="32" spans="1:9">
      <c r="B32" s="135"/>
      <c r="C32" s="134"/>
      <c r="D32" s="134"/>
      <c r="F32" s="134"/>
      <c r="G32" s="134"/>
      <c r="H32" s="134"/>
    </row>
  </sheetData>
  <phoneticPr fontId="47" type="noConversion"/>
  <conditionalFormatting sqref="G4:G29">
    <cfRule type="expression" dxfId="1" priority="1">
      <formula>AND($E4="4 Erledigt")</formula>
    </cfRule>
    <cfRule type="expression" dxfId="0" priority="2">
      <formula>AND($G4&lt;=TODAY())</formula>
    </cfRule>
  </conditionalFormatting>
  <dataValidations count="4">
    <dataValidation type="date" operator="greaterThanOrEqual" allowBlank="1" showInputMessage="1" showErrorMessage="1" errorTitle="Falsches Datum" error="Datum muss &gt;= sein" sqref="H4" xr:uid="{08FFC546-EB59-49ED-A9A7-222007324557}">
      <formula1>G4</formula1>
    </dataValidation>
    <dataValidation type="list" allowBlank="1" showInputMessage="1" showErrorMessage="1" sqref="F4:F29" xr:uid="{5830D104-3766-410A-AA98-B48FC2E9C866}">
      <formula1>"EK,AF,EW,RD,EKHN,IT"</formula1>
    </dataValidation>
    <dataValidation type="list" allowBlank="1" showInputMessage="1" showErrorMessage="1" errorTitle="Fehler" error="Bitte nur Wert aus der Liste" sqref="C4:C29" xr:uid="{091C98BE-B82C-4A94-BBA4-3C7D8DAD8639}">
      <formula1>"Frage,Antwort"</formula1>
    </dataValidation>
    <dataValidation type="list" allowBlank="1" showInputMessage="1" showErrorMessage="1" errorTitle="Eingabe Fehler" error="Es gibt nur 3 Möglichkeiten (siehe Dropdownliste)" sqref="E4:E29" xr:uid="{FC8D97DC-94C0-416E-A45B-1F4D77B418EA}">
      <formula1>"normal,sehr wichtig,wichtig"</formula1>
    </dataValidation>
  </dataValidations>
  <printOptions headings="1"/>
  <pageMargins left="0.7" right="0.7" top="0.78740157499999996" bottom="0.78740157499999996" header="0.3" footer="0.3"/>
  <pageSetup paperSize="9" scale="70" fitToHeight="0" orientation="landscape" horizontalDpi="4294967293" r:id="rId1"/>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2F383-9E5B-4EA5-90B6-5D0C9B9D344C}">
  <sheetPr>
    <pageSetUpPr fitToPage="1"/>
  </sheetPr>
  <dimension ref="A1:B27"/>
  <sheetViews>
    <sheetView view="pageLayout" zoomScaleNormal="100" workbookViewId="0">
      <selection activeCell="B5" sqref="B5"/>
    </sheetView>
  </sheetViews>
  <sheetFormatPr baseColWidth="10" defaultRowHeight="14.4"/>
  <cols>
    <col min="1" max="1" width="13" customWidth="1"/>
    <col min="2" max="2" width="102.33203125" style="38" customWidth="1"/>
  </cols>
  <sheetData>
    <row r="1" spans="1:2" ht="21">
      <c r="A1" s="257" t="s">
        <v>162</v>
      </c>
      <c r="B1" s="257"/>
    </row>
    <row r="2" spans="1:2">
      <c r="B2"/>
    </row>
    <row r="4" spans="1:2">
      <c r="A4" s="154" t="s">
        <v>163</v>
      </c>
    </row>
    <row r="5" spans="1:2">
      <c r="A5" s="5"/>
      <c r="B5" s="155" t="s">
        <v>164</v>
      </c>
    </row>
    <row r="6" spans="1:2">
      <c r="A6" s="5"/>
      <c r="B6" s="155" t="s">
        <v>192</v>
      </c>
    </row>
    <row r="7" spans="1:2">
      <c r="A7" s="5"/>
      <c r="B7" s="155" t="s">
        <v>149</v>
      </c>
    </row>
    <row r="8" spans="1:2">
      <c r="A8" s="5"/>
      <c r="B8" s="155" t="s">
        <v>202</v>
      </c>
    </row>
    <row r="9" spans="1:2">
      <c r="A9" s="5"/>
      <c r="B9" s="155" t="s">
        <v>150</v>
      </c>
    </row>
    <row r="10" spans="1:2">
      <c r="A10" s="154"/>
      <c r="B10" s="155" t="s">
        <v>151</v>
      </c>
    </row>
    <row r="11" spans="1:2">
      <c r="A11" s="5"/>
      <c r="B11" s="155"/>
    </row>
    <row r="12" spans="1:2">
      <c r="A12" s="154" t="s">
        <v>165</v>
      </c>
    </row>
    <row r="13" spans="1:2">
      <c r="A13" s="5"/>
      <c r="B13" s="156" t="s">
        <v>152</v>
      </c>
    </row>
    <row r="14" spans="1:2">
      <c r="A14" s="5"/>
      <c r="B14" s="156" t="s">
        <v>193</v>
      </c>
    </row>
    <row r="15" spans="1:2">
      <c r="A15" s="5"/>
      <c r="B15" s="156" t="s">
        <v>166</v>
      </c>
    </row>
    <row r="16" spans="1:2">
      <c r="A16" s="5"/>
      <c r="B16" s="156" t="s">
        <v>167</v>
      </c>
    </row>
    <row r="17" spans="1:2">
      <c r="A17" s="5"/>
      <c r="B17" s="156" t="s">
        <v>168</v>
      </c>
    </row>
    <row r="18" spans="1:2">
      <c r="A18" s="5"/>
      <c r="B18" s="155" t="s">
        <v>151</v>
      </c>
    </row>
    <row r="19" spans="1:2">
      <c r="A19" s="5"/>
    </row>
    <row r="20" spans="1:2">
      <c r="A20" s="154" t="s">
        <v>153</v>
      </c>
    </row>
    <row r="21" spans="1:2">
      <c r="A21" s="5"/>
      <c r="B21" s="157" t="s">
        <v>154</v>
      </c>
    </row>
    <row r="22" spans="1:2">
      <c r="A22" s="5"/>
      <c r="B22" s="157" t="s">
        <v>155</v>
      </c>
    </row>
    <row r="23" spans="1:2">
      <c r="A23" s="5"/>
      <c r="B23" s="157" t="s">
        <v>156</v>
      </c>
    </row>
    <row r="24" spans="1:2">
      <c r="A24" s="5"/>
      <c r="B24" s="157" t="s">
        <v>157</v>
      </c>
    </row>
    <row r="25" spans="1:2">
      <c r="A25" s="5"/>
      <c r="B25" s="157" t="s">
        <v>158</v>
      </c>
    </row>
    <row r="26" spans="1:2">
      <c r="A26" s="5"/>
      <c r="B26" s="157" t="s">
        <v>159</v>
      </c>
    </row>
    <row r="27" spans="1:2">
      <c r="A27" s="5"/>
      <c r="B27" s="157" t="s">
        <v>160</v>
      </c>
    </row>
  </sheetData>
  <mergeCells count="1">
    <mergeCell ref="A1:B1"/>
  </mergeCells>
  <pageMargins left="0.7" right="0.7" top="0.78740157499999996" bottom="0.78740157499999996" header="0.3" footer="0.3"/>
  <pageSetup paperSize="9" scale="94" orientation="landscape" r:id="rId1"/>
  <headerFooter>
    <oddHeader>&amp;L&amp;"-,Fett"&amp;16Nachbarschaftsräume&amp;C&amp;"-,Fett"&amp;16EKHN2030&amp;R&amp;"-,Fett"&amp;16Betreff Zoom-Meetings</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89CE5-5ED6-4461-AF35-242B75196B1F}">
  <sheetPr>
    <tabColor theme="4" tint="-0.249977111117893"/>
    <pageSetUpPr fitToPage="1"/>
  </sheetPr>
  <dimension ref="A2:Q3"/>
  <sheetViews>
    <sheetView topLeftCell="A2" workbookViewId="0">
      <selection activeCell="E187" sqref="E187"/>
    </sheetView>
  </sheetViews>
  <sheetFormatPr baseColWidth="10" defaultRowHeight="14.4"/>
  <cols>
    <col min="7" max="7" width="57" customWidth="1"/>
    <col min="9" max="9" width="54.44140625" customWidth="1"/>
  </cols>
  <sheetData>
    <row r="2" spans="1:17" ht="63">
      <c r="A2" s="84" t="s">
        <v>189</v>
      </c>
      <c r="G2" s="209"/>
      <c r="H2" s="80"/>
      <c r="I2" s="209" t="s">
        <v>211</v>
      </c>
    </row>
    <row r="3" spans="1:17" ht="18">
      <c r="G3" s="208"/>
      <c r="H3" s="38"/>
      <c r="I3" s="38"/>
      <c r="J3" s="38"/>
      <c r="K3" s="38"/>
      <c r="L3" s="38"/>
      <c r="M3" s="38"/>
      <c r="N3" s="38"/>
      <c r="O3" s="38"/>
      <c r="P3" s="38"/>
      <c r="Q3" s="38"/>
    </row>
  </sheetData>
  <pageMargins left="0.7" right="0.7" top="0.78740157499999996" bottom="0.78740157499999996" header="0.3" footer="0.3"/>
  <pageSetup paperSize="9" scale="52"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6DA8-759E-4E9C-BD99-2C2FB3FC88CC}">
  <sheetPr codeName="Tabelle7">
    <tabColor theme="9" tint="-0.249977111117893"/>
  </sheetPr>
  <dimension ref="B4:J32"/>
  <sheetViews>
    <sheetView topLeftCell="A5" workbookViewId="0">
      <selection activeCell="A9" sqref="A9"/>
    </sheetView>
  </sheetViews>
  <sheetFormatPr baseColWidth="10" defaultRowHeight="14.4"/>
  <cols>
    <col min="2" max="2" width="81" customWidth="1"/>
  </cols>
  <sheetData>
    <row r="4" spans="2:10" ht="25.8">
      <c r="B4" s="97" t="s">
        <v>113</v>
      </c>
      <c r="C4" s="98"/>
      <c r="D4" s="98"/>
      <c r="E4" s="98"/>
      <c r="F4" s="98"/>
      <c r="G4" s="98"/>
    </row>
    <row r="5" spans="2:10" ht="25.8">
      <c r="B5" s="98"/>
      <c r="C5" s="98"/>
      <c r="D5" s="98"/>
      <c r="E5" s="98"/>
      <c r="F5" s="98"/>
      <c r="G5" s="98"/>
    </row>
    <row r="8" spans="2:10">
      <c r="B8" t="s">
        <v>117</v>
      </c>
    </row>
    <row r="11" spans="2:10">
      <c r="B11" s="96" t="s">
        <v>114</v>
      </c>
    </row>
    <row r="13" spans="2:10">
      <c r="C13" s="96"/>
      <c r="D13" s="96"/>
      <c r="E13" s="96"/>
      <c r="F13" s="96"/>
      <c r="G13" s="96"/>
      <c r="H13" s="96"/>
      <c r="I13" s="96"/>
      <c r="J13" s="96"/>
    </row>
    <row r="14" spans="2:10">
      <c r="B14" s="82" t="s">
        <v>115</v>
      </c>
    </row>
    <row r="17" spans="2:2">
      <c r="B17" s="82" t="s">
        <v>116</v>
      </c>
    </row>
    <row r="21" spans="2:2">
      <c r="B21" s="96"/>
    </row>
    <row r="29" spans="2:2">
      <c r="B29" s="205" t="s">
        <v>118</v>
      </c>
    </row>
    <row r="32" spans="2:2" ht="18">
      <c r="B32" s="99"/>
    </row>
  </sheetData>
  <conditionalFormatting sqref="B8">
    <cfRule type="colorScale" priority="1">
      <colorScale>
        <cfvo type="min"/>
        <cfvo type="percentile" val="50"/>
        <cfvo type="max"/>
        <color rgb="FF5A8AC6"/>
        <color rgb="FFFCFCFF"/>
        <color rgb="FFF8696B"/>
      </colorScale>
    </cfRule>
  </conditionalFormatting>
  <conditionalFormatting sqref="C8:G18 B9:B19">
    <cfRule type="colorScale" priority="2">
      <colorScale>
        <cfvo type="min"/>
        <cfvo type="percentile" val="50"/>
        <cfvo type="max"/>
        <color rgb="FF5A8AC6"/>
        <color rgb="FFFCFCFF"/>
        <color rgb="FFF8696B"/>
      </colorScale>
    </cfRule>
  </conditionalFormatting>
  <hyperlinks>
    <hyperlink ref="B11" r:id="rId1" xr:uid="{347C36EB-3BA2-4BE8-9683-4BBB3B498EA1}"/>
    <hyperlink ref="B13:J13" r:id="rId2" display="EKHN2030 - Rechtsformen im Nachbarschaftsraum" xr:uid="{7FA04598-34B6-4272-8C96-14F0F2BE66DB}"/>
    <hyperlink ref="B17" r:id="rId3" tooltip="Rechtsformen im Nachbarschaftsraum der EKHN, Thomas Eberl erläutert." display="https://www.youtube.com/watch?v=4fN8o_LTQWk&amp;t=8s&amp;pp=ygUUbmFjaGJhcnNjaGFmdHNyw6R1bWU%3D" xr:uid="{991D0CA9-CAAE-4967-B43E-B32F6AD0BE2C}"/>
  </hyperlinks>
  <pageMargins left="0.7" right="0.7" top="0.78740157499999996" bottom="0.78740157499999996" header="0.3" footer="0.3"/>
  <pageSetup paperSize="9" orientation="landscape" r:id="rId4"/>
  <drawing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200170-8932-49E0-A5FD-9EBB55E28B3C}">
  <ds:schemaRefs>
    <ds:schemaRef ds:uri="http://schemas.microsoft.com/DataMashup"/>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purl.org/dc/elements/1.1/"/>
    <ds:schemaRef ds:uri="http://purl.org/dc/dcmitype/"/>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schemas.microsoft.com/sharepoint/v3"/>
    <ds:schemaRef ds:uri="http://purl.org/dc/terms/"/>
    <ds:schemaRef ds:uri="230e9df3-be65-4c73-a93b-d1236ebd677e"/>
    <ds:schemaRef ds:uri="16c05727-aa75-4e4a-9b5f-8a80a1165891"/>
    <ds:schemaRef ds:uri="71af3243-3dd4-4a8d-8c0d-dd76da1f02a5"/>
  </ds:schemaRefs>
</ds:datastoreItem>
</file>

<file path=customXml/itemProps4.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8</vt:i4>
      </vt:variant>
    </vt:vector>
  </HeadingPairs>
  <TitlesOfParts>
    <vt:vector size="20" baseType="lpstr">
      <vt:lpstr>Proj. Beschreibung</vt:lpstr>
      <vt:lpstr>Projektplan</vt:lpstr>
      <vt:lpstr>Projekt-Info</vt:lpstr>
      <vt:lpstr>Ressourcen</vt:lpstr>
      <vt:lpstr>Kosten Tracking</vt:lpstr>
      <vt:lpstr>Fus.-Grafik</vt:lpstr>
      <vt:lpstr>Muster Eing. Fusion</vt:lpstr>
      <vt:lpstr>Fus-Ablauf</vt:lpstr>
      <vt:lpstr>ToDo's</vt:lpstr>
      <vt:lpstr>Ideen</vt:lpstr>
      <vt:lpstr>Zoom</vt:lpstr>
      <vt:lpstr>Youtube</vt:lpstr>
      <vt:lpstr>Anzeigewoche</vt:lpstr>
      <vt:lpstr>Projektplan!Drucktitel</vt:lpstr>
      <vt:lpstr>E.Klaproth</vt:lpstr>
      <vt:lpstr>Projektanfang</vt:lpstr>
      <vt:lpstr>Projektplan!task_end</vt:lpstr>
      <vt:lpstr>Projektplan!task_progress</vt:lpstr>
      <vt:lpstr>Projektplan!task_start</vt:lpstr>
      <vt:lpstr>Wassmuth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Projekt Nachbarschaftsräume</dc:title>
  <dc:subject/>
  <dc:creator/>
  <cp:keywords/>
  <dc:description/>
  <cp:lastModifiedBy/>
  <cp:revision/>
  <dcterms:created xsi:type="dcterms:W3CDTF">2021-12-14T20:18:50Z</dcterms:created>
  <dcterms:modified xsi:type="dcterms:W3CDTF">2025-03-03T06:22:54Z</dcterms:modified>
  <cp:category>Sparkontenverwaltung</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