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2 ESTRATEGIA Y PLAN DE AUDITORIA\3 ENTENDIMIENTO  CONTROL INTERNO\1 CUESTIONARIOS\"/>
    </mc:Choice>
  </mc:AlternateContent>
  <xr:revisionPtr revIDLastSave="0" documentId="13_ncr:1_{41FCECDC-620A-4989-A7F9-DA3AB0F26A14}" xr6:coauthVersionLast="47" xr6:coauthVersionMax="47" xr10:uidLastSave="{00000000-0000-0000-0000-000000000000}"/>
  <bookViews>
    <workbookView xWindow="-120" yWindow="-120" windowWidth="29040" windowHeight="16440" tabRatio="842" firstSheet="1" activeTab="1" xr2:uid="{00000000-000D-0000-FFFF-FFFF00000000}"/>
  </bookViews>
  <sheets>
    <sheet name="Acerno_Cache_XXXXX" sheetId="13" state="veryHidden" r:id="rId1"/>
    <sheet name="EVALUACION" sheetId="8" r:id="rId2"/>
    <sheet name="Entorno de Control" sheetId="1" r:id="rId3"/>
    <sheet name="Evaluación de Riesgos" sheetId="9" r:id="rId4"/>
    <sheet name="Actividades de Control" sheetId="10" r:id="rId5"/>
    <sheet name="Sistemas de información" sheetId="11" r:id="rId6"/>
    <sheet name="Monitoreo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1" l="1"/>
  <c r="C58" i="9" l="1"/>
  <c r="C76" i="1"/>
  <c r="C30" i="12"/>
  <c r="D30" i="12"/>
  <c r="E30" i="12"/>
  <c r="A41" i="12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8" i="11" s="1"/>
  <c r="A44" i="11"/>
  <c r="E33" i="11"/>
  <c r="D33" i="11"/>
  <c r="C34" i="11" s="1"/>
  <c r="C49" i="11" s="1"/>
  <c r="A117" i="10"/>
  <c r="E106" i="10"/>
  <c r="D106" i="10"/>
  <c r="C106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D76" i="1"/>
  <c r="D58" i="9"/>
  <c r="E58" i="9"/>
  <c r="A69" i="9"/>
  <c r="A8" i="9"/>
  <c r="A9" i="9" s="1"/>
  <c r="A10" i="9" s="1"/>
  <c r="A11" i="9" s="1"/>
  <c r="A12" i="9" s="1"/>
  <c r="A14" i="9" s="1"/>
  <c r="A87" i="1"/>
  <c r="E76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C78" i="1" s="1"/>
  <c r="C93" i="1" s="1"/>
  <c r="A46" i="10" l="1"/>
  <c r="A47" i="10" s="1"/>
  <c r="A48" i="10" s="1"/>
  <c r="A49" i="10" s="1"/>
  <c r="A50" i="10" s="1"/>
  <c r="A51" i="10" s="1"/>
  <c r="A52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C31" i="12"/>
  <c r="C46" i="12" s="1"/>
  <c r="C59" i="9"/>
  <c r="C74" i="9" s="1"/>
  <c r="C77" i="1"/>
  <c r="C92" i="1" s="1"/>
  <c r="D92" i="1" s="1"/>
  <c r="A8" i="12"/>
  <c r="A9" i="12" s="1"/>
  <c r="A10" i="12" s="1"/>
  <c r="A11" i="12" s="1"/>
  <c r="A12" i="12" s="1"/>
  <c r="A29" i="11"/>
  <c r="A30" i="11" s="1"/>
  <c r="A31" i="11" s="1"/>
  <c r="A32" i="11" s="1"/>
  <c r="C107" i="10"/>
  <c r="C122" i="10" s="1"/>
  <c r="A15" i="9"/>
  <c r="A16" i="9" s="1"/>
  <c r="A17" i="9" s="1"/>
  <c r="A18" i="9" s="1"/>
  <c r="C35" i="11" l="1"/>
  <c r="C50" i="11" s="1"/>
  <c r="D49" i="11" s="1"/>
  <c r="D100" i="1"/>
  <c r="E92" i="1"/>
  <c r="D106" i="1"/>
  <c r="C16" i="8" s="1"/>
  <c r="A13" i="12"/>
  <c r="A14" i="12" s="1"/>
  <c r="A15" i="12" s="1"/>
  <c r="A16" i="12" s="1"/>
  <c r="A17" i="12" s="1"/>
  <c r="A18" i="12" s="1"/>
  <c r="A19" i="12" s="1"/>
  <c r="A21" i="12" s="1"/>
  <c r="A22" i="12" s="1"/>
  <c r="A23" i="12" s="1"/>
  <c r="A24" i="12" s="1"/>
  <c r="A25" i="12" s="1"/>
  <c r="A26" i="12" s="1"/>
  <c r="A27" i="12" s="1"/>
  <c r="A28" i="12" s="1"/>
  <c r="A29" i="12" s="1"/>
  <c r="C32" i="12" s="1"/>
  <c r="C47" i="12" s="1"/>
  <c r="D46" i="12" s="1"/>
  <c r="A68" i="10"/>
  <c r="A69" i="10" s="1"/>
  <c r="A19" i="9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E49" i="11" l="1"/>
  <c r="D57" i="11"/>
  <c r="E57" i="11" s="1"/>
  <c r="D63" i="11"/>
  <c r="C19" i="8" s="1"/>
  <c r="D107" i="1"/>
  <c r="D16" i="8" s="1"/>
  <c r="E100" i="1"/>
  <c r="D60" i="12"/>
  <c r="C20" i="8" s="1"/>
  <c r="E46" i="12"/>
  <c r="D54" i="12"/>
  <c r="A70" i="10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53" i="9"/>
  <c r="A54" i="9" s="1"/>
  <c r="A55" i="9" s="1"/>
  <c r="A56" i="9" s="1"/>
  <c r="A57" i="9" s="1"/>
  <c r="A86" i="10" l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9" i="10" s="1"/>
  <c r="A100" i="10" s="1"/>
  <c r="A101" i="10" s="1"/>
  <c r="A102" i="10" s="1"/>
  <c r="A103" i="10" s="1"/>
  <c r="A104" i="10" s="1"/>
  <c r="A105" i="10" s="1"/>
  <c r="C60" i="9"/>
  <c r="C75" i="9" s="1"/>
  <c r="D74" i="9" s="1"/>
  <c r="D64" i="11"/>
  <c r="D19" i="8" s="1"/>
  <c r="D61" i="12"/>
  <c r="D20" i="8" s="1"/>
  <c r="E54" i="12"/>
  <c r="C108" i="10" l="1"/>
  <c r="C123" i="10" s="1"/>
  <c r="D122" i="10" s="1"/>
  <c r="D88" i="9"/>
  <c r="C17" i="8" s="1"/>
  <c r="D82" i="9"/>
  <c r="D89" i="9" s="1"/>
  <c r="D17" i="8" s="1"/>
  <c r="E74" i="9"/>
  <c r="E122" i="10" l="1"/>
  <c r="D136" i="10"/>
  <c r="C18" i="8" s="1"/>
  <c r="C23" i="8" s="1"/>
  <c r="D23" i="8" s="1"/>
  <c r="D130" i="10"/>
  <c r="E82" i="9"/>
  <c r="E130" i="10" l="1"/>
  <c r="D137" i="10"/>
  <c r="D18" i="8" s="1"/>
  <c r="C24" i="8" s="1"/>
  <c r="D24" i="8" s="1"/>
</calcChain>
</file>

<file path=xl/sharedStrings.xml><?xml version="1.0" encoding="utf-8"?>
<sst xmlns="http://schemas.openxmlformats.org/spreadsheetml/2006/main" count="549" uniqueCount="352">
  <si>
    <t>Principio 1: Demuestra compromiso con la integridad y los valores éticos</t>
  </si>
  <si>
    <t>¿Existen privilegios para acceder a los productos y/o servicios de la Cooperativa?</t>
  </si>
  <si>
    <t>¿El código de conducta o reglamento interno, contempla sanciones a empleados que se presten para la realización de actividades en lavado de activos?</t>
  </si>
  <si>
    <t>¿Tiene la organización un Código Ético o de Conducta formalmente declarado y debidamente documentado?</t>
  </si>
  <si>
    <t>¿Cuenta la entidad con mecanismos efectivos que permitan difundir a empleados los estándares éticos de la entidad?</t>
  </si>
  <si>
    <t>¿Cuenta la entidad con mecanismos efectivos que permitan difundir a su membresía y a terceros los estándares éticos de la entidad?</t>
  </si>
  <si>
    <t>¿Existen políticas acerca de exigencias éticas para la selección de dirigentes, altos ejecutivos y personal en general?</t>
  </si>
  <si>
    <t>¿La contratación de proveedores de bienes y servicios tiene indicadores de selección que incluyan comportamientos éticos?</t>
  </si>
  <si>
    <t>¿Existen lineamientos o normativas que orienten al personal de la cooperativa sobre el trato y relacionamiento correcto con los asociados y con terceros?</t>
  </si>
  <si>
    <t>¿Existen lineamientos o normativas que orienten sobre el trato y relacionamiento correcto del personal entre si, con el nivel Ejecutivo y con la Dirigencia?</t>
  </si>
  <si>
    <t>¿Se comunican las sanciones disciplinarias aplicadas por la administración por incumplimiento de las normas de comportamiento, promulgados institucionalmente?</t>
  </si>
  <si>
    <t>¿Se tienen definidas las sanciones por el incumplimiento de los controles y atribuciones establecidos?</t>
  </si>
  <si>
    <t>¿Son claras las sanciones aplicadas dentro de la organización en el sentido constructivo y aleccionador para el personal?</t>
  </si>
  <si>
    <t>¿El plan de auditoría interna contempla evaluaciones de los códigos de ética o conducta institucionales?</t>
  </si>
  <si>
    <t>¿Se cuenta con mecanismos que permitan medir el cumplimiento del Código de Conducta Institucional?</t>
  </si>
  <si>
    <t>¿Se tienen definidas las sanciones por el incumplimiento de las normas de comportamiento declaradas por la institución?</t>
  </si>
  <si>
    <t>Principio 2: Ejerce responsabilidad de supervisión</t>
  </si>
  <si>
    <t>¿La administración realiza reservas, estimaciones, previsiones, provisiones, fondos, de acuerdo a los límites establecidos en las normas?</t>
  </si>
  <si>
    <t>¿Existe un seguimiento sobre el cumplimiento de las directivas establecidas por los distintos niveles de la cooperativa (Consejo de Administración, Gerencias)?</t>
  </si>
  <si>
    <t>¿El nivel dirigencial de la cooperativa realiza el seguimiento sobre la ejecución del plan estratégico y evalúa la necesidad de ajustes o acciones reorientadoras?</t>
  </si>
  <si>
    <t>¿El nivel dirigencial tiene accesos y aplica mecanismos que le permiten una supervisión general del funcionamiento de la cooperativa?</t>
  </si>
  <si>
    <t>¿El nivel gerencial de la cooperativa realiza el seguimiento sobre la ejecución del plan estratégico y operativo, evaluando la necesidad de ajustes o acciones reorientadoras?</t>
  </si>
  <si>
    <t>¿La Junta de Vigilancia verifica por muestreo la integridad y exactitud de los informes remitidos al ente de regulación?</t>
  </si>
  <si>
    <t>Principio 3: Establece estructura, autoridad, y responsabilidad</t>
  </si>
  <si>
    <t>¿Se cuenta con un Manual de Funciones que defina con precisión funciones y responsabilidades de cada miembro de la organización?</t>
  </si>
  <si>
    <t>¿Se ha delegado la custodia de activos fijos a los empleados mediante un acta de entrega-recepción?</t>
  </si>
  <si>
    <t>¿Se tiene asignado un responsable para el control y la custodia de los suministros?</t>
  </si>
  <si>
    <t>¿Las gerencias cuentan con la facultad de tomar decisiones como respuestas oportunas para hacer frente a cambios que guarden relación con riesgos de la entidad (liquidez, línea crediticia, tasas, personal, etc.)</t>
  </si>
  <si>
    <t>¿Existen y se aplica un perfil mínimo de conocimientos y habilidades para ser miembros de la Junta de Vigilancia?</t>
  </si>
  <si>
    <t>¿La posición de auditoría interna dentro del organigrama institucional le asegura independencia del resto de la organización?</t>
  </si>
  <si>
    <t>¿Existe y se cumple  a cabalidad algún mecanismo para la selección del auditor o auditores internos, que propicie su independencia respecto al resto de la organización?</t>
  </si>
  <si>
    <t>¿Existen perfiles de cargos que contemplen las competencias (del ser, conocer y hacer) de los puestos claves tanto a nivel operativo como dirigencial?</t>
  </si>
  <si>
    <t>¿Se cumple con un cronograma de reuniones acorde a estatutos, de todas las instancias dirigenciales (Consejo de Administración, Junta de Vigilancia, Tribunal Electoral Independiente, Comités Auxiliares)?</t>
  </si>
  <si>
    <t>¿La estructura de la cooperativa y sus distintos niveles de autoridad son convenientes para atender eficientemente las características y operaciones propias de la institución?</t>
  </si>
  <si>
    <t>¿La función de análisis de créditos tiene un responsable?</t>
  </si>
  <si>
    <t>¿La función de aprobación de créditos presenta distintos niveles de acuerdo a los límites y con responsables específicos por cada nivel?</t>
  </si>
  <si>
    <t>¿La función de seguimiento a los créditos se halla asignada a un responsable específico?</t>
  </si>
  <si>
    <t>¿La función de cobranza a los créditos se halla asignada a un responsable específico?</t>
  </si>
  <si>
    <t>¿Los recursos humanos y físicos del departamento de auditoría son suficientes para cubrir las funciones delegadas y la aplicación del programa de trabajo?</t>
  </si>
  <si>
    <t>¿Existen lineamientos y criterios detallados para la contratación de personal en los distintos niveles de la institución?</t>
  </si>
  <si>
    <t>¿Se cumplen a cabalidad los lineamientos y criterios especificados para la contratación de personal?</t>
  </si>
  <si>
    <t>¿Se cuenta con una estructura funcional debidamente descripta a través de un organigrama y/o manual de organización?</t>
  </si>
  <si>
    <t>¿El funcionamiento de la cooperativa respeta la estructura formal establecida en el organigrama, con sus correspondientes líneas de autoridad y responsabilidad asignados a cada nivel?</t>
  </si>
  <si>
    <t>¿La organización cuenta con manuales de procedimientos y normativas que regulen las operaciones de la entidad, estableciendo adecuadamente las líneas de autoridad y responsabilidad?</t>
  </si>
  <si>
    <t>Principio 4: Demuestra compromiso para la competencia</t>
  </si>
  <si>
    <t>¿Se reune periodicamente la alta dirección (consejo de administración y/o gerencia) con las áreas claves para hacer seguimiento de la gestión y determinar mejoras o ajustes?</t>
  </si>
  <si>
    <t>¿Se reunen periodicamente los jefes de las áreas claves con el área operativa para hacer seguimiento de la gestión y determinar mejoras o ajustes?</t>
  </si>
  <si>
    <t>¿Existen planes de capacitación que favorezcan el mantenimiento y mejora de las competencias de los puestos claves tanto a nivel operativo como dirigencial?</t>
  </si>
  <si>
    <t>¿Existen y se cumplen lineamientos y criterios no monetarios detallados para incentivar y motivar al personal?</t>
  </si>
  <si>
    <t xml:space="preserve">¿Se realizan capacitaciones periódicas a los empleados de la cooperativa, respecto de los mecanismos de control, su aplicación y cumplimiento relativos a la prevención de lavado de dinero y financiamiento del terrorismo? </t>
  </si>
  <si>
    <t>¿Cuenta la entidad con mecanismos que permitan recoger de empleados, socios u otras personas, quejas, reclamos, sugerencias o hechos impropios relacionados con la cooperativa y su funcionamiento?</t>
  </si>
  <si>
    <t>¿Se analizan y adoptan acciones basadas en los datos recabados con el mecanismo de recepción de quejas y reclamos?</t>
  </si>
  <si>
    <t>¿Existen y se cumplen lineamientos y criterios detallados para la promoción interna de personal?</t>
  </si>
  <si>
    <t xml:space="preserve"> Independientemente a la remuneración fija a los colaboradores ¿existen lineamientos y criterios para gratificaciones monetarias que  incluyan logros y buen desempeño?</t>
  </si>
  <si>
    <t>¿Se mantiene actualizado al personal gerencial y operativo sobre las normas que implican supervisión de las operaciones a su cargo, por parte de entidades externas?</t>
  </si>
  <si>
    <t>¿Se mantiene actualizado al nivel dirigencial sobre las normas que implican supervisión de las operaciones a su cargo, por parte de entidades externas?</t>
  </si>
  <si>
    <t>Principio 5: Hace cumplir con la responsabilidad</t>
  </si>
  <si>
    <t xml:space="preserve">¿A las diferentes áreas se les otorgan facultades que les permitan ejercer la toma de decisiones de su competencia? </t>
  </si>
  <si>
    <t>¿Las operaciones de ahorro que implican excepciones (tasas dferenciadas, procesos no estandarizados, etc.) son aprobadas por el nivel jerárquico autorizado y se deja evidencia de ello?</t>
  </si>
  <si>
    <t>¿Las operaciones de crédito que implican excepciones (tasas diferenciadas, procesos no estandarizados, etc.) son aprobadas por el nivel jerárquico autorizado y se deja evidencia de ello?</t>
  </si>
  <si>
    <t>¿Están establecidos plazos de entrega de informes para toma de decisiones, incluso si debieran cumplirse con horas extras?</t>
  </si>
  <si>
    <t>¿Existen lineamientos y criterios detallados para la evaluación de personal, tanto a nivel operativo como gerencial?</t>
  </si>
  <si>
    <t>¿La entidad realiza un proceso de evaluación a los distintos niveles de personal, al menos una vez por año?</t>
  </si>
  <si>
    <t>¿Se encuentra establecido un esquema de supervisión sobre el funcionamiento y resultados de cada sector?</t>
  </si>
  <si>
    <t>¿Se plantea el seguimiento y rendición periódica de resultados de cada área en función a los objetivos propuestos en planes operativos y estratégicos?</t>
  </si>
  <si>
    <t>Principio 6: Demuestra compromiso para la competencia</t>
  </si>
  <si>
    <t xml:space="preserve">¿Cuenta la entidad con un plan estratégico vigente debidamente documentado? </t>
  </si>
  <si>
    <t>¿La elaboración del plan estratégico se ha realizado con la participación y aporte de personal de cada área?</t>
  </si>
  <si>
    <t>¿El proceso del plan estratégico incluyó y documentó la identificación de riesgos que dieron pie a los objetivos del plan estratégico?</t>
  </si>
  <si>
    <t>¿El presupuesto anual es elaborado y ajustado, con la participación de los responsables de área?</t>
  </si>
  <si>
    <t>¿El presupuesto anual es consistente con el plan estratégico?</t>
  </si>
  <si>
    <t>Principio 7: Identifica y analiza riesgos</t>
  </si>
  <si>
    <t>¿El plan de auditoría incluye la evaluación de la eficacia del sistema de gestión de riesgos de la entidad?</t>
  </si>
  <si>
    <t>¿Se tienen establecidos límites o topes máximos para la aceptación de riesgos para el cumplimiento del objeto social?</t>
  </si>
  <si>
    <t>¿Se tienen establecidos y se cumplen parámetros que limiten los negocios en los cuales la cooperativa puede aplicar recursos, dentro del desarrollo de su objeto social?</t>
  </si>
  <si>
    <t>¿El nivel dirigencial de la cooperativa, analiza los informes de factores externos que puedan afectar el logro de los objetivos de la institución?</t>
  </si>
  <si>
    <t>¿La entidad cuenta con un plan de contingencia para asegurar la continuidad del negocio ante la ocurrencia de factores internos? (ruptura sistemas de información, huelgas, renuncias masivas, etc.)</t>
  </si>
  <si>
    <t>¿Se pronostica, con certeza razonable los flujos de efectivo a corto y mediano plazo y su correspondiente calce financiero?</t>
  </si>
  <si>
    <t>¿Existe un plan formal de  contingencias para hacer frente a los requerimientos anormales de liquidez en la Cooperativa?</t>
  </si>
  <si>
    <t>¿Se mantiene adecuada salvaguarda de los recursos y las personas responsables del sistema de transporte de dinero y valores mediante servicios externos especializados o bajo otras medidas de seguridad?</t>
  </si>
  <si>
    <t>¿Existe una instancia o estamento encargada de analizar periódicamente las tasas de interés que aseguren la sostenibilidad del servicio?</t>
  </si>
  <si>
    <t xml:space="preserve">¿La entidad examina el desempeño de sus productos y servicios a efecto de determinar su rentabilidad para rediseñarlos conforme a las exigencias del mercado o de sus usuarios?  </t>
  </si>
  <si>
    <t>¿Se mide y vigila el riesgo ocasionado por el descalce derivado de diferencias entre las tasas de interés o tasas de cambio?</t>
  </si>
  <si>
    <t>¿Se cuenta con un mecanismo que permita identificar y cuantificar todas las operaciones realizadas por los clientes y asociados considerando como mínimo los aspectos relacionados con la prevención de lavado de dinero y financiamiento del terrorismo?</t>
  </si>
  <si>
    <t>¿La cartera de créditos se clasifica según su riesgo, conforme a la normativa?</t>
  </si>
  <si>
    <t xml:space="preserve">¿El nivel gerencial de la cooperativa, realiza análisis periódicos del entorno a efecto de identificar los factores externos que puedan afectar el desempeño de la institución? </t>
  </si>
  <si>
    <t>¿Los empleados han sido capacitados en normas de prevención de accidentes?</t>
  </si>
  <si>
    <t>¿Se realizan periódicamente ejercicios o simulacros de situaciones críticas como incendios o similares?</t>
  </si>
  <si>
    <t>¿La cooperativa cumple con los requerimientos de infraestructura que mitiguen los riesgos de accidentes laborales?</t>
  </si>
  <si>
    <t>Principio 8: Evalúa el riesgo de fraude</t>
  </si>
  <si>
    <t>¿Existe una adecuada segregación de funciones en el proceso de registro y control contable?</t>
  </si>
  <si>
    <t>¿Existe un control adecuado de las cuentas de ahorros inactivas, para prevenir la realización de fraudes?</t>
  </si>
  <si>
    <t>¿Se ha combrado un oficial de cumplimiento para el control de las actividades operativas relacionadas al lavado de activos?</t>
  </si>
  <si>
    <t>¿En las revisiones efectuadas por la auditoría o la Junta de Vigilancia, se tienen en cuenta pruebas para validar la efectividad de los controles instaurados por la cooperativa para el lavado de activos?</t>
  </si>
  <si>
    <t>¿El comité de cumplimiento sesiona conforme a su cronograma y cumple con su reglamento?</t>
  </si>
  <si>
    <t>¿El oficial de cumplimiento elabora y cumple su plan anual de trabajo?</t>
  </si>
  <si>
    <t>Principio 9: Identifica y analiza cambios importantes</t>
  </si>
  <si>
    <t xml:space="preserve">¿Se monitorea periódicamente la existencia de cambios o ajustes referentes a regulaciones que afecten a la entidad? </t>
  </si>
  <si>
    <t>¿En caso de manifestarse crecimientos importantes en la entidad y de nuevos productos, el personal es capacitado y entrenado adecuadamente para atenderlos?</t>
  </si>
  <si>
    <t>¿Hay respuesta inmediata para enfrentar las variaciones en el mercado y los cambios detectados en la competencia con base en la información obtenida?</t>
  </si>
  <si>
    <t>Principio 10: Selecciona y desarrolla actividades de control</t>
  </si>
  <si>
    <t>¿La administración realiza reservas,  previsiones, establecidos en las normas respecto de la cartera de créditos?</t>
  </si>
  <si>
    <t>¿Se mantiene actualizado el registro de firmas autorizadas por niveles y procesos?</t>
  </si>
  <si>
    <t xml:space="preserve">¿Se aplica en forma estandarizada y reglamentada un sistema de atribuciones respecto a decisiones de desembolso en el área de tesorería? </t>
  </si>
  <si>
    <t>¿Se utilizan bóvedas o cajas fuertes para custodiar el dinero y valores manejados por la entidad?</t>
  </si>
  <si>
    <t>¿Existen mecanismos de control para la protección de las claves de acceso de apertura de bóvedas y cajas fuertes?</t>
  </si>
  <si>
    <t>¿Se realizan arqueos sorpresivos y periódicos a los cajeros y demás responsables de la custodia de efectivo y títulos valores?</t>
  </si>
  <si>
    <t>¿Se aplica el sistema de firmas conjuntas para el giro de cheques?</t>
  </si>
  <si>
    <t xml:space="preserve">¿Se tienen habilitadas ante la entidad financiera más de dos personas para la firma de los cheques? </t>
  </si>
  <si>
    <t>¿Se giran todos los cheques a nombre del beneficiario?</t>
  </si>
  <si>
    <t>¿Los cheques de terceros recibidos en la caja se endosan a nombre de la Cooperativa?</t>
  </si>
  <si>
    <t xml:space="preserve">¿Los valores recibidos en caja son depositados en bancos a más tardar al día siguiente hábil? </t>
  </si>
  <si>
    <t>¿Está prohibido el cambio de cheques a particulares en ventanilla?</t>
  </si>
  <si>
    <t>¿El personal que elabora las conciliaciones bancarias es distinto de aquel que suscribe los cheques?</t>
  </si>
  <si>
    <t>¿Los ajustes contables se realizan respetando las políticas, procedimientos y atribuciones de decisión respecto a las imputaciones que se requirieran?</t>
  </si>
  <si>
    <t>¿Los registros contables estándar se realizan a partir de un enlace automático con el sistema de gestión?</t>
  </si>
  <si>
    <t>¿Todos los registros contables se realizan en la fecha en la cual se generó la operación que respalda?</t>
  </si>
  <si>
    <t>¿La entidad cuenta con sistema de validación de la inclusión de todas las estimaciones, provisiones, previsiones, depreciaciones a la información contable?</t>
  </si>
  <si>
    <t>¿Los comprobantes de egreso e ingresos son prenumerados y archivados en forma correlativa y/o cronológica?</t>
  </si>
  <si>
    <t>¿Se regularizan inmediatamente las diferencias que se presentan en las conciliaciones?</t>
  </si>
  <si>
    <t>¿Se lleva un registro actualizado y detallado de las inversiones?</t>
  </si>
  <si>
    <t>¿Los bienes totalmente depreciados, se mantienen en registro hasta que sean vendidos o dados de baja?</t>
  </si>
  <si>
    <t xml:space="preserve">¿Se aplica en forma estandarizada y reglamentada un sistema de atribuciones respecto a decisiones referentes al proceso de captaciones? </t>
  </si>
  <si>
    <t>¿Existe una adecuada segregación de funciones en el proceso de captaciones?</t>
  </si>
  <si>
    <t>¿Se realizan periódicamente inventarios del activo fijo incluido software (con sus respectivas licencias) que abarquen toda la entidad?</t>
  </si>
  <si>
    <t>¿Se concilian los registros contables y saldos frente a los inventarios físicos realizados a los activos?</t>
  </si>
  <si>
    <t>¿Se encuentran codificados individualmente los activos fijos, de modo que facilite su identificación con el cuadro de revalúo?</t>
  </si>
  <si>
    <t>¿Se cuenta con restricciones de acceso y consulta de documentos confidenciales de la entidad, tales como libros de actas, contratos, información de nómina?</t>
  </si>
  <si>
    <t>¿Existen restricciones para el acceso a las áreas claves, tales como las de sistemas, tesorería y de custodia de pagarés y garantías?</t>
  </si>
  <si>
    <t>¿Los registros de firmas cuentas con las medidas de seguridad que solo permitan su acceso al personal autorizado?</t>
  </si>
  <si>
    <t>¿El uso del sello asignado a personas específicas es debidamente custodiado bajo llave, delegándose la responsabilidad de su uso al usuario específico?</t>
  </si>
  <si>
    <t>¿El acceso a los edificios e instalaciones físicas de la entidad está controlado?</t>
  </si>
  <si>
    <t>¿La entidad cuenta con pólizas de seguros sobre los activos, tales como fraudes, robo, incendios, de vida, fenómenos naturales, terrorismo?</t>
  </si>
  <si>
    <t>¿Se ha designado una persona responsable en el control de la adecuada cobertura y vigencia de los seguros?</t>
  </si>
  <si>
    <t>¿Existe y se aplica un sistema de actualización periódica y documentada de los datos básicos de los socios, tales como domicilio, teléfono de contacto, etc.?</t>
  </si>
  <si>
    <t>¿Se realizan acciones  que permitan verificar el cumplimiento de los límites de crédito por actividades económicas o productos de crédito, conforme a la planificación financiera de la entidad?</t>
  </si>
  <si>
    <t>¿La administración realiza reservas, estimaciones, previsiones, provisiones, como mínimo de acuerdo a las normas respecto de los bienes recibidos en pago?</t>
  </si>
  <si>
    <t>¿Existe y se aplica en forma periódica, una política o procedimiento de actualización de claves de accesos para la apertura de bóvedas y cajas de seguridad?</t>
  </si>
  <si>
    <t>¿El registro de admisión de socios es actualizado permanentemente?</t>
  </si>
  <si>
    <t>¿Existe un responsable de la custodia de los libros de Actas, manteniéndose los mismos bajo llave?</t>
  </si>
  <si>
    <t>¿Los activos fijos son revaluados y depreciados conforme a disposiciones legales vigentes?</t>
  </si>
  <si>
    <t>¿Se realizan periódicamente inventarios de bienes de cambio que abarquen toda la entidad?</t>
  </si>
  <si>
    <t>En los casos de no contar con un enlace automático con el sistema de gestión ¿el proceso de registro contable se realiza en base a las documentaciones generadas por el sistema de gestión y los valores de ambos se encuentran debidamente conciliados?</t>
  </si>
  <si>
    <t>Principio 11: Selecciona y desarrolla controles generales sobre tecnología</t>
  </si>
  <si>
    <t>¿Existe una adecuada segregación de funciones en el área de tecnología?</t>
  </si>
  <si>
    <t>¿De acuerdo con las auditorías realizadas, se ha determinado que los recursos tecnológicos (sistemas de  información y los equipos de cómputo y comunicación) cuentan con la capacidad adecuada para atender las necesidades de la entidad?</t>
  </si>
  <si>
    <t>¿Se cuentan con medidas de seguridad en los recursos tecnológicos y aplicativos, de manera que solo personal autorizado pueda ingresar a programas confidenciales o que pongan en riesgo la disposición de los recursos institucionales?</t>
  </si>
  <si>
    <t xml:space="preserve">¿Se aplican pruebas de control interno que certifiquen que los datos de los sistemas de información no pueden ser manipulados o modificados sin la debida justificación y la confirmación de un nivel autorizado? </t>
  </si>
  <si>
    <t>¿Se aplican pruebas de control interno que corroboren que cualquier información modificada,  puede ser fácilmente rastreada?</t>
  </si>
  <si>
    <t>¿Existe y se aplica en forma periódica, una política o procedimiento de actualización de claves de accesos a los aplicativos de software?</t>
  </si>
  <si>
    <t>¿Existe un plan formal de contingencias para hacer frente a fallas o interrupciones temporales o permanentes derivadas de los sistemas de información de la entidad?</t>
  </si>
  <si>
    <t>¿Se toman las medidas preventivas respecto de los cortes de energía y caídas de los sistemas de información y comunicación?</t>
  </si>
  <si>
    <t>¿Los usuarios del sistema informático tienen limitados sus accesos sólo al área de su competencia?</t>
  </si>
  <si>
    <t>Una vez autorizados por el Consejo de Administración ¿Los estados financieros mensuales son factibles de modificaciones o ajustes en su registro contable?</t>
  </si>
  <si>
    <t>Principio 12: Se implementa a través de políticas y procedimientos</t>
  </si>
  <si>
    <t>¿Se tiene establecida una política para la rotación del personal?</t>
  </si>
  <si>
    <t>¿Existen políticas y criterios para realizar la cobranza de los créditos en mora o con problemas, judicial o extrajudicial?.</t>
  </si>
  <si>
    <t>¿Cuenta la cooperativa con reglamentos y/o procedimientos en las áreas clave (Tesorería, crédito y cobranzas, controles de activos, seguridades fisicas, contabilidad, tecnología)?</t>
  </si>
  <si>
    <t>¿Existen políticas o lineamientos para el tratamiento, realización o venta inmediata de los bienes recibidos en pago o embargados?</t>
  </si>
  <si>
    <t xml:space="preserve">¿Se aplica en forma estandarizada y reglamentada un sistema de atribuciones respecto a decisiones referentes al proceso de compra? </t>
  </si>
  <si>
    <t xml:space="preserve">¿Se aplica en forma estandarizada y reglamentada un sistema de atribuciones respecto a decisiones referrentes al proceso de contratación de servicios? </t>
  </si>
  <si>
    <t xml:space="preserve">¿Se tienen establecidos criterios para la selección de los proveedores y se documenta la selección en base a estos criterios? </t>
  </si>
  <si>
    <t>¿Se aplica en forma estandarizada y reglamentada un sistema de atribuciones respecto a decisiones que  se refieran a la administración de activos? (compra, venta, asignación, mantenimiento y dada de baja de activos)</t>
  </si>
  <si>
    <t>¿Los niveles gerenciales informan y justifican  a las instancias dirigenciales, las variaciones importantes en la ejecución presupuestaria y/o el cumplimiento del plan operativo?</t>
  </si>
  <si>
    <t>¿Se encuentra definida como política interna la posición de liquidez de la entidad conforme a los estándares requeridos por la normativa?</t>
  </si>
  <si>
    <t>¿Se cuenta y se cumple con una política de inversiones que establezca un márgen máximo de aplicación de recursos a este rubro?</t>
  </si>
  <si>
    <t>¿Se revisa la pertinencia de los manuales de procedimientos de los procesos claves al menos una vez al año?</t>
  </si>
  <si>
    <t>¿Se cuenta con un manual de cuentas detallado que oriente la registración contable de operaciones de la entidad?</t>
  </si>
  <si>
    <t>La política interna establece la prohibición de destrucción de comprobantes anulados, llevando registro y archivo de los mismos.</t>
  </si>
  <si>
    <t>¿Se cuenta con procesos estandarizados y/o manuales de cumplimiento coherentes con la normativa nacional, sobre la prevención del lavado de activos?</t>
  </si>
  <si>
    <t>¿El reglamento de créditos establece límites para la concesión de préstamos a deudores individuales y vinculados?</t>
  </si>
  <si>
    <t>¿El reglamento de créditos establece límites para los plazos de préstamos?</t>
  </si>
  <si>
    <t>¿En los manuales de captaciones y créditos se observan en forma explícita y detallada las actividades de control?</t>
  </si>
  <si>
    <t>¿Existen procedimientos formales que incluyan criterios estándar para la evaluación de solicitudes de préstamos?</t>
  </si>
  <si>
    <t>¿Existen políticas y procedimientos formales para la evaluación de solicitudes de préstamos del Consejo de Administración y el nivel gerencial de la cooperativa?</t>
  </si>
  <si>
    <t>¿Se tienen definidas políticas y responsables para la salvaguarda y ejecución de pagarés y garantías?</t>
  </si>
  <si>
    <t>¿La cooperativa cuenta con políticas sobre la aplicación de excedentes de liquidez, en la cual se determinen parámetros claros de evaluación, selección y autorización?</t>
  </si>
  <si>
    <t>¿La Cooperativa cuenta y aplica una política salarial?</t>
  </si>
  <si>
    <t>¿La coopeativa tiene establecidos límites individuales y generales para las captaciones?</t>
  </si>
  <si>
    <t>¿Se mantiene como procedimiento de control que las partidas conciliatorias de más de 30 días sean analizadas y ajustadas?</t>
  </si>
  <si>
    <t xml:space="preserve">¿Se aplica una política de previsiones de obsolescencia, mermas, deterioro u otros que pudieran afectar a los bienes de cambio? </t>
  </si>
  <si>
    <t>Principio 13: Usa información relevante</t>
  </si>
  <si>
    <t>¿La Junta de Vigilancia conoce y vela por el cumplimiento de las recomendaciones formuladas por las auditorías interna y externa y las disposiciones de las entidades de control?</t>
  </si>
  <si>
    <t>¿Los informes y recomendaciones emitidos por la junta de vigilancia contribuyen al mejoramiento del sistema de control interno?</t>
  </si>
  <si>
    <t>¿La Junta de Vigilancia analiza los siguientes reportes: Estados Financieros, Ejecución Presupuestaria, Ejecuciòn del Plan estratégico e Informe de los Auditores internos y externos?</t>
  </si>
  <si>
    <t>¿A nivel gerencial se analizan los reportes e indicadores para identificar desviaciones que pudieran darse que alteraran aspectos organizativos, económicos o de gestión?</t>
  </si>
  <si>
    <t>¿Se aplican estrategias de colocación rápida de productos cuyo vencimiento se halla próximo?</t>
  </si>
  <si>
    <t>¿Se planifican en forma oportuna acciones a corto, mediano y largo plazo en base al relevamiento constante del mercado, en los ámbitos que pudieran afectar a la entidad?</t>
  </si>
  <si>
    <t>¿Se mantiene y utiliza información actualizada sobre tipos de cambio, cotizaciones a futuro u otros que pudieran alterar las proyecciones financieras de la entidad por el modelo de negocios que apica la cooperativa?</t>
  </si>
  <si>
    <t>Principio 14: Comunica internamente</t>
  </si>
  <si>
    <t>¿El Auditor Interno presenta al Consejo de Administración con copia a la Junta de Vigilancia un Programa Integral de Trabajos para el ejercicio?</t>
  </si>
  <si>
    <t>¿Se someten a consideración del Consejo de Administración los Estados Financieros, la ejecución Presupuestaria, la ejecución del Plan Estratégico, el Informe de los Auditores, Informes al INCOOP y cualquier otro informe que pudiera incidir en la administración del ente o la toma de decisiones de nivel superior?</t>
  </si>
  <si>
    <t>¿Dentro de los procesos de capacitación al personal nuevo, existen acciones de inducción para que este comprenda la cultura de la entidad?</t>
  </si>
  <si>
    <t>¿Se tienen establecidos reportes al consejo de administración o comité de cumplimiento  respecto del seguimiento a la efectividad de los controles sobre el lavado de activos?</t>
  </si>
  <si>
    <t>¿Se cuenta con un  esquema de informes y reportes desde las distintas dependencias a las gerencias y de estas al Consejo de Adminstración y la Junta de Vigilancia?</t>
  </si>
  <si>
    <t>¿Se socializa con el plantel de empleados la planificación estratégica y los avances sobre su ejecución?</t>
  </si>
  <si>
    <t>¿Existe un sistema de información gerencial que cubra reportes dentro de plazos prestablecidos y acordes a la gestión operativa de cada nivel sobre datos referentes a los flujos de efectivo y las variaciones del mismo?</t>
  </si>
  <si>
    <t>¿El nivel dirigencial recibe informes periódicos que le permitan conocer y evaluar los índices de liquidez y su incidencia en la operativa de la entidad?</t>
  </si>
  <si>
    <t>¿El sistema de información permite acceder a datos detallados sobre vencimientos de activos y pasivos de la entidad?</t>
  </si>
  <si>
    <t>¿Los estados financieros consolidados y cerrados están disponibles dentro de los primeros 10 días del mes siguiente?</t>
  </si>
  <si>
    <t>¿El área de auditoría interna emite reportes periódicos sobre los controles realizados y la ejecución de su plan de trabajo?</t>
  </si>
  <si>
    <t>¿El auditor interno presenta dentro de sus reportes, sugerencias que permitan mejorar los procesos en pos de la eficiencia de los controles internos?</t>
  </si>
  <si>
    <t>¿Se guarda confidencialidad de los informes de auditoría, presentandolo a las instancias correspondientes ?</t>
  </si>
  <si>
    <t>¿Se realiza una inducción sobre funciones y reponsabilidades y una actualización periódica de los mismos a los miembros de la organización y la plana dirigencial?</t>
  </si>
  <si>
    <t>¿Se socializa con el plantel de empleados la planificación operativa y los avances sobre su ejecución?</t>
  </si>
  <si>
    <t>¿Se encuentra organizado el sistema de trabajo para generar reportes por área, tanto a nivel de mandos medios, como gerenciales?</t>
  </si>
  <si>
    <t>¿Los reportes se encuentran incorporados al sistema informático y generan alertas en caso de no cumplir con estándares?</t>
  </si>
  <si>
    <t>¿Se socializan con los colaboradores internos los resultados de la operatividad diaria, los reportes de alerta temprana y otros reportes que permitan al personal involucrarse con el crecimiento de la entidad?</t>
  </si>
  <si>
    <t>Principio 15: Comunica externamente</t>
  </si>
  <si>
    <t>¿Se socializan los reportes de Auditoría Externa y los Estados Financieros de la Cooperativa a través de diferentes medios?</t>
  </si>
  <si>
    <t>¿Se cuenta con mecanismos que permitan conocer la percepción de los clientes (socio y no socios) sobre la entidad, fuera esta positiva o negativa?</t>
  </si>
  <si>
    <t>¿Se cuenta con mecanismos de socialización constante de reglamentos, promociones, y otros en búsqueda de una gestión transparente para los socios?</t>
  </si>
  <si>
    <t>¿Se cuenta con publicaciones en organizaciones patrocinadas, sitios web de medios sociales o herramientas de comunicación que sirvan para dar a conocer las acciones de la cooperativa?</t>
  </si>
  <si>
    <t>¿Existen canales apropiados de comunicación para clientes, socios y proveedores para obtener una comunicación directa con la administración y el personal en general?</t>
  </si>
  <si>
    <t>Principio 16: Conduce evaluaciones continuas y/o independientes</t>
  </si>
  <si>
    <t>¿Se realizan inspecciones periódicas de las garantías de crédito?</t>
  </si>
  <si>
    <t>¿El plan de auditoría interna contempla las operaciones y riesgos claves de la entidad?</t>
  </si>
  <si>
    <t>¿El plan de auditoría tiene en cuenta las observaciones realizadas por los auditores externos?</t>
  </si>
  <si>
    <t>¿Tiene el Auditor Interno  acceso sin restricciones a la información y documentos de la entidad, en el momento que crea conveniente?</t>
  </si>
  <si>
    <t>¿La  Junta de Vigilancia tiene acceso a toda la información que requiera para ejercer su función?</t>
  </si>
  <si>
    <t>¿Son requisitos condicionantes en la elección de los auditores internos,  la idoneidad personal y profesional?</t>
  </si>
  <si>
    <t>¿Tiene el Auditor Externo  acceso sin restricciones a la información y documentos de la entidad, en el momento que crea conveniente?</t>
  </si>
  <si>
    <t>Los informes presentados por la Auditoría interna evidencian el cumplimiento del plan de trabajo?</t>
  </si>
  <si>
    <t>¿El plan de trabajo de auditoría interna incluye la verificación de la efectividad de los procesos de la entidad?</t>
  </si>
  <si>
    <t>¿La entidad contrata a auditoría externa en forma anual?</t>
  </si>
  <si>
    <t>¿Las bases y condiciones para la contratación del servicio de auditoría externa presenta indicadores claros que aseguren su independencia?</t>
  </si>
  <si>
    <t>¿La Junta de Vigilancia examina los documentos y libros contables y sociales conforme a su plan de trabajo?</t>
  </si>
  <si>
    <t>¿Se relizan seguimientos periódicos a los calces y flujos de efectivo (operativo y de financiamiento) a fin de determinar la existencia de alertas?</t>
  </si>
  <si>
    <t>Principio 17:  Evalúa y comunica deficiencias</t>
  </si>
  <si>
    <t>¿Se discuten las observaciones y recomendaciones dadas por el área de auditoría interna con la áreas examinadas o la gerencia?</t>
  </si>
  <si>
    <t>¿El seguimiento a la gestión implica la revisión periódica de indicadores y el grado de alcance de los mismos respecto a límites establecidos por normativas del sector?</t>
  </si>
  <si>
    <t>¿El seguimiento a la gestión implica la revisión periódica de indicadores y el grado de alcance de los mismos respecto a metas o límites establecidos por el Plan Estratégico y/o Operativo?</t>
  </si>
  <si>
    <t>¿El seguimiento a la gestión implica la revisión periódica del presupuesto por cada área?</t>
  </si>
  <si>
    <t>¿Se analizan y ejecutan oportunamente las recomendaciones realizadas por las auditorías, tanto internas como externas?</t>
  </si>
  <si>
    <t>¿Cuenta la entidad con auditoría interna u otra dependencia que ejerza  tareas de este tipo?</t>
  </si>
  <si>
    <t>¿Los reportes como Estados Financieros, Ejecución Presupuestaria, Ejecución del Plan estratégico e Informe de los Auditores internos y externos presentan validaciones que permitan detectar inconsistencias en datos o informaciones?</t>
  </si>
  <si>
    <t>¿Se cuenta con mecanismos de evaluación o autoevaluación  que permitan a los colaboradores conocer indicadores de desempeño respecto a sus funciones?</t>
  </si>
  <si>
    <t>¿Se discuten las observaciones y recomendaciones dadas por la Junta de Vigilancia con las áreas examinadas o la gerencia?</t>
  </si>
  <si>
    <t>Respuestas</t>
  </si>
  <si>
    <t>Entorno de control</t>
  </si>
  <si>
    <t>Sistemas de información</t>
  </si>
  <si>
    <t>Supervisión sistema de control - Monitoreo</t>
  </si>
  <si>
    <t>¿Cuenta la entidad con mecanismos efectivos que permitan difundir a directivos los estándares éticos de la entidad?</t>
  </si>
  <si>
    <t>¿Se tienen establecidas sanciones para empleados, directivos y ejecutivos que violen las exigencias éticas y de integridad?</t>
  </si>
  <si>
    <t>¿Existe un estamento encargado de analizar periódicamente las tasas de interés que aseguren la sostenibilidad de los servicios de creditos?</t>
  </si>
  <si>
    <t xml:space="preserve">¿El plan estratégico incluye objetivos por áreas? (Por ejemplo: créditos, captación, tecnología, talento humano, etc.) </t>
  </si>
  <si>
    <t>¿La entidad cuenta con un plan de contingencia para asegurar la continuidad del negocio ante la ocurrencia de factores externos? (cortes de energía, incendio, inundación, etc.)</t>
  </si>
  <si>
    <t>¿Se cuenta con un responsable de la obtención y comunicación de información actualizada sobre prácticas y productos que afecten a la cooperativa?</t>
  </si>
  <si>
    <t>¿Se encuentran cuantificados los costos, por tipos de servicios y/o productos?</t>
  </si>
  <si>
    <t>¿Existen políticas y/o procedimientos reglamentados para restringir y controlar el acceso a los edificios e instalaciones físicas de la entidad?</t>
  </si>
  <si>
    <t>¿Se identifican, aprueba, monitorea e informa individualmente las excepciones a las políticas o estándares de crédito?</t>
  </si>
  <si>
    <t>¿Se rota periódicamente al personal de cajas?</t>
  </si>
  <si>
    <t>¿Se ejecutan procesos de verificación in-situ en forma periódica de la información crediticia (identidad del sujeto de crédito, negocio, lugar de residencia, lugar de trabajo, nivel de ingresos, autenticidad de firmas)?</t>
  </si>
  <si>
    <t>¿Se realizan conciliaciones periódicas y oportunas de las cuentas contables que puedan ser utilizadas para perpetrar y ocultar fraudes (caja, fondos fijos, bancos, cuantas por cobrar, cuentas por pagar)?</t>
  </si>
  <si>
    <t>¿Se generan reportes de seguridad periódicamente sobre los accesos fallidos al sistema, para identificar potenciales ataques, intereses de áreas y/o personas en acceder a información no autorizada?</t>
  </si>
  <si>
    <t>¿Se mide y vigila el riesgo derivado de las diferencias entre las tasas de interés del mercado?</t>
  </si>
  <si>
    <t>¿El Consejo de Administración evalúa la posición de la entidad frente a sus competidores o entidades similares?</t>
  </si>
  <si>
    <t>¿Por muestreo, se circulariza o emiten extractos periódicos a los socios respecto a sus aportes, ahorros y creditos?</t>
  </si>
  <si>
    <t>¿Tiene la entidad mecanismos de confirmación adecuados para autorización a terceros, sobre retiros de ahorros?</t>
  </si>
  <si>
    <t>¿Se cuenta con políticas y procedimientos que sirvan como filtro de control para establecer la calidad de incobrabilidad de un crédito y sus posibles recuperaciones si existieran?</t>
  </si>
  <si>
    <t>¿Existe un sistema de información gerencial que cubra reportes dentro de plazos prestablecidos sobre datos referentes a créditos autorizados, socios proveedores, clientes, monitoreo de mora u otros?</t>
  </si>
  <si>
    <t>Fecha:</t>
  </si>
  <si>
    <t>Revisado por:</t>
  </si>
  <si>
    <t>Elaborado por:</t>
  </si>
  <si>
    <t>CONCLUSIÓN:</t>
  </si>
  <si>
    <t xml:space="preserve"> 0  AL 24%              =  BAJO</t>
  </si>
  <si>
    <t>25  AL 49%            =  MODERADO</t>
  </si>
  <si>
    <t>RIESGO DE AUDITORIA</t>
  </si>
  <si>
    <t>50  AL 100%         =  ALTO</t>
  </si>
  <si>
    <t>NIVEL DE CONFIANZA</t>
  </si>
  <si>
    <t xml:space="preserve"> NIVEL DE RIESGO</t>
  </si>
  <si>
    <t>EVALUACIÓN DE:</t>
  </si>
  <si>
    <t xml:space="preserve"> 0  AL 50%             =  BAJO</t>
  </si>
  <si>
    <t>Actividades de control</t>
  </si>
  <si>
    <t>51  AL 75%           =  MODERADO</t>
  </si>
  <si>
    <t>Evaluación del Riesgo</t>
  </si>
  <si>
    <t>76  AL 100%         =  ALTO</t>
  </si>
  <si>
    <t xml:space="preserve"> NIVEL DE CONFIANZA</t>
  </si>
  <si>
    <t xml:space="preserve">Nivel de Riesgo </t>
  </si>
  <si>
    <t xml:space="preserve">Nivel de Confianza </t>
  </si>
  <si>
    <t>Tipo de Control Efectuado</t>
  </si>
  <si>
    <t>MAPA DE RIESGOS DE LA AUDITORÍA</t>
  </si>
  <si>
    <t xml:space="preserve">CALIFICACIÓN DE LA EVALUACIÓN  DEL CONTROL INTERNO </t>
  </si>
  <si>
    <t>N/A</t>
  </si>
  <si>
    <t>Nro.</t>
  </si>
  <si>
    <t>Preguntas</t>
  </si>
  <si>
    <t>Sí</t>
  </si>
  <si>
    <t>No</t>
  </si>
  <si>
    <t>En proceso</t>
  </si>
  <si>
    <t>Observaciones</t>
  </si>
  <si>
    <t>CUESTIONARIO DE CONTROL INTERNO (Enfoque COSO)</t>
  </si>
  <si>
    <t>COMPONENTE: ENTORNO DE CONTROL</t>
  </si>
  <si>
    <t>Calificación</t>
  </si>
  <si>
    <t>Calificación Total</t>
  </si>
  <si>
    <t>Ponderación Total</t>
  </si>
  <si>
    <t>x</t>
  </si>
  <si>
    <t>CALIFICACIÓN AL CUESTIONARIO DE ENTORNO DE CONTROL</t>
  </si>
  <si>
    <t>NC =</t>
  </si>
  <si>
    <t>CALIFICACION TOTAL</t>
  </si>
  <si>
    <t>TABLA DEL NIVEL DE CONFIANZA</t>
  </si>
  <si>
    <t>PONDERACION TOTAL</t>
  </si>
  <si>
    <t>76 AL 100%</t>
  </si>
  <si>
    <t>ALTO</t>
  </si>
  <si>
    <t>51 AL 75%</t>
  </si>
  <si>
    <t>MODERADO</t>
  </si>
  <si>
    <t>0 AL 50%</t>
  </si>
  <si>
    <t>BAJO</t>
  </si>
  <si>
    <t>NIVEL DE RIESGO</t>
  </si>
  <si>
    <t>TABLA DEL NIVEL DE RIESGO</t>
  </si>
  <si>
    <t>NR =</t>
  </si>
  <si>
    <t>100% - NC</t>
  </si>
  <si>
    <t>50 AL 100%</t>
  </si>
  <si>
    <t>25 AL 49%</t>
  </si>
  <si>
    <t>0 AL 24%</t>
  </si>
  <si>
    <t>RESUMEN DE CONFIANZA Y  RIESGO DEL ENTORNO DE CONTROL</t>
  </si>
  <si>
    <t>NIVEL DE RIESGO DE AUDITORIA</t>
  </si>
  <si>
    <t>CONCLUSIÓN</t>
  </si>
  <si>
    <t>COMPONENTE: EVALUACION DE RIESGOS</t>
  </si>
  <si>
    <t>CALIFICACIÓN AL CUESTIONARIO DE EVALUACION DE RIESGOS</t>
  </si>
  <si>
    <t>CALIFICACIÓN AL CUESTIONARIO DE ACTIVIDADES DE CONTROL</t>
  </si>
  <si>
    <t>COMPONENTE: ACTIVIDADES DE CONTROL</t>
  </si>
  <si>
    <t>CALIFICACIÓN AL CUESTIONARIO DE SUPERVISION SISTEMAS DE CONTROL - MONITOREO</t>
  </si>
  <si>
    <t>COMPONENTE: SUPERVISION SISTEMAS DE CONTROL - MONITOREO</t>
  </si>
  <si>
    <t>CALIFICACIÓN AL CUESTIONARIO DE SISTEMAS DE INFORMACION</t>
  </si>
  <si>
    <t>COMPONENTE: SISTEMAS DE INFORMACION</t>
  </si>
  <si>
    <t>RESUMEN DE CONFIANZA Y  RIESGO DEL EVALUACION DE RIESGOS</t>
  </si>
  <si>
    <t>RESUMEN DE CONFIANZA Y  RIESGO DE ACTIVIDADES DE CONTROL</t>
  </si>
  <si>
    <t>RESUMEN DE CONFIANZA Y  RIESGO DE SISTEMAS DE INFORMACION</t>
  </si>
  <si>
    <t>RESUMEN DE CONFIANZA Y  RIESGO DE SISTEMAS DE CONTROL - MONITOREO</t>
  </si>
  <si>
    <r>
      <t>¿Se hallan separadas en distintas personas la</t>
    </r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 xml:space="preserve"> funciones de operatividad, autorización y registros dentro del proceso de tesorería?</t>
    </r>
  </si>
  <si>
    <r>
      <t xml:space="preserve">¿Las tasa de interés (activa y pasiva) </t>
    </r>
    <r>
      <rPr>
        <sz val="11"/>
        <color rgb="FFC00000"/>
        <rFont val="Calibri"/>
        <family val="2"/>
        <scheme val="minor"/>
      </rPr>
      <t xml:space="preserve">son </t>
    </r>
    <r>
      <rPr>
        <sz val="11"/>
        <rFont val="Calibri"/>
        <family val="2"/>
        <scheme val="minor"/>
      </rPr>
      <t>controlados periódicamente por la gerencia para asegurar la sostenibilidad de los servicios?</t>
    </r>
  </si>
  <si>
    <t>¿Están definidas las atribuciones y límites de actuación de las gerencias?</t>
  </si>
  <si>
    <t>¿El Consejo de Administración incorpora a sus análisis situacionales una revisión de las variaciones presupuestarias y el cumplimiento del plan operativo?</t>
  </si>
  <si>
    <t xml:space="preserve">¿Se analizan y discuten en el Consejo de Administración comportamientos de la entidad frente a sus competidores o entidades similares a efectos de medir su desempeño frente a éstos? </t>
  </si>
  <si>
    <t xml:space="preserve">¿Se analizan y discuten en el consejo de administración y las gerencias, el desarrollo de nuevos productos o servicios por parte de la competencia o entidades similares como mínimo anualmente? </t>
  </si>
  <si>
    <t>¿Se cuenta con un sistema o metodología para identificar operaciones inusuales o sospechosas  como mínimo los aspectos relacionados con la prevención de lavado de dinero y financiamiento del terrorismo?</t>
  </si>
  <si>
    <t>¿Se cuenta con mecanismos que permitan identificar personas reportadas en las listas oficiales con antecedentes en lavado de activos?</t>
  </si>
  <si>
    <t>¿Se analiza periódicamente tanto a nivel dirigencial como gerencial, la viabilización de nuevos desarrollos tecnológicos que pudieran ser útiles y productivos para la entidad?</t>
  </si>
  <si>
    <t>¿Se cuenta con una proyección dentro del área tecnológica que identifique las necesidades de reposición o mejoramiento de los recursos tecnológicos de la entidad (sistemas de información, software, licencias y equipos de cómputo y comunicación)?</t>
  </si>
  <si>
    <r>
      <t>¿El procedimiento de respaldo de los sistemas de información de la entidad se realiza</t>
    </r>
    <r>
      <rPr>
        <sz val="11"/>
        <color rgb="FFC0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periódicamente?</t>
    </r>
  </si>
  <si>
    <t>¿Se hace seguimiento especial a los créditos de los miembros del consejo de administración y gerentes?</t>
  </si>
  <si>
    <t>¿Existen políticas de créditos, respecto a las prórrogas, ampliaciones de plazo, consolidaciones, refinanciaciones y dación en pago?</t>
  </si>
  <si>
    <t>¿El Consejo de Administración cuenta con reportes efectivos, oportunos y completos para la toma de decisiones, generados por las instancias de menor rango y los comités auxiliares?</t>
  </si>
  <si>
    <t>¿El Consejo de Administración cuenta con información periódica referente a los créditos concedidos, su morosidad, el estado de los cobros judiciales y las previsiones?</t>
  </si>
  <si>
    <t>Elaboró:</t>
  </si>
  <si>
    <t xml:space="preserve">                                            Entidad XXXXXXX</t>
  </si>
  <si>
    <t>Revisó:</t>
  </si>
  <si>
    <t>EVALUACION DEL CONTROL INTERNO ENFOQUE COSO</t>
  </si>
  <si>
    <t>Del 01 de Enero al 31 de Diciembre de 2024</t>
  </si>
  <si>
    <t xml:space="preserve">                                               Auditoría de Estados Financieros</t>
  </si>
  <si>
    <t>PL-3.1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</si>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</sst>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154">
    <xf numFmtId="0" fontId="0" fillId="0" borderId="0" xfId="0"/>
    <xf numFmtId="0" fontId="1" fillId="0" borderId="0" xfId="0" applyFont="1" applyFill="1" applyBorder="1" applyAlignment="1">
      <alignment vertical="center"/>
    </xf>
    <xf numFmtId="0" fontId="5" fillId="0" borderId="0" xfId="0" applyFont="1"/>
    <xf numFmtId="0" fontId="7" fillId="2" borderId="1" xfId="2" applyFont="1" applyFill="1" applyBorder="1"/>
    <xf numFmtId="0" fontId="7" fillId="2" borderId="2" xfId="2" applyFont="1" applyFill="1" applyBorder="1"/>
    <xf numFmtId="0" fontId="7" fillId="2" borderId="3" xfId="2" applyFont="1" applyFill="1" applyBorder="1" applyAlignment="1">
      <alignment horizontal="right"/>
    </xf>
    <xf numFmtId="0" fontId="7" fillId="2" borderId="4" xfId="2" applyFont="1" applyFill="1" applyBorder="1"/>
    <xf numFmtId="0" fontId="7" fillId="2" borderId="5" xfId="2" applyFont="1" applyFill="1" applyBorder="1"/>
    <xf numFmtId="0" fontId="7" fillId="2" borderId="6" xfId="2" applyFont="1" applyFill="1" applyBorder="1"/>
    <xf numFmtId="0" fontId="7" fillId="2" borderId="0" xfId="2" applyFont="1" applyFill="1" applyBorder="1" applyAlignment="1">
      <alignment horizontal="right"/>
    </xf>
    <xf numFmtId="0" fontId="7" fillId="2" borderId="7" xfId="2" applyFont="1" applyFill="1" applyBorder="1"/>
    <xf numFmtId="0" fontId="7" fillId="2" borderId="8" xfId="2" applyFont="1" applyFill="1" applyBorder="1"/>
    <xf numFmtId="0" fontId="7" fillId="2" borderId="9" xfId="2" applyFont="1" applyFill="1" applyBorder="1"/>
    <xf numFmtId="0" fontId="7" fillId="2" borderId="10" xfId="2" applyFont="1" applyFill="1" applyBorder="1" applyAlignment="1">
      <alignment horizontal="right"/>
    </xf>
    <xf numFmtId="0" fontId="7" fillId="2" borderId="11" xfId="2" applyFont="1" applyFill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 applyAlignment="1">
      <alignment horizontal="center"/>
    </xf>
    <xf numFmtId="0" fontId="5" fillId="0" borderId="15" xfId="0" applyFont="1" applyBorder="1"/>
    <xf numFmtId="0" fontId="5" fillId="0" borderId="6" xfId="0" applyFont="1" applyBorder="1"/>
    <xf numFmtId="0" fontId="7" fillId="0" borderId="16" xfId="0" applyFont="1" applyBorder="1"/>
    <xf numFmtId="0" fontId="7" fillId="0" borderId="15" xfId="0" applyFont="1" applyBorder="1"/>
    <xf numFmtId="0" fontId="7" fillId="0" borderId="6" xfId="0" applyFont="1" applyBorder="1"/>
    <xf numFmtId="0" fontId="7" fillId="0" borderId="17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7" fillId="0" borderId="2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9" fontId="8" fillId="0" borderId="0" xfId="0" applyNumberFormat="1" applyFont="1"/>
    <xf numFmtId="0" fontId="5" fillId="0" borderId="0" xfId="0" applyFont="1" applyAlignment="1">
      <alignment horizontal="right"/>
    </xf>
    <xf numFmtId="0" fontId="7" fillId="0" borderId="24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9" fontId="7" fillId="0" borderId="0" xfId="0" applyNumberFormat="1" applyFont="1"/>
    <xf numFmtId="9" fontId="5" fillId="0" borderId="0" xfId="0" applyNumberFormat="1" applyFont="1"/>
    <xf numFmtId="0" fontId="10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2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2" fillId="4" borderId="30" xfId="0" applyFont="1" applyFill="1" applyBorder="1"/>
    <xf numFmtId="0" fontId="12" fillId="4" borderId="30" xfId="0" applyFont="1" applyFill="1" applyBorder="1" applyAlignment="1"/>
    <xf numFmtId="0" fontId="12" fillId="4" borderId="30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vertical="center"/>
    </xf>
    <xf numFmtId="0" fontId="1" fillId="0" borderId="30" xfId="0" applyFont="1" applyFill="1" applyBorder="1"/>
    <xf numFmtId="0" fontId="1" fillId="0" borderId="30" xfId="0" applyFont="1" applyFill="1" applyBorder="1" applyAlignment="1">
      <alignment vertical="center"/>
    </xf>
    <xf numFmtId="0" fontId="5" fillId="2" borderId="0" xfId="0" applyFont="1" applyFill="1"/>
    <xf numFmtId="0" fontId="7" fillId="2" borderId="0" xfId="0" applyFont="1" applyFill="1"/>
    <xf numFmtId="0" fontId="8" fillId="0" borderId="30" xfId="2" applyFont="1" applyFill="1" applyBorder="1" applyAlignment="1">
      <alignment horizontal="right"/>
    </xf>
    <xf numFmtId="0" fontId="8" fillId="0" borderId="30" xfId="2" applyFont="1" applyFill="1" applyBorder="1"/>
    <xf numFmtId="0" fontId="8" fillId="0" borderId="0" xfId="2" applyFont="1" applyFill="1" applyBorder="1"/>
    <xf numFmtId="0" fontId="7" fillId="0" borderId="0" xfId="2" applyFont="1" applyFill="1" applyBorder="1"/>
    <xf numFmtId="0" fontId="5" fillId="0" borderId="0" xfId="0" applyFont="1" applyFill="1"/>
    <xf numFmtId="0" fontId="7" fillId="0" borderId="7" xfId="2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vertical="center"/>
    </xf>
    <xf numFmtId="0" fontId="9" fillId="2" borderId="0" xfId="0" applyFont="1" applyFill="1"/>
    <xf numFmtId="0" fontId="9" fillId="0" borderId="0" xfId="0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center" wrapText="1"/>
    </xf>
    <xf numFmtId="0" fontId="5" fillId="6" borderId="0" xfId="0" applyFont="1" applyFill="1"/>
    <xf numFmtId="0" fontId="7" fillId="2" borderId="0" xfId="0" applyFont="1" applyFill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9" fillId="2" borderId="23" xfId="0" applyFont="1" applyFill="1" applyBorder="1"/>
    <xf numFmtId="0" fontId="5" fillId="2" borderId="29" xfId="0" applyFont="1" applyFill="1" applyBorder="1"/>
    <xf numFmtId="9" fontId="5" fillId="2" borderId="22" xfId="1" applyFont="1" applyFill="1" applyBorder="1"/>
    <xf numFmtId="0" fontId="8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5" fillId="2" borderId="21" xfId="0" applyFont="1" applyFill="1" applyBorder="1"/>
    <xf numFmtId="0" fontId="8" fillId="2" borderId="0" xfId="0" applyFont="1" applyFill="1" applyAlignment="1">
      <alignment vertical="center" wrapText="1"/>
    </xf>
    <xf numFmtId="9" fontId="7" fillId="2" borderId="0" xfId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/>
    </xf>
    <xf numFmtId="0" fontId="5" fillId="2" borderId="20" xfId="0" applyFont="1" applyFill="1" applyBorder="1"/>
    <xf numFmtId="0" fontId="8" fillId="2" borderId="0" xfId="0" applyFont="1" applyFill="1"/>
    <xf numFmtId="9" fontId="7" fillId="2" borderId="0" xfId="1" applyFont="1" applyFill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9" fontId="7" fillId="2" borderId="0" xfId="0" applyNumberFormat="1" applyFont="1" applyFill="1"/>
    <xf numFmtId="0" fontId="8" fillId="2" borderId="33" xfId="0" applyFont="1" applyFill="1" applyBorder="1"/>
    <xf numFmtId="0" fontId="7" fillId="2" borderId="9" xfId="0" applyFont="1" applyFill="1" applyBorder="1"/>
    <xf numFmtId="0" fontId="7" fillId="2" borderId="8" xfId="0" applyFont="1" applyFill="1" applyBorder="1"/>
    <xf numFmtId="0" fontId="8" fillId="2" borderId="34" xfId="0" applyFont="1" applyFill="1" applyBorder="1"/>
    <xf numFmtId="0" fontId="7" fillId="2" borderId="6" xfId="0" applyFont="1" applyFill="1" applyBorder="1"/>
    <xf numFmtId="0" fontId="7" fillId="2" borderId="5" xfId="0" applyFont="1" applyFill="1" applyBorder="1"/>
    <xf numFmtId="0" fontId="7" fillId="2" borderId="35" xfId="0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0" fontId="1" fillId="0" borderId="30" xfId="0" applyFont="1" applyFill="1" applyBorder="1" applyAlignment="1">
      <alignment horizontal="left" vertical="center" wrapText="1"/>
    </xf>
    <xf numFmtId="0" fontId="0" fillId="0" borderId="0" xfId="0" applyAlignment="1">
      <alignment shrinkToFit="1"/>
    </xf>
    <xf numFmtId="0" fontId="16" fillId="0" borderId="0" xfId="0" applyFont="1"/>
    <xf numFmtId="0" fontId="16" fillId="0" borderId="0" xfId="0" applyFont="1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14" fontId="0" fillId="0" borderId="30" xfId="0" applyNumberFormat="1" applyBorder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shrinkToFit="1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3" fillId="7" borderId="3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/>
    </xf>
    <xf numFmtId="0" fontId="12" fillId="8" borderId="30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vertical="center"/>
    </xf>
    <xf numFmtId="0" fontId="12" fillId="8" borderId="30" xfId="0" applyFont="1" applyFill="1" applyBorder="1"/>
    <xf numFmtId="0" fontId="15" fillId="8" borderId="30" xfId="0" applyFont="1" applyFill="1" applyBorder="1"/>
    <xf numFmtId="0" fontId="15" fillId="8" borderId="30" xfId="0" applyFont="1" applyFill="1" applyBorder="1" applyAlignment="1"/>
    <xf numFmtId="0" fontId="4" fillId="7" borderId="0" xfId="0" applyFont="1" applyFill="1" applyBorder="1" applyAlignment="1"/>
    <xf numFmtId="0" fontId="4" fillId="7" borderId="0" xfId="0" applyFont="1" applyFill="1" applyBorder="1"/>
    <xf numFmtId="0" fontId="17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8" fillId="0" borderId="0" xfId="0" applyFont="1" applyFill="1" applyAlignment="1">
      <alignment horizontal="center" wrapText="1"/>
    </xf>
    <xf numFmtId="0" fontId="8" fillId="4" borderId="27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9" fontId="11" fillId="2" borderId="21" xfId="1" applyFont="1" applyFill="1" applyBorder="1" applyAlignment="1">
      <alignment horizontal="left" vertical="center" wrapText="1"/>
    </xf>
    <xf numFmtId="9" fontId="8" fillId="2" borderId="28" xfId="1" applyFont="1" applyFill="1" applyBorder="1" applyAlignment="1">
      <alignment horizontal="left" vertical="center" wrapText="1"/>
    </xf>
    <xf numFmtId="9" fontId="8" fillId="2" borderId="32" xfId="1" applyFont="1" applyFill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8" fillId="2" borderId="28" xfId="0" applyFont="1" applyFill="1" applyBorder="1" applyAlignment="1">
      <alignment horizontal="left" vertical="center" wrapText="1"/>
    </xf>
    <xf numFmtId="0" fontId="8" fillId="2" borderId="32" xfId="0" applyFont="1" applyFill="1" applyBorder="1" applyAlignment="1">
      <alignment horizontal="left" vertical="center" wrapText="1"/>
    </xf>
    <xf numFmtId="0" fontId="19" fillId="7" borderId="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3">
    <cellStyle name="Normal" xfId="0" builtinId="0"/>
    <cellStyle name="Normal_Hoja1" xfId="2" xr:uid="{00000000-0005-0000-0000-000001000000}"/>
    <cellStyle name="Porcentaje" xfId="1" builtinId="5"/>
  </cellStyles>
  <dxfs count="3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s-EC" sz="1800" b="1" i="0" baseline="0">
                <a:effectLst/>
              </a:rPr>
              <a:t>NIVEL DE CONFIANZA Y RIESGO DE LA AUDITORÍA</a:t>
            </a:r>
            <a:endParaRPr lang="es-PY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EVALUACION!$B$23:$B$24</c:f>
              <c:strCache>
                <c:ptCount val="2"/>
                <c:pt idx="0">
                  <c:v>NIVEL DE CONFIANZA</c:v>
                </c:pt>
                <c:pt idx="1">
                  <c:v>RIESGO DE AUDITORIA</c:v>
                </c:pt>
              </c:strCache>
            </c:strRef>
          </c:cat>
          <c:val>
            <c:numRef>
              <c:f>EVALUACION!$C$23:$C$24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1-40D7-8D8C-42E3327B538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35</xdr:row>
      <xdr:rowOff>0</xdr:rowOff>
    </xdr:from>
    <xdr:to>
      <xdr:col>3</xdr:col>
      <xdr:colOff>0</xdr:colOff>
      <xdr:row>35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3495675" y="5334000"/>
          <a:ext cx="381000" cy="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619125</xdr:colOff>
      <xdr:row>24</xdr:row>
      <xdr:rowOff>180975</xdr:rowOff>
    </xdr:from>
    <xdr:to>
      <xdr:col>5</xdr:col>
      <xdr:colOff>504825</xdr:colOff>
      <xdr:row>40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96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"/>
  <sheetViews>
    <sheetView tabSelected="1" workbookViewId="0">
      <selection activeCell="B2" sqref="B2:B4"/>
    </sheetView>
  </sheetViews>
  <sheetFormatPr baseColWidth="10" defaultColWidth="0" defaultRowHeight="14.25" zeroHeight="1" x14ac:dyDescent="0.2"/>
  <cols>
    <col min="1" max="1" width="11.42578125" style="2" customWidth="1"/>
    <col min="2" max="2" width="35.28515625" style="2" customWidth="1"/>
    <col min="3" max="10" width="11.42578125" style="2" customWidth="1"/>
    <col min="11" max="11" width="0" style="2" hidden="1" customWidth="1"/>
    <col min="12" max="16384" width="11.42578125" style="2" hidden="1"/>
  </cols>
  <sheetData>
    <row r="1" spans="1:9" ht="15" x14ac:dyDescent="0.25">
      <c r="B1" s="97"/>
      <c r="C1" s="97"/>
      <c r="D1"/>
      <c r="E1"/>
      <c r="H1"/>
    </row>
    <row r="2" spans="1:9" ht="21" x14ac:dyDescent="0.25">
      <c r="B2" s="153" t="s">
        <v>351</v>
      </c>
      <c r="C2" s="97"/>
      <c r="D2"/>
      <c r="E2"/>
      <c r="H2" s="152" t="s">
        <v>350</v>
      </c>
      <c r="I2" s="98"/>
    </row>
    <row r="3" spans="1:9" ht="15" x14ac:dyDescent="0.25">
      <c r="B3" s="153"/>
      <c r="C3" s="97"/>
      <c r="D3"/>
      <c r="E3"/>
      <c r="H3"/>
      <c r="I3" s="98"/>
    </row>
    <row r="4" spans="1:9" ht="20.25" customHeight="1" x14ac:dyDescent="0.25">
      <c r="B4" s="153"/>
      <c r="C4" s="97"/>
      <c r="D4"/>
      <c r="E4"/>
      <c r="H4" s="99" t="s">
        <v>344</v>
      </c>
      <c r="I4" s="100"/>
    </row>
    <row r="5" spans="1:9" ht="15.75" x14ac:dyDescent="0.25">
      <c r="B5" s="102"/>
      <c r="C5" s="103" t="s">
        <v>345</v>
      </c>
      <c r="D5" s="104"/>
      <c r="E5" s="105"/>
      <c r="H5" s="99" t="s">
        <v>261</v>
      </c>
      <c r="I5" s="101"/>
    </row>
    <row r="6" spans="1:9" ht="15.75" x14ac:dyDescent="0.25">
      <c r="B6" s="102"/>
      <c r="C6" s="103" t="s">
        <v>349</v>
      </c>
      <c r="D6" s="104"/>
      <c r="E6" s="105"/>
      <c r="H6" s="99" t="s">
        <v>346</v>
      </c>
      <c r="I6" s="100"/>
    </row>
    <row r="7" spans="1:9" ht="15.75" x14ac:dyDescent="0.25">
      <c r="B7" s="102"/>
      <c r="C7" s="104" t="s">
        <v>348</v>
      </c>
      <c r="D7" s="104"/>
      <c r="E7" s="105"/>
      <c r="F7" s="97"/>
      <c r="G7"/>
      <c r="H7" s="99" t="s">
        <v>261</v>
      </c>
      <c r="I7" s="101"/>
    </row>
    <row r="8" spans="1:9" ht="15.75" x14ac:dyDescent="0.25">
      <c r="B8" s="119" t="s">
        <v>347</v>
      </c>
      <c r="C8" s="119"/>
      <c r="D8" s="119"/>
      <c r="E8" s="119"/>
      <c r="F8" s="119"/>
      <c r="G8" s="119"/>
      <c r="H8" s="119"/>
    </row>
    <row r="9" spans="1:9" x14ac:dyDescent="0.2"/>
    <row r="10" spans="1:9" x14ac:dyDescent="0.2">
      <c r="A10" s="126"/>
      <c r="B10" s="126"/>
      <c r="C10" s="126"/>
      <c r="D10" s="126"/>
      <c r="E10" s="126"/>
      <c r="F10" s="126"/>
      <c r="G10" s="126"/>
      <c r="H10" s="126"/>
      <c r="I10" s="126"/>
    </row>
    <row r="11" spans="1:9" x14ac:dyDescent="0.2">
      <c r="A11" s="126" t="s">
        <v>282</v>
      </c>
      <c r="B11" s="126"/>
      <c r="C11" s="126"/>
      <c r="D11" s="126"/>
      <c r="E11" s="126"/>
      <c r="F11" s="126"/>
      <c r="G11" s="126"/>
      <c r="H11" s="126"/>
      <c r="I11" s="126"/>
    </row>
    <row r="12" spans="1:9" x14ac:dyDescent="0.2"/>
    <row r="13" spans="1:9" x14ac:dyDescent="0.2">
      <c r="A13" s="127" t="s">
        <v>281</v>
      </c>
      <c r="B13" s="128"/>
      <c r="C13" s="128"/>
      <c r="D13" s="128"/>
      <c r="E13" s="128"/>
      <c r="F13" s="128"/>
      <c r="G13" s="128"/>
      <c r="H13" s="128"/>
      <c r="I13" s="129"/>
    </row>
    <row r="14" spans="1:9" ht="15" thickBot="1" x14ac:dyDescent="0.25">
      <c r="A14" s="27"/>
      <c r="B14" s="27"/>
      <c r="C14" s="27"/>
      <c r="D14" s="27"/>
      <c r="E14" s="27"/>
      <c r="F14" s="27"/>
    </row>
    <row r="15" spans="1:9" ht="29.25" thickBot="1" x14ac:dyDescent="0.25">
      <c r="A15" s="27"/>
      <c r="B15" s="28" t="s">
        <v>280</v>
      </c>
      <c r="C15" s="40" t="s">
        <v>279</v>
      </c>
      <c r="D15" s="40" t="s">
        <v>278</v>
      </c>
      <c r="E15" s="27"/>
      <c r="F15" s="27"/>
      <c r="G15" s="120" t="s">
        <v>277</v>
      </c>
      <c r="H15" s="121"/>
      <c r="I15" s="122"/>
    </row>
    <row r="16" spans="1:9" x14ac:dyDescent="0.2">
      <c r="A16" s="27"/>
      <c r="B16" s="27" t="s">
        <v>239</v>
      </c>
      <c r="C16" s="37">
        <f>+'Entorno de Control'!D106</f>
        <v>0</v>
      </c>
      <c r="D16" s="37">
        <f>+'Entorno de Control'!D107</f>
        <v>1</v>
      </c>
      <c r="E16" s="27"/>
      <c r="F16" s="27"/>
      <c r="G16" s="36" t="s">
        <v>276</v>
      </c>
      <c r="H16" s="35"/>
      <c r="I16" s="34"/>
    </row>
    <row r="17" spans="1:9" x14ac:dyDescent="0.2">
      <c r="A17" s="27"/>
      <c r="B17" s="27" t="s">
        <v>275</v>
      </c>
      <c r="C17" s="37">
        <f>+'Evaluación de Riesgos'!D88</f>
        <v>0</v>
      </c>
      <c r="D17" s="37">
        <f>+'Evaluación de Riesgos'!D89</f>
        <v>1</v>
      </c>
      <c r="E17" s="27"/>
      <c r="F17" s="27"/>
      <c r="G17" s="31" t="s">
        <v>274</v>
      </c>
      <c r="H17" s="30"/>
      <c r="I17" s="29"/>
    </row>
    <row r="18" spans="1:9" ht="15" thickBot="1" x14ac:dyDescent="0.25">
      <c r="A18" s="27"/>
      <c r="B18" s="27" t="s">
        <v>273</v>
      </c>
      <c r="C18" s="37">
        <f>+'Actividades de Control'!D136</f>
        <v>0</v>
      </c>
      <c r="D18" s="37">
        <f>+'Actividades de Control'!D137</f>
        <v>1</v>
      </c>
      <c r="E18" s="27"/>
      <c r="F18" s="27"/>
      <c r="G18" s="123" t="s">
        <v>272</v>
      </c>
      <c r="H18" s="124"/>
      <c r="I18" s="125"/>
    </row>
    <row r="19" spans="1:9" x14ac:dyDescent="0.2">
      <c r="A19" s="27"/>
      <c r="B19" s="27" t="s">
        <v>240</v>
      </c>
      <c r="C19" s="37">
        <f>+'Sistemas de información'!D63</f>
        <v>0</v>
      </c>
      <c r="D19" s="37">
        <f>+'Sistemas de información'!D64</f>
        <v>1</v>
      </c>
      <c r="E19" s="27"/>
      <c r="F19" s="27"/>
    </row>
    <row r="20" spans="1:9" x14ac:dyDescent="0.2">
      <c r="A20" s="27"/>
      <c r="B20" s="27" t="s">
        <v>241</v>
      </c>
      <c r="C20" s="37">
        <f>+Monitoreo!D60</f>
        <v>0</v>
      </c>
      <c r="D20" s="37">
        <f>+Monitoreo!D61</f>
        <v>1</v>
      </c>
      <c r="E20" s="27"/>
      <c r="F20" s="27"/>
    </row>
    <row r="21" spans="1:9" ht="15" thickBot="1" x14ac:dyDescent="0.25">
      <c r="A21" s="27"/>
      <c r="B21" s="27"/>
      <c r="C21" s="37"/>
      <c r="D21" s="37"/>
      <c r="E21" s="27"/>
      <c r="F21" s="27"/>
    </row>
    <row r="22" spans="1:9" ht="15" thickBot="1" x14ac:dyDescent="0.25">
      <c r="A22" s="27"/>
      <c r="B22" s="39" t="s">
        <v>271</v>
      </c>
      <c r="C22" s="38"/>
      <c r="D22" s="38"/>
      <c r="E22" s="37"/>
      <c r="F22" s="27"/>
      <c r="G22" s="120" t="s">
        <v>270</v>
      </c>
      <c r="H22" s="121"/>
      <c r="I22" s="122"/>
    </row>
    <row r="23" spans="1:9" ht="15.75" customHeight="1" thickBot="1" x14ac:dyDescent="0.25">
      <c r="A23" s="27"/>
      <c r="B23" s="33" t="s">
        <v>269</v>
      </c>
      <c r="C23" s="32">
        <f>+SUM(C16:C20)/5</f>
        <v>0</v>
      </c>
      <c r="D23" s="130" t="str">
        <f>IF((C23&gt;=76%),"ALTO",IF((C23&lt;=50%),"BAJO","MODERADO"))</f>
        <v>BAJO</v>
      </c>
      <c r="E23" s="131"/>
      <c r="F23" s="27"/>
      <c r="G23" s="36" t="s">
        <v>268</v>
      </c>
      <c r="H23" s="35"/>
      <c r="I23" s="34"/>
    </row>
    <row r="24" spans="1:9" ht="15.75" customHeight="1" thickBot="1" x14ac:dyDescent="0.25">
      <c r="A24" s="27"/>
      <c r="B24" s="33" t="s">
        <v>267</v>
      </c>
      <c r="C24" s="32">
        <f>+SUM(D16:D20)/5</f>
        <v>1</v>
      </c>
      <c r="D24" s="130" t="str">
        <f>IF((C24&gt;=50%),"ALTO",IF((C24&lt;=24%),"BAJO","MODERADO"))</f>
        <v>ALTO</v>
      </c>
      <c r="E24" s="131"/>
      <c r="F24" s="27"/>
      <c r="G24" s="31" t="s">
        <v>266</v>
      </c>
      <c r="H24" s="30"/>
      <c r="I24" s="29"/>
    </row>
    <row r="25" spans="1:9" ht="15" thickBot="1" x14ac:dyDescent="0.25">
      <c r="A25" s="27"/>
      <c r="D25" s="27"/>
      <c r="E25" s="27"/>
      <c r="F25" s="27"/>
      <c r="G25" s="123" t="s">
        <v>265</v>
      </c>
      <c r="H25" s="124"/>
      <c r="I25" s="125"/>
    </row>
    <row r="26" spans="1:9" x14ac:dyDescent="0.2">
      <c r="A26" s="27"/>
      <c r="B26" s="27"/>
      <c r="C26" s="27"/>
      <c r="D26" s="27"/>
      <c r="E26" s="27"/>
      <c r="F26" s="27"/>
    </row>
    <row r="27" spans="1:9" x14ac:dyDescent="0.2">
      <c r="A27" s="27"/>
      <c r="B27" s="27"/>
      <c r="C27" s="27"/>
      <c r="D27" s="27"/>
      <c r="E27" s="27"/>
      <c r="F27" s="27"/>
    </row>
    <row r="28" spans="1:9" x14ac:dyDescent="0.2">
      <c r="A28" s="27"/>
      <c r="B28" s="27"/>
      <c r="C28" s="27"/>
      <c r="D28" s="27"/>
      <c r="E28" s="27"/>
      <c r="F28" s="27"/>
    </row>
    <row r="29" spans="1:9" x14ac:dyDescent="0.2">
      <c r="A29" s="27"/>
      <c r="B29" s="27"/>
      <c r="C29" s="27"/>
      <c r="D29" s="27"/>
      <c r="E29" s="27"/>
      <c r="F29" s="27"/>
    </row>
    <row r="30" spans="1:9" x14ac:dyDescent="0.2">
      <c r="A30" s="27"/>
      <c r="B30" s="27"/>
      <c r="C30" s="27"/>
      <c r="D30" s="27"/>
      <c r="E30" s="27"/>
      <c r="F30" s="27"/>
    </row>
    <row r="31" spans="1:9" x14ac:dyDescent="0.2">
      <c r="A31" s="27"/>
      <c r="B31" s="27"/>
      <c r="C31" s="27"/>
      <c r="D31" s="27"/>
      <c r="E31" s="27"/>
      <c r="F31" s="27"/>
    </row>
    <row r="32" spans="1:9" x14ac:dyDescent="0.2">
      <c r="A32" s="27"/>
      <c r="B32" s="27"/>
      <c r="C32" s="27"/>
      <c r="D32" s="27"/>
      <c r="E32" s="27"/>
      <c r="F32" s="27"/>
    </row>
    <row r="33" spans="1:7" x14ac:dyDescent="0.2">
      <c r="A33" s="27"/>
      <c r="B33" s="27"/>
      <c r="C33" s="27"/>
      <c r="D33" s="27"/>
      <c r="E33" s="27"/>
      <c r="F33" s="27"/>
    </row>
    <row r="34" spans="1:7" x14ac:dyDescent="0.2">
      <c r="A34" s="27"/>
      <c r="B34" s="27"/>
      <c r="C34" s="27"/>
      <c r="D34" s="27"/>
      <c r="E34" s="27"/>
      <c r="F34" s="27"/>
    </row>
    <row r="35" spans="1:7" x14ac:dyDescent="0.2">
      <c r="A35" s="27"/>
      <c r="B35" s="27"/>
      <c r="C35" s="27"/>
      <c r="D35" s="27"/>
      <c r="E35" s="27"/>
      <c r="F35" s="27"/>
    </row>
    <row r="36" spans="1:7" x14ac:dyDescent="0.2">
      <c r="A36" s="27"/>
      <c r="B36" s="27"/>
      <c r="C36" s="27"/>
      <c r="D36" s="27"/>
      <c r="E36" s="27"/>
      <c r="F36" s="27"/>
    </row>
    <row r="37" spans="1:7" x14ac:dyDescent="0.2">
      <c r="A37" s="27"/>
      <c r="B37" s="27"/>
      <c r="C37" s="27"/>
      <c r="D37" s="27"/>
      <c r="E37" s="27"/>
      <c r="F37" s="27"/>
    </row>
    <row r="38" spans="1:7" x14ac:dyDescent="0.2">
      <c r="A38" s="27"/>
      <c r="B38" s="27"/>
      <c r="C38" s="27"/>
      <c r="D38" s="27"/>
      <c r="E38" s="27"/>
      <c r="F38" s="27"/>
    </row>
    <row r="39" spans="1:7" x14ac:dyDescent="0.2">
      <c r="A39" s="27"/>
      <c r="B39" s="27"/>
      <c r="C39" s="27"/>
      <c r="D39" s="27"/>
      <c r="E39" s="27"/>
      <c r="F39" s="27"/>
    </row>
    <row r="40" spans="1:7" x14ac:dyDescent="0.2"/>
    <row r="41" spans="1:7" x14ac:dyDescent="0.2"/>
    <row r="42" spans="1:7" x14ac:dyDescent="0.2"/>
    <row r="43" spans="1:7" x14ac:dyDescent="0.2">
      <c r="B43" s="28" t="s">
        <v>264</v>
      </c>
      <c r="C43" s="27"/>
      <c r="D43" s="27"/>
      <c r="E43" s="27"/>
      <c r="F43" s="27"/>
      <c r="G43" s="27"/>
    </row>
    <row r="44" spans="1:7" ht="14.25" customHeight="1" x14ac:dyDescent="0.2">
      <c r="B44" s="26"/>
      <c r="C44" s="25"/>
      <c r="D44" s="25"/>
      <c r="E44" s="25"/>
      <c r="F44" s="25"/>
      <c r="G44" s="24"/>
    </row>
    <row r="45" spans="1:7" x14ac:dyDescent="0.2">
      <c r="B45" s="21"/>
      <c r="C45" s="23"/>
      <c r="D45" s="23"/>
      <c r="E45" s="23"/>
      <c r="F45" s="23"/>
      <c r="G45" s="22"/>
    </row>
    <row r="46" spans="1:7" x14ac:dyDescent="0.2">
      <c r="B46" s="21"/>
      <c r="C46" s="20"/>
      <c r="D46" s="20"/>
      <c r="E46" s="20"/>
      <c r="F46" s="20"/>
      <c r="G46" s="19"/>
    </row>
    <row r="47" spans="1:7" x14ac:dyDescent="0.2">
      <c r="B47" s="21"/>
      <c r="C47" s="20"/>
      <c r="D47" s="20"/>
      <c r="E47" s="20"/>
      <c r="F47" s="20"/>
      <c r="G47" s="19"/>
    </row>
    <row r="48" spans="1:7" x14ac:dyDescent="0.2">
      <c r="B48" s="21"/>
      <c r="C48" s="20"/>
      <c r="D48" s="20"/>
      <c r="E48" s="20"/>
      <c r="F48" s="20"/>
      <c r="G48" s="19"/>
    </row>
    <row r="49" spans="2:7" x14ac:dyDescent="0.2">
      <c r="B49" s="18"/>
      <c r="C49" s="17"/>
      <c r="D49" s="17"/>
      <c r="E49" s="16"/>
      <c r="F49" s="16"/>
      <c r="G49" s="15"/>
    </row>
    <row r="50" spans="2:7" ht="15" thickBot="1" x14ac:dyDescent="0.25"/>
    <row r="51" spans="2:7" x14ac:dyDescent="0.2">
      <c r="C51" s="14"/>
      <c r="D51" s="13" t="s">
        <v>263</v>
      </c>
      <c r="E51" s="12"/>
      <c r="F51" s="11"/>
    </row>
    <row r="52" spans="2:7" x14ac:dyDescent="0.2">
      <c r="C52" s="10"/>
      <c r="D52" s="9" t="s">
        <v>261</v>
      </c>
      <c r="E52" s="8"/>
      <c r="F52" s="7"/>
    </row>
    <row r="53" spans="2:7" x14ac:dyDescent="0.2">
      <c r="C53" s="10"/>
      <c r="D53" s="9" t="s">
        <v>262</v>
      </c>
      <c r="E53" s="8"/>
      <c r="F53" s="7"/>
    </row>
    <row r="54" spans="2:7" ht="15" thickBot="1" x14ac:dyDescent="0.25">
      <c r="C54" s="6"/>
      <c r="D54" s="5" t="s">
        <v>261</v>
      </c>
      <c r="E54" s="4"/>
      <c r="F54" s="3"/>
    </row>
    <row r="55" spans="2:7" x14ac:dyDescent="0.2"/>
    <row r="56" spans="2:7" x14ac:dyDescent="0.2"/>
    <row r="57" spans="2:7" x14ac:dyDescent="0.2"/>
    <row r="58" spans="2:7" x14ac:dyDescent="0.2"/>
    <row r="59" spans="2:7" x14ac:dyDescent="0.2"/>
    <row r="60" spans="2:7" x14ac:dyDescent="0.2"/>
  </sheetData>
  <mergeCells count="11">
    <mergeCell ref="B2:B4"/>
    <mergeCell ref="B8:H8"/>
    <mergeCell ref="G22:I22"/>
    <mergeCell ref="G25:I25"/>
    <mergeCell ref="A10:I10"/>
    <mergeCell ref="A11:I11"/>
    <mergeCell ref="A13:I13"/>
    <mergeCell ref="D23:E23"/>
    <mergeCell ref="D24:E24"/>
    <mergeCell ref="G15:I15"/>
    <mergeCell ref="G18:I18"/>
  </mergeCells>
  <conditionalFormatting sqref="D23:D24 F23:F24">
    <cfRule type="cellIs" dxfId="34" priority="3" operator="equal">
      <formula>"BAJO"</formula>
    </cfRule>
    <cfRule type="cellIs" dxfId="33" priority="4" operator="equal">
      <formula>"MODERADO"</formula>
    </cfRule>
    <cfRule type="cellIs" dxfId="32" priority="5" operator="equal">
      <formula>"ALTO"</formula>
    </cfRule>
  </conditionalFormatting>
  <conditionalFormatting sqref="D23 F23">
    <cfRule type="cellIs" dxfId="31" priority="1" operator="equal">
      <formula>"BAJO"</formula>
    </cfRule>
    <cfRule type="cellIs" dxfId="30" priority="2" operator="equal">
      <formula>"ALTO"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29"/>
  <sheetViews>
    <sheetView showGridLines="0" zoomScale="94" zoomScaleNormal="94" workbookViewId="0">
      <selection activeCell="E9" sqref="E9"/>
    </sheetView>
  </sheetViews>
  <sheetFormatPr baseColWidth="10" defaultRowHeight="15" x14ac:dyDescent="0.25"/>
  <cols>
    <col min="1" max="1" width="5.140625" style="42" customWidth="1"/>
    <col min="2" max="2" width="80.140625" style="43" customWidth="1"/>
    <col min="3" max="4" width="10" style="43" customWidth="1"/>
    <col min="5" max="6" width="11.140625" style="42" bestFit="1" customWidth="1"/>
    <col min="7" max="7" width="38.140625" style="42" customWidth="1"/>
    <col min="8" max="8" width="11.42578125" style="42"/>
    <col min="9" max="9" width="0.5703125" style="42" customWidth="1"/>
    <col min="10" max="16384" width="11.42578125" style="42"/>
  </cols>
  <sheetData>
    <row r="1" spans="1:9" ht="21" x14ac:dyDescent="0.25">
      <c r="A1" s="150" t="s">
        <v>290</v>
      </c>
      <c r="B1" s="150"/>
      <c r="C1" s="150"/>
      <c r="D1" s="150"/>
      <c r="E1" s="150"/>
      <c r="F1" s="150"/>
      <c r="G1" s="150"/>
      <c r="I1" s="59"/>
    </row>
    <row r="2" spans="1:9" ht="21" x14ac:dyDescent="0.25">
      <c r="A2" s="150" t="s">
        <v>291</v>
      </c>
      <c r="B2" s="150"/>
      <c r="C2" s="150"/>
      <c r="D2" s="150"/>
      <c r="E2" s="150"/>
      <c r="F2" s="150"/>
      <c r="G2" s="150"/>
      <c r="I2" s="59"/>
    </row>
    <row r="3" spans="1:9" x14ac:dyDescent="0.25">
      <c r="A3" s="106"/>
      <c r="B3" s="107"/>
      <c r="C3" s="108" t="s">
        <v>295</v>
      </c>
      <c r="D3" s="107"/>
      <c r="E3" s="109"/>
      <c r="F3" s="109"/>
      <c r="G3" s="109"/>
      <c r="I3" s="59"/>
    </row>
    <row r="4" spans="1:9" s="41" customFormat="1" x14ac:dyDescent="0.25">
      <c r="A4" s="151" t="s">
        <v>284</v>
      </c>
      <c r="B4" s="151" t="s">
        <v>285</v>
      </c>
      <c r="C4" s="151" t="s">
        <v>238</v>
      </c>
      <c r="D4" s="151"/>
      <c r="E4" s="151"/>
      <c r="F4" s="151"/>
      <c r="G4" s="151" t="s">
        <v>289</v>
      </c>
      <c r="I4" s="59"/>
    </row>
    <row r="5" spans="1:9" x14ac:dyDescent="0.25">
      <c r="A5" s="151"/>
      <c r="B5" s="151"/>
      <c r="C5" s="110" t="s">
        <v>286</v>
      </c>
      <c r="D5" s="110" t="s">
        <v>287</v>
      </c>
      <c r="E5" s="111" t="s">
        <v>288</v>
      </c>
      <c r="F5" s="111" t="s">
        <v>283</v>
      </c>
      <c r="G5" s="151"/>
      <c r="I5" s="59"/>
    </row>
    <row r="6" spans="1:9" ht="22.5" customHeight="1" x14ac:dyDescent="0.25">
      <c r="A6" s="115" t="s">
        <v>0</v>
      </c>
      <c r="B6" s="116"/>
      <c r="C6" s="112"/>
      <c r="D6" s="113"/>
      <c r="E6" s="114"/>
      <c r="F6" s="114"/>
      <c r="G6" s="114"/>
      <c r="I6" s="59"/>
    </row>
    <row r="7" spans="1:9" ht="30" x14ac:dyDescent="0.25">
      <c r="A7" s="50">
        <v>1</v>
      </c>
      <c r="B7" s="95" t="s">
        <v>3</v>
      </c>
      <c r="C7" s="50"/>
      <c r="D7" s="50"/>
      <c r="E7" s="49"/>
      <c r="F7" s="49"/>
      <c r="G7" s="49"/>
      <c r="I7" s="59"/>
    </row>
    <row r="8" spans="1:9" ht="30" x14ac:dyDescent="0.25">
      <c r="A8" s="50">
        <f>1+A7</f>
        <v>2</v>
      </c>
      <c r="B8" s="95" t="s">
        <v>4</v>
      </c>
      <c r="C8" s="50"/>
      <c r="D8" s="50"/>
      <c r="E8" s="49"/>
      <c r="F8" s="49"/>
      <c r="G8" s="49"/>
      <c r="I8" s="59"/>
    </row>
    <row r="9" spans="1:9" ht="30" x14ac:dyDescent="0.25">
      <c r="A9" s="50">
        <f t="shared" ref="A9:A23" si="0">1+A8</f>
        <v>3</v>
      </c>
      <c r="B9" s="95" t="s">
        <v>242</v>
      </c>
      <c r="C9" s="50"/>
      <c r="D9" s="50"/>
      <c r="E9" s="49"/>
      <c r="F9" s="49"/>
      <c r="G9" s="49"/>
      <c r="I9" s="59"/>
    </row>
    <row r="10" spans="1:9" ht="30" x14ac:dyDescent="0.25">
      <c r="A10" s="50">
        <f t="shared" si="0"/>
        <v>4</v>
      </c>
      <c r="B10" s="95" t="s">
        <v>5</v>
      </c>
      <c r="C10" s="50"/>
      <c r="D10" s="50"/>
      <c r="E10" s="49"/>
      <c r="F10" s="49"/>
      <c r="G10" s="49"/>
      <c r="I10" s="59"/>
    </row>
    <row r="11" spans="1:9" ht="30" x14ac:dyDescent="0.25">
      <c r="A11" s="50">
        <f t="shared" si="0"/>
        <v>5</v>
      </c>
      <c r="B11" s="95" t="s">
        <v>243</v>
      </c>
      <c r="C11" s="50"/>
      <c r="D11" s="50"/>
      <c r="E11" s="49"/>
      <c r="F11" s="49"/>
      <c r="G11" s="49"/>
      <c r="I11" s="59"/>
    </row>
    <row r="12" spans="1:9" x14ac:dyDescent="0.25">
      <c r="A12" s="50">
        <f t="shared" si="0"/>
        <v>6</v>
      </c>
      <c r="B12" s="95" t="s">
        <v>1</v>
      </c>
      <c r="C12" s="50"/>
      <c r="D12" s="50"/>
      <c r="E12" s="49"/>
      <c r="F12" s="49"/>
      <c r="G12" s="49"/>
      <c r="I12" s="59"/>
    </row>
    <row r="13" spans="1:9" ht="30" x14ac:dyDescent="0.25">
      <c r="A13" s="50">
        <f t="shared" si="0"/>
        <v>7</v>
      </c>
      <c r="B13" s="95" t="s">
        <v>2</v>
      </c>
      <c r="C13" s="50"/>
      <c r="D13" s="50"/>
      <c r="E13" s="49"/>
      <c r="F13" s="49"/>
      <c r="G13" s="49"/>
      <c r="I13" s="59"/>
    </row>
    <row r="14" spans="1:9" ht="30" x14ac:dyDescent="0.25">
      <c r="A14" s="50">
        <f t="shared" si="0"/>
        <v>8</v>
      </c>
      <c r="B14" s="95" t="s">
        <v>6</v>
      </c>
      <c r="C14" s="50"/>
      <c r="D14" s="50"/>
      <c r="E14" s="49"/>
      <c r="F14" s="49"/>
      <c r="G14" s="49"/>
      <c r="I14" s="59"/>
    </row>
    <row r="15" spans="1:9" ht="30" x14ac:dyDescent="0.25">
      <c r="A15" s="50">
        <f t="shared" si="0"/>
        <v>9</v>
      </c>
      <c r="B15" s="95" t="s">
        <v>7</v>
      </c>
      <c r="C15" s="50"/>
      <c r="D15" s="50"/>
      <c r="E15" s="49"/>
      <c r="F15" s="49"/>
      <c r="G15" s="49"/>
      <c r="I15" s="59"/>
    </row>
    <row r="16" spans="1:9" ht="30" x14ac:dyDescent="0.25">
      <c r="A16" s="50">
        <f t="shared" si="0"/>
        <v>10</v>
      </c>
      <c r="B16" s="95" t="s">
        <v>8</v>
      </c>
      <c r="C16" s="50"/>
      <c r="D16" s="50"/>
      <c r="E16" s="49"/>
      <c r="F16" s="49"/>
      <c r="G16" s="49"/>
      <c r="I16" s="59"/>
    </row>
    <row r="17" spans="1:9" ht="30" x14ac:dyDescent="0.25">
      <c r="A17" s="50">
        <f t="shared" si="0"/>
        <v>11</v>
      </c>
      <c r="B17" s="95" t="s">
        <v>9</v>
      </c>
      <c r="C17" s="50"/>
      <c r="D17" s="50"/>
      <c r="E17" s="49"/>
      <c r="F17" s="49"/>
      <c r="G17" s="49"/>
      <c r="I17" s="59"/>
    </row>
    <row r="18" spans="1:9" ht="30" x14ac:dyDescent="0.25">
      <c r="A18" s="50">
        <f t="shared" si="0"/>
        <v>12</v>
      </c>
      <c r="B18" s="95" t="s">
        <v>10</v>
      </c>
      <c r="C18" s="50"/>
      <c r="D18" s="50"/>
      <c r="E18" s="49"/>
      <c r="F18" s="49"/>
      <c r="G18" s="49"/>
      <c r="I18" s="59"/>
    </row>
    <row r="19" spans="1:9" ht="30" x14ac:dyDescent="0.25">
      <c r="A19" s="50">
        <f t="shared" si="0"/>
        <v>13</v>
      </c>
      <c r="B19" s="95" t="s">
        <v>11</v>
      </c>
      <c r="C19" s="50"/>
      <c r="D19" s="50"/>
      <c r="E19" s="49"/>
      <c r="F19" s="49"/>
      <c r="G19" s="49"/>
      <c r="I19" s="59"/>
    </row>
    <row r="20" spans="1:9" ht="30" x14ac:dyDescent="0.25">
      <c r="A20" s="50">
        <f t="shared" si="0"/>
        <v>14</v>
      </c>
      <c r="B20" s="95" t="s">
        <v>12</v>
      </c>
      <c r="C20" s="50"/>
      <c r="D20" s="50"/>
      <c r="E20" s="49"/>
      <c r="F20" s="49"/>
      <c r="G20" s="49"/>
      <c r="I20" s="59"/>
    </row>
    <row r="21" spans="1:9" ht="30" x14ac:dyDescent="0.25">
      <c r="A21" s="50">
        <f t="shared" si="0"/>
        <v>15</v>
      </c>
      <c r="B21" s="95" t="s">
        <v>13</v>
      </c>
      <c r="C21" s="50"/>
      <c r="D21" s="50"/>
      <c r="E21" s="49"/>
      <c r="F21" s="49"/>
      <c r="G21" s="49"/>
      <c r="I21" s="59"/>
    </row>
    <row r="22" spans="1:9" ht="30" x14ac:dyDescent="0.25">
      <c r="A22" s="50">
        <f t="shared" si="0"/>
        <v>16</v>
      </c>
      <c r="B22" s="95" t="s">
        <v>14</v>
      </c>
      <c r="C22" s="50"/>
      <c r="D22" s="50"/>
      <c r="E22" s="49"/>
      <c r="F22" s="49"/>
      <c r="G22" s="49"/>
      <c r="I22" s="59"/>
    </row>
    <row r="23" spans="1:9" ht="30" x14ac:dyDescent="0.25">
      <c r="A23" s="50">
        <f t="shared" si="0"/>
        <v>17</v>
      </c>
      <c r="B23" s="95" t="s">
        <v>15</v>
      </c>
      <c r="C23" s="50"/>
      <c r="D23" s="50"/>
      <c r="E23" s="49"/>
      <c r="F23" s="49"/>
      <c r="G23" s="49"/>
      <c r="I23" s="59"/>
    </row>
    <row r="24" spans="1:9" x14ac:dyDescent="0.25">
      <c r="A24" s="45" t="s">
        <v>16</v>
      </c>
      <c r="B24" s="46"/>
      <c r="C24" s="47"/>
      <c r="D24" s="48"/>
      <c r="E24" s="45"/>
      <c r="F24" s="45"/>
      <c r="G24" s="45"/>
      <c r="I24" s="59"/>
    </row>
    <row r="25" spans="1:9" ht="30" x14ac:dyDescent="0.25">
      <c r="A25" s="50">
        <f>1+A23</f>
        <v>18</v>
      </c>
      <c r="B25" s="95" t="s">
        <v>17</v>
      </c>
      <c r="C25" s="50"/>
      <c r="D25" s="50"/>
      <c r="E25" s="49"/>
      <c r="F25" s="49"/>
      <c r="G25" s="49"/>
      <c r="I25" s="59"/>
    </row>
    <row r="26" spans="1:9" ht="30" x14ac:dyDescent="0.25">
      <c r="A26" s="50">
        <f>1+A25</f>
        <v>19</v>
      </c>
      <c r="B26" s="95" t="s">
        <v>18</v>
      </c>
      <c r="C26" s="50"/>
      <c r="D26" s="50"/>
      <c r="E26" s="49"/>
      <c r="F26" s="49"/>
      <c r="G26" s="49"/>
      <c r="I26" s="59"/>
    </row>
    <row r="27" spans="1:9" ht="30" x14ac:dyDescent="0.25">
      <c r="A27" s="50">
        <f t="shared" ref="A27:A30" si="1">1+A26</f>
        <v>20</v>
      </c>
      <c r="B27" s="95" t="s">
        <v>19</v>
      </c>
      <c r="C27" s="50"/>
      <c r="D27" s="50"/>
      <c r="E27" s="49"/>
      <c r="F27" s="49"/>
      <c r="G27" s="49"/>
      <c r="I27" s="59"/>
    </row>
    <row r="28" spans="1:9" ht="30" x14ac:dyDescent="0.25">
      <c r="A28" s="50">
        <f t="shared" si="1"/>
        <v>21</v>
      </c>
      <c r="B28" s="95" t="s">
        <v>20</v>
      </c>
      <c r="C28" s="50"/>
      <c r="D28" s="50"/>
      <c r="E28" s="49"/>
      <c r="F28" s="49"/>
      <c r="G28" s="49"/>
      <c r="I28" s="59"/>
    </row>
    <row r="29" spans="1:9" ht="30" x14ac:dyDescent="0.25">
      <c r="A29" s="50">
        <f t="shared" si="1"/>
        <v>22</v>
      </c>
      <c r="B29" s="95" t="s">
        <v>21</v>
      </c>
      <c r="C29" s="50"/>
      <c r="D29" s="50"/>
      <c r="E29" s="49"/>
      <c r="F29" s="49"/>
      <c r="G29" s="49"/>
      <c r="I29" s="59"/>
    </row>
    <row r="30" spans="1:9" ht="30" x14ac:dyDescent="0.25">
      <c r="A30" s="50">
        <f t="shared" si="1"/>
        <v>23</v>
      </c>
      <c r="B30" s="95" t="s">
        <v>22</v>
      </c>
      <c r="C30" s="50"/>
      <c r="D30" s="50"/>
      <c r="E30" s="49"/>
      <c r="F30" s="49"/>
      <c r="G30" s="49"/>
      <c r="I30" s="59"/>
    </row>
    <row r="31" spans="1:9" x14ac:dyDescent="0.25">
      <c r="A31" s="45" t="s">
        <v>23</v>
      </c>
      <c r="B31" s="46"/>
      <c r="C31" s="47"/>
      <c r="D31" s="48"/>
      <c r="E31" s="45"/>
      <c r="F31" s="45"/>
      <c r="G31" s="45"/>
      <c r="I31" s="59"/>
    </row>
    <row r="32" spans="1:9" x14ac:dyDescent="0.25">
      <c r="A32" s="50">
        <f>1+A30</f>
        <v>24</v>
      </c>
      <c r="B32" s="95" t="s">
        <v>331</v>
      </c>
      <c r="C32" s="50"/>
      <c r="D32" s="50"/>
      <c r="E32" s="49"/>
      <c r="F32" s="49"/>
      <c r="G32" s="49"/>
      <c r="I32" s="59"/>
    </row>
    <row r="33" spans="1:9" ht="30" x14ac:dyDescent="0.25">
      <c r="A33" s="50">
        <f>1+A32</f>
        <v>25</v>
      </c>
      <c r="B33" s="95" t="s">
        <v>11</v>
      </c>
      <c r="C33" s="50"/>
      <c r="D33" s="50"/>
      <c r="E33" s="49"/>
      <c r="F33" s="49"/>
      <c r="G33" s="49"/>
      <c r="I33" s="59"/>
    </row>
    <row r="34" spans="1:9" ht="30" x14ac:dyDescent="0.25">
      <c r="A34" s="50">
        <f t="shared" ref="A34:A54" si="2">1+A33</f>
        <v>26</v>
      </c>
      <c r="B34" s="95" t="s">
        <v>24</v>
      </c>
      <c r="C34" s="50"/>
      <c r="D34" s="50"/>
      <c r="E34" s="49"/>
      <c r="F34" s="49"/>
      <c r="G34" s="49"/>
      <c r="I34" s="59"/>
    </row>
    <row r="35" spans="1:9" ht="30" x14ac:dyDescent="0.25">
      <c r="A35" s="50">
        <f t="shared" si="2"/>
        <v>27</v>
      </c>
      <c r="B35" s="95" t="s">
        <v>25</v>
      </c>
      <c r="C35" s="50"/>
      <c r="D35" s="50"/>
      <c r="E35" s="49"/>
      <c r="F35" s="49"/>
      <c r="G35" s="49"/>
      <c r="I35" s="59"/>
    </row>
    <row r="36" spans="1:9" x14ac:dyDescent="0.25">
      <c r="A36" s="50">
        <f t="shared" si="2"/>
        <v>28</v>
      </c>
      <c r="B36" s="95" t="s">
        <v>26</v>
      </c>
      <c r="C36" s="50"/>
      <c r="D36" s="50"/>
      <c r="E36" s="49"/>
      <c r="F36" s="49"/>
      <c r="G36" s="49"/>
      <c r="I36" s="59"/>
    </row>
    <row r="37" spans="1:9" ht="45" x14ac:dyDescent="0.25">
      <c r="A37" s="50">
        <f t="shared" si="2"/>
        <v>29</v>
      </c>
      <c r="B37" s="95" t="s">
        <v>27</v>
      </c>
      <c r="C37" s="50"/>
      <c r="D37" s="50"/>
      <c r="E37" s="49"/>
      <c r="F37" s="49"/>
      <c r="G37" s="49"/>
      <c r="I37" s="59"/>
    </row>
    <row r="38" spans="1:9" ht="30" x14ac:dyDescent="0.25">
      <c r="A38" s="50">
        <f t="shared" si="2"/>
        <v>30</v>
      </c>
      <c r="B38" s="95" t="s">
        <v>28</v>
      </c>
      <c r="C38" s="50"/>
      <c r="D38" s="50"/>
      <c r="E38" s="49"/>
      <c r="F38" s="49"/>
      <c r="G38" s="49"/>
      <c r="I38" s="59"/>
    </row>
    <row r="39" spans="1:9" ht="30" x14ac:dyDescent="0.25">
      <c r="A39" s="50">
        <f t="shared" si="2"/>
        <v>31</v>
      </c>
      <c r="B39" s="95" t="s">
        <v>29</v>
      </c>
      <c r="C39" s="50"/>
      <c r="D39" s="50"/>
      <c r="E39" s="49"/>
      <c r="F39" s="49"/>
      <c r="G39" s="49"/>
      <c r="I39" s="59"/>
    </row>
    <row r="40" spans="1:9" ht="30" x14ac:dyDescent="0.25">
      <c r="A40" s="50">
        <f t="shared" si="2"/>
        <v>32</v>
      </c>
      <c r="B40" s="95" t="s">
        <v>30</v>
      </c>
      <c r="C40" s="50"/>
      <c r="D40" s="50"/>
      <c r="E40" s="49"/>
      <c r="F40" s="49"/>
      <c r="G40" s="49"/>
      <c r="I40" s="59"/>
    </row>
    <row r="41" spans="1:9" ht="30" x14ac:dyDescent="0.25">
      <c r="A41" s="50">
        <f t="shared" si="2"/>
        <v>33</v>
      </c>
      <c r="B41" s="95" t="s">
        <v>31</v>
      </c>
      <c r="C41" s="50"/>
      <c r="D41" s="50"/>
      <c r="E41" s="49"/>
      <c r="F41" s="49"/>
      <c r="G41" s="49"/>
      <c r="I41" s="59"/>
    </row>
    <row r="42" spans="1:9" ht="45" x14ac:dyDescent="0.25">
      <c r="A42" s="50">
        <f t="shared" si="2"/>
        <v>34</v>
      </c>
      <c r="B42" s="95" t="s">
        <v>32</v>
      </c>
      <c r="C42" s="50"/>
      <c r="D42" s="50"/>
      <c r="E42" s="49"/>
      <c r="F42" s="49"/>
      <c r="G42" s="49"/>
      <c r="I42" s="59"/>
    </row>
    <row r="43" spans="1:9" ht="30" x14ac:dyDescent="0.25">
      <c r="A43" s="50">
        <f t="shared" si="2"/>
        <v>35</v>
      </c>
      <c r="B43" s="95" t="s">
        <v>33</v>
      </c>
      <c r="C43" s="50"/>
      <c r="D43" s="50"/>
      <c r="E43" s="49"/>
      <c r="F43" s="49"/>
      <c r="G43" s="49"/>
      <c r="I43" s="59"/>
    </row>
    <row r="44" spans="1:9" x14ac:dyDescent="0.25">
      <c r="A44" s="50">
        <f t="shared" si="2"/>
        <v>36</v>
      </c>
      <c r="B44" s="95" t="s">
        <v>34</v>
      </c>
      <c r="C44" s="50"/>
      <c r="D44" s="50"/>
      <c r="E44" s="49"/>
      <c r="F44" s="49"/>
      <c r="G44" s="49"/>
      <c r="I44" s="59"/>
    </row>
    <row r="45" spans="1:9" ht="30" x14ac:dyDescent="0.25">
      <c r="A45" s="50">
        <f t="shared" si="2"/>
        <v>37</v>
      </c>
      <c r="B45" s="95" t="s">
        <v>35</v>
      </c>
      <c r="C45" s="50"/>
      <c r="D45" s="50"/>
      <c r="E45" s="49"/>
      <c r="F45" s="49"/>
      <c r="G45" s="49"/>
      <c r="I45" s="59"/>
    </row>
    <row r="46" spans="1:9" x14ac:dyDescent="0.25">
      <c r="A46" s="50">
        <f t="shared" si="2"/>
        <v>38</v>
      </c>
      <c r="B46" s="95" t="s">
        <v>36</v>
      </c>
      <c r="C46" s="50"/>
      <c r="D46" s="50"/>
      <c r="E46" s="49"/>
      <c r="F46" s="49"/>
      <c r="G46" s="49"/>
      <c r="I46" s="59"/>
    </row>
    <row r="47" spans="1:9" x14ac:dyDescent="0.25">
      <c r="A47" s="50">
        <f t="shared" si="2"/>
        <v>39</v>
      </c>
      <c r="B47" s="95" t="s">
        <v>37</v>
      </c>
      <c r="C47" s="50"/>
      <c r="D47" s="50"/>
      <c r="E47" s="49"/>
      <c r="F47" s="49"/>
      <c r="G47" s="49"/>
      <c r="I47" s="59"/>
    </row>
    <row r="48" spans="1:9" ht="30" x14ac:dyDescent="0.25">
      <c r="A48" s="50">
        <f t="shared" si="2"/>
        <v>40</v>
      </c>
      <c r="B48" s="95" t="s">
        <v>38</v>
      </c>
      <c r="C48" s="50"/>
      <c r="D48" s="50"/>
      <c r="E48" s="49"/>
      <c r="F48" s="49"/>
      <c r="G48" s="49"/>
      <c r="I48" s="59"/>
    </row>
    <row r="49" spans="1:9" ht="30" x14ac:dyDescent="0.25">
      <c r="A49" s="50">
        <f t="shared" si="2"/>
        <v>41</v>
      </c>
      <c r="B49" s="95" t="s">
        <v>39</v>
      </c>
      <c r="C49" s="50"/>
      <c r="D49" s="50"/>
      <c r="E49" s="49"/>
      <c r="F49" s="49"/>
      <c r="G49" s="49"/>
      <c r="I49" s="59"/>
    </row>
    <row r="50" spans="1:9" ht="30" x14ac:dyDescent="0.25">
      <c r="A50" s="50">
        <f t="shared" si="2"/>
        <v>42</v>
      </c>
      <c r="B50" s="95" t="s">
        <v>40</v>
      </c>
      <c r="C50" s="50"/>
      <c r="D50" s="50"/>
      <c r="E50" s="49"/>
      <c r="F50" s="49"/>
      <c r="G50" s="49"/>
      <c r="I50" s="59"/>
    </row>
    <row r="51" spans="1:9" ht="30" x14ac:dyDescent="0.25">
      <c r="A51" s="50">
        <f t="shared" si="2"/>
        <v>43</v>
      </c>
      <c r="B51" s="95" t="s">
        <v>41</v>
      </c>
      <c r="C51" s="50"/>
      <c r="D51" s="50"/>
      <c r="E51" s="49"/>
      <c r="F51" s="49"/>
      <c r="G51" s="49"/>
      <c r="I51" s="59"/>
    </row>
    <row r="52" spans="1:9" ht="45" x14ac:dyDescent="0.25">
      <c r="A52" s="50">
        <f t="shared" si="2"/>
        <v>44</v>
      </c>
      <c r="B52" s="95" t="s">
        <v>42</v>
      </c>
      <c r="C52" s="50"/>
      <c r="D52" s="50"/>
      <c r="E52" s="49"/>
      <c r="F52" s="49"/>
      <c r="G52" s="49"/>
      <c r="I52" s="59"/>
    </row>
    <row r="53" spans="1:9" ht="45" x14ac:dyDescent="0.25">
      <c r="A53" s="50">
        <f t="shared" si="2"/>
        <v>45</v>
      </c>
      <c r="B53" s="95" t="s">
        <v>43</v>
      </c>
      <c r="C53" s="50"/>
      <c r="D53" s="50"/>
      <c r="E53" s="49"/>
      <c r="F53" s="49"/>
      <c r="G53" s="49"/>
      <c r="I53" s="59"/>
    </row>
    <row r="54" spans="1:9" ht="30" x14ac:dyDescent="0.25">
      <c r="A54" s="50">
        <f t="shared" si="2"/>
        <v>46</v>
      </c>
      <c r="B54" s="95" t="s">
        <v>244</v>
      </c>
      <c r="C54" s="50"/>
      <c r="D54" s="50"/>
      <c r="E54" s="49"/>
      <c r="F54" s="49"/>
      <c r="G54" s="49"/>
      <c r="I54" s="59"/>
    </row>
    <row r="55" spans="1:9" x14ac:dyDescent="0.25">
      <c r="A55" s="45" t="s">
        <v>44</v>
      </c>
      <c r="B55" s="46"/>
      <c r="C55" s="47"/>
      <c r="D55" s="48"/>
      <c r="E55" s="45"/>
      <c r="F55" s="45"/>
      <c r="G55" s="45"/>
      <c r="I55" s="59"/>
    </row>
    <row r="56" spans="1:9" ht="45" x14ac:dyDescent="0.25">
      <c r="A56" s="50">
        <f>+A54+1</f>
        <v>47</v>
      </c>
      <c r="B56" s="95" t="s">
        <v>45</v>
      </c>
      <c r="C56" s="50"/>
      <c r="D56" s="50"/>
      <c r="E56" s="49"/>
      <c r="F56" s="49"/>
      <c r="G56" s="49"/>
      <c r="I56" s="59"/>
    </row>
    <row r="57" spans="1:9" ht="30" x14ac:dyDescent="0.25">
      <c r="A57" s="50">
        <f>+A56+1</f>
        <v>48</v>
      </c>
      <c r="B57" s="95" t="s">
        <v>46</v>
      </c>
      <c r="C57" s="50"/>
      <c r="D57" s="50"/>
      <c r="E57" s="49"/>
      <c r="F57" s="49"/>
      <c r="G57" s="49"/>
      <c r="I57" s="59"/>
    </row>
    <row r="58" spans="1:9" ht="30" x14ac:dyDescent="0.25">
      <c r="A58" s="50">
        <f t="shared" ref="A58:A66" si="3">+A57+1</f>
        <v>49</v>
      </c>
      <c r="B58" s="95" t="s">
        <v>47</v>
      </c>
      <c r="C58" s="50"/>
      <c r="D58" s="50"/>
      <c r="E58" s="49"/>
      <c r="F58" s="49"/>
      <c r="G58" s="49"/>
      <c r="I58" s="59"/>
    </row>
    <row r="59" spans="1:9" ht="30" x14ac:dyDescent="0.25">
      <c r="A59" s="50">
        <f t="shared" si="3"/>
        <v>50</v>
      </c>
      <c r="B59" s="95" t="s">
        <v>48</v>
      </c>
      <c r="C59" s="50"/>
      <c r="D59" s="50"/>
      <c r="E59" s="49"/>
      <c r="F59" s="49"/>
      <c r="G59" s="49"/>
      <c r="I59" s="59"/>
    </row>
    <row r="60" spans="1:9" ht="45" x14ac:dyDescent="0.25">
      <c r="A60" s="50">
        <f t="shared" si="3"/>
        <v>51</v>
      </c>
      <c r="B60" s="95" t="s">
        <v>49</v>
      </c>
      <c r="C60" s="50"/>
      <c r="D60" s="50"/>
      <c r="E60" s="49"/>
      <c r="F60" s="49"/>
      <c r="G60" s="49"/>
      <c r="I60" s="59"/>
    </row>
    <row r="61" spans="1:9" ht="45" x14ac:dyDescent="0.25">
      <c r="A61" s="50">
        <f t="shared" si="3"/>
        <v>52</v>
      </c>
      <c r="B61" s="95" t="s">
        <v>50</v>
      </c>
      <c r="C61" s="50"/>
      <c r="D61" s="50"/>
      <c r="E61" s="49"/>
      <c r="F61" s="49"/>
      <c r="G61" s="49"/>
      <c r="I61" s="59"/>
    </row>
    <row r="62" spans="1:9" ht="30" x14ac:dyDescent="0.25">
      <c r="A62" s="50">
        <f t="shared" si="3"/>
        <v>53</v>
      </c>
      <c r="B62" s="95" t="s">
        <v>51</v>
      </c>
      <c r="C62" s="50"/>
      <c r="D62" s="50"/>
      <c r="E62" s="49"/>
      <c r="F62" s="49"/>
      <c r="G62" s="49"/>
      <c r="I62" s="59"/>
    </row>
    <row r="63" spans="1:9" ht="30" x14ac:dyDescent="0.25">
      <c r="A63" s="50">
        <f t="shared" si="3"/>
        <v>54</v>
      </c>
      <c r="B63" s="95" t="s">
        <v>52</v>
      </c>
      <c r="C63" s="50"/>
      <c r="D63" s="50"/>
      <c r="E63" s="49"/>
      <c r="F63" s="49"/>
      <c r="G63" s="49"/>
      <c r="I63" s="59"/>
    </row>
    <row r="64" spans="1:9" ht="30" x14ac:dyDescent="0.25">
      <c r="A64" s="50">
        <f t="shared" si="3"/>
        <v>55</v>
      </c>
      <c r="B64" s="95" t="s">
        <v>53</v>
      </c>
      <c r="C64" s="50"/>
      <c r="D64" s="50"/>
      <c r="E64" s="49"/>
      <c r="F64" s="49"/>
      <c r="G64" s="49"/>
      <c r="I64" s="59"/>
    </row>
    <row r="65" spans="1:9" ht="30" x14ac:dyDescent="0.25">
      <c r="A65" s="50">
        <f t="shared" si="3"/>
        <v>56</v>
      </c>
      <c r="B65" s="95" t="s">
        <v>54</v>
      </c>
      <c r="C65" s="50"/>
      <c r="D65" s="50"/>
      <c r="E65" s="49"/>
      <c r="F65" s="49"/>
      <c r="G65" s="49"/>
      <c r="I65" s="59"/>
    </row>
    <row r="66" spans="1:9" ht="30" x14ac:dyDescent="0.25">
      <c r="A66" s="50">
        <f t="shared" si="3"/>
        <v>57</v>
      </c>
      <c r="B66" s="95" t="s">
        <v>55</v>
      </c>
      <c r="C66" s="50"/>
      <c r="D66" s="50"/>
      <c r="E66" s="49"/>
      <c r="F66" s="49"/>
      <c r="G66" s="49"/>
      <c r="I66" s="59"/>
    </row>
    <row r="67" spans="1:9" x14ac:dyDescent="0.25">
      <c r="A67" s="45" t="s">
        <v>56</v>
      </c>
      <c r="B67" s="46"/>
      <c r="C67" s="47"/>
      <c r="D67" s="48"/>
      <c r="E67" s="45"/>
      <c r="F67" s="45"/>
      <c r="G67" s="45"/>
      <c r="I67" s="59"/>
    </row>
    <row r="68" spans="1:9" ht="30" x14ac:dyDescent="0.25">
      <c r="A68" s="50">
        <f>+A66+1</f>
        <v>58</v>
      </c>
      <c r="B68" s="95" t="s">
        <v>57</v>
      </c>
      <c r="C68" s="50"/>
      <c r="D68" s="50"/>
      <c r="E68" s="49"/>
      <c r="F68" s="49"/>
      <c r="G68" s="49"/>
      <c r="I68" s="59"/>
    </row>
    <row r="69" spans="1:9" ht="45" x14ac:dyDescent="0.25">
      <c r="A69" s="50">
        <f>+A68+1</f>
        <v>59</v>
      </c>
      <c r="B69" s="95" t="s">
        <v>58</v>
      </c>
      <c r="C69" s="50"/>
      <c r="D69" s="50"/>
      <c r="E69" s="49"/>
      <c r="F69" s="49"/>
      <c r="G69" s="49"/>
      <c r="I69" s="59"/>
    </row>
    <row r="70" spans="1:9" ht="45" x14ac:dyDescent="0.25">
      <c r="A70" s="50">
        <f t="shared" ref="A70:A75" si="4">+A69+1</f>
        <v>60</v>
      </c>
      <c r="B70" s="95" t="s">
        <v>59</v>
      </c>
      <c r="C70" s="50"/>
      <c r="D70" s="50"/>
      <c r="E70" s="49"/>
      <c r="F70" s="49"/>
      <c r="G70" s="49"/>
      <c r="I70" s="59"/>
    </row>
    <row r="71" spans="1:9" ht="30" x14ac:dyDescent="0.25">
      <c r="A71" s="50">
        <f t="shared" si="4"/>
        <v>61</v>
      </c>
      <c r="B71" s="95" t="s">
        <v>60</v>
      </c>
      <c r="C71" s="50"/>
      <c r="D71" s="50"/>
      <c r="E71" s="49"/>
      <c r="F71" s="49"/>
      <c r="G71" s="49"/>
      <c r="I71" s="59"/>
    </row>
    <row r="72" spans="1:9" ht="30" x14ac:dyDescent="0.25">
      <c r="A72" s="50">
        <f t="shared" si="4"/>
        <v>62</v>
      </c>
      <c r="B72" s="95" t="s">
        <v>61</v>
      </c>
      <c r="C72" s="50"/>
      <c r="D72" s="50"/>
      <c r="E72" s="49"/>
      <c r="F72" s="49"/>
      <c r="G72" s="49"/>
      <c r="I72" s="59"/>
    </row>
    <row r="73" spans="1:9" ht="30" x14ac:dyDescent="0.25">
      <c r="A73" s="50">
        <f t="shared" si="4"/>
        <v>63</v>
      </c>
      <c r="B73" s="95" t="s">
        <v>62</v>
      </c>
      <c r="C73" s="50"/>
      <c r="D73" s="50"/>
      <c r="E73" s="49"/>
      <c r="F73" s="49"/>
      <c r="G73" s="49"/>
      <c r="I73" s="59"/>
    </row>
    <row r="74" spans="1:9" ht="30" x14ac:dyDescent="0.25">
      <c r="A74" s="50">
        <f t="shared" si="4"/>
        <v>64</v>
      </c>
      <c r="B74" s="95" t="s">
        <v>63</v>
      </c>
      <c r="C74" s="50"/>
      <c r="D74" s="50"/>
      <c r="E74" s="49"/>
      <c r="F74" s="49"/>
      <c r="G74" s="49"/>
      <c r="I74" s="59"/>
    </row>
    <row r="75" spans="1:9" ht="30" x14ac:dyDescent="0.25">
      <c r="A75" s="50">
        <f t="shared" si="4"/>
        <v>65</v>
      </c>
      <c r="B75" s="95" t="s">
        <v>64</v>
      </c>
      <c r="C75" s="50"/>
      <c r="D75" s="50"/>
      <c r="E75" s="49"/>
      <c r="F75" s="49"/>
      <c r="G75" s="49"/>
      <c r="I75" s="59"/>
    </row>
    <row r="76" spans="1:9" x14ac:dyDescent="0.25">
      <c r="B76" s="53" t="s">
        <v>292</v>
      </c>
      <c r="C76" s="54">
        <f>(+COUNTIF(C7:C75,"x")*10)</f>
        <v>0</v>
      </c>
      <c r="D76" s="54">
        <f>(+COUNTIF(D7:D75,"x")*0)</f>
        <v>0</v>
      </c>
      <c r="E76" s="54">
        <f>(+COUNTIF(E7:E75,"x")*5)</f>
        <v>0</v>
      </c>
      <c r="F76" s="55"/>
      <c r="G76" s="55"/>
      <c r="I76" s="59"/>
    </row>
    <row r="77" spans="1:9" x14ac:dyDescent="0.25">
      <c r="B77" s="53" t="s">
        <v>293</v>
      </c>
      <c r="C77" s="54">
        <f>SUM(C76:E76)</f>
        <v>0</v>
      </c>
      <c r="D77" s="55"/>
      <c r="E77" s="55"/>
      <c r="F77" s="55"/>
      <c r="G77" s="55"/>
      <c r="I77" s="59"/>
    </row>
    <row r="78" spans="1:9" ht="15.75" thickBot="1" x14ac:dyDescent="0.3">
      <c r="B78" s="53" t="s">
        <v>294</v>
      </c>
      <c r="C78" s="54">
        <f>+A75*10</f>
        <v>650</v>
      </c>
      <c r="D78" s="56"/>
      <c r="E78" s="56"/>
      <c r="F78" s="56"/>
      <c r="G78" s="57"/>
      <c r="I78" s="59"/>
    </row>
    <row r="79" spans="1:9" x14ac:dyDescent="0.25">
      <c r="B79" s="1"/>
      <c r="C79" s="1"/>
      <c r="D79" s="1"/>
      <c r="E79" s="14"/>
      <c r="F79" s="13" t="s">
        <v>263</v>
      </c>
      <c r="G79" s="12"/>
      <c r="H79" s="58"/>
      <c r="I79" s="59"/>
    </row>
    <row r="80" spans="1:9" x14ac:dyDescent="0.25">
      <c r="B80" s="1"/>
      <c r="C80" s="1"/>
      <c r="D80" s="1"/>
      <c r="E80" s="10"/>
      <c r="F80" s="9" t="s">
        <v>261</v>
      </c>
      <c r="G80" s="8"/>
      <c r="H80" s="58"/>
      <c r="I80" s="59"/>
    </row>
    <row r="81" spans="1:12" x14ac:dyDescent="0.25">
      <c r="B81" s="62"/>
      <c r="C81" s="1"/>
      <c r="D81" s="1"/>
      <c r="E81" s="10"/>
      <c r="F81" s="9" t="s">
        <v>262</v>
      </c>
      <c r="G81" s="8"/>
      <c r="H81" s="58"/>
      <c r="I81" s="59"/>
    </row>
    <row r="82" spans="1:12" ht="15.75" thickBot="1" x14ac:dyDescent="0.3">
      <c r="B82" s="1"/>
      <c r="C82" s="1"/>
      <c r="D82" s="1"/>
      <c r="E82" s="6"/>
      <c r="F82" s="5" t="s">
        <v>261</v>
      </c>
      <c r="G82" s="4"/>
      <c r="H82" s="58"/>
      <c r="I82" s="59"/>
    </row>
    <row r="83" spans="1:12" x14ac:dyDescent="0.25">
      <c r="B83" s="1"/>
      <c r="C83" s="1"/>
      <c r="D83" s="1"/>
      <c r="I83" s="59"/>
    </row>
    <row r="84" spans="1:12" ht="3" customHeight="1" x14ac:dyDescent="0.25">
      <c r="A84" s="59"/>
      <c r="B84" s="60"/>
      <c r="C84" s="60"/>
      <c r="D84" s="60"/>
      <c r="E84" s="59"/>
      <c r="F84" s="59"/>
      <c r="G84" s="59"/>
      <c r="H84" s="59"/>
      <c r="I84" s="59"/>
    </row>
    <row r="85" spans="1:12" x14ac:dyDescent="0.25">
      <c r="B85" s="1"/>
      <c r="C85" s="1"/>
      <c r="D85" s="1"/>
    </row>
    <row r="86" spans="1:12" s="51" customFormat="1" ht="14.25" x14ac:dyDescent="0.2">
      <c r="F86" s="63"/>
    </row>
    <row r="87" spans="1:12" s="51" customFormat="1" ht="14.25" x14ac:dyDescent="0.2">
      <c r="A87" s="146" t="str">
        <f>+A1</f>
        <v>CUESTIONARIO DE CONTROL INTERNO (Enfoque COSO)</v>
      </c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</row>
    <row r="88" spans="1:12" s="51" customFormat="1" ht="14.25" x14ac:dyDescent="0.2">
      <c r="A88" s="146" t="s">
        <v>296</v>
      </c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</row>
    <row r="89" spans="1:12" s="51" customFormat="1" ht="14.25" x14ac:dyDescent="0.2">
      <c r="A89" s="64"/>
      <c r="B89" s="65"/>
      <c r="C89" s="65"/>
      <c r="D89" s="65"/>
      <c r="E89" s="65"/>
      <c r="F89" s="66"/>
    </row>
    <row r="90" spans="1:12" s="67" customFormat="1" ht="14.25" x14ac:dyDescent="0.2">
      <c r="A90" s="134" t="s">
        <v>269</v>
      </c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6"/>
    </row>
    <row r="91" spans="1:12" s="51" customFormat="1" thickBot="1" x14ac:dyDescent="0.25">
      <c r="A91" s="52"/>
      <c r="B91" s="52"/>
      <c r="C91" s="52"/>
      <c r="D91" s="52"/>
      <c r="E91" s="52"/>
      <c r="F91" s="68"/>
    </row>
    <row r="92" spans="1:12" s="51" customFormat="1" thickBot="1" x14ac:dyDescent="0.25">
      <c r="A92" s="147" t="s">
        <v>297</v>
      </c>
      <c r="B92" s="69" t="s">
        <v>298</v>
      </c>
      <c r="C92" s="70">
        <f>+C77</f>
        <v>0</v>
      </c>
      <c r="D92" s="140">
        <f>+C92/C93</f>
        <v>0</v>
      </c>
      <c r="E92" s="148" t="str">
        <f>IF(($D$92&gt;0.75),"ALTO",IF(($D$92&lt;0.51),"BAJO","MODERADO"))</f>
        <v>BAJO</v>
      </c>
      <c r="F92" s="148"/>
      <c r="G92" s="61"/>
      <c r="H92" s="71" t="s">
        <v>299</v>
      </c>
      <c r="I92" s="72"/>
      <c r="J92" s="72"/>
      <c r="K92" s="73"/>
    </row>
    <row r="93" spans="1:12" s="51" customFormat="1" thickBot="1" x14ac:dyDescent="0.25">
      <c r="A93" s="147"/>
      <c r="B93" s="74" t="s">
        <v>300</v>
      </c>
      <c r="C93" s="74">
        <f>+C78</f>
        <v>650</v>
      </c>
      <c r="D93" s="141"/>
      <c r="E93" s="149"/>
      <c r="F93" s="149"/>
      <c r="G93" s="75"/>
      <c r="H93" s="144" t="s">
        <v>301</v>
      </c>
      <c r="I93" s="145"/>
      <c r="J93" s="76" t="s">
        <v>302</v>
      </c>
      <c r="K93" s="77"/>
    </row>
    <row r="94" spans="1:12" s="51" customFormat="1" ht="14.25" x14ac:dyDescent="0.2">
      <c r="A94" s="52"/>
      <c r="B94" s="52"/>
      <c r="C94" s="52"/>
      <c r="D94" s="52"/>
      <c r="E94" s="52"/>
      <c r="F94" s="75"/>
      <c r="G94" s="75"/>
      <c r="H94" s="137" t="s">
        <v>303</v>
      </c>
      <c r="I94" s="138"/>
      <c r="J94" s="76" t="s">
        <v>304</v>
      </c>
      <c r="K94" s="77"/>
    </row>
    <row r="95" spans="1:12" s="51" customFormat="1" thickBot="1" x14ac:dyDescent="0.25">
      <c r="A95" s="78"/>
      <c r="B95" s="79"/>
      <c r="C95" s="79"/>
      <c r="D95" s="52"/>
      <c r="E95" s="52"/>
      <c r="F95" s="68"/>
      <c r="H95" s="132" t="s">
        <v>305</v>
      </c>
      <c r="I95" s="133"/>
      <c r="J95" s="80" t="s">
        <v>306</v>
      </c>
      <c r="K95" s="81"/>
    </row>
    <row r="96" spans="1:12" s="51" customFormat="1" ht="14.25" x14ac:dyDescent="0.2">
      <c r="A96" s="78"/>
      <c r="B96" s="79"/>
      <c r="C96" s="79"/>
      <c r="D96" s="52"/>
      <c r="E96" s="52"/>
      <c r="F96" s="68"/>
    </row>
    <row r="97" spans="1:12" s="67" customFormat="1" ht="14.25" x14ac:dyDescent="0.2">
      <c r="A97" s="134" t="s">
        <v>307</v>
      </c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6"/>
    </row>
    <row r="98" spans="1:12" s="51" customFormat="1" thickBot="1" x14ac:dyDescent="0.25">
      <c r="A98" s="52"/>
      <c r="B98" s="68"/>
      <c r="C98" s="68"/>
      <c r="D98" s="52"/>
      <c r="E98" s="52"/>
      <c r="F98" s="68"/>
    </row>
    <row r="99" spans="1:12" s="51" customFormat="1" thickBot="1" x14ac:dyDescent="0.25">
      <c r="A99" s="52"/>
      <c r="B99" s="52"/>
      <c r="C99" s="52"/>
      <c r="D99" s="52"/>
      <c r="E99" s="52"/>
      <c r="F99" s="68"/>
      <c r="H99" s="71" t="s">
        <v>308</v>
      </c>
      <c r="I99" s="72"/>
      <c r="J99" s="72"/>
      <c r="K99" s="73"/>
    </row>
    <row r="100" spans="1:12" s="51" customFormat="1" ht="14.25" x14ac:dyDescent="0.2">
      <c r="A100" s="82" t="s">
        <v>309</v>
      </c>
      <c r="B100" s="74" t="s">
        <v>310</v>
      </c>
      <c r="C100" s="139">
        <v>1</v>
      </c>
      <c r="D100" s="140">
        <f>+C100-D92</f>
        <v>1</v>
      </c>
      <c r="E100" s="142" t="str">
        <f>IF((D100&gt;=50%),"ALTO",IF((D100&lt;=24%),"BAJO","MODERADO"))</f>
        <v>ALTO</v>
      </c>
      <c r="F100" s="142"/>
      <c r="G100" s="68"/>
      <c r="H100" s="144" t="s">
        <v>311</v>
      </c>
      <c r="I100" s="145"/>
      <c r="J100" s="76" t="s">
        <v>302</v>
      </c>
      <c r="K100" s="77"/>
    </row>
    <row r="101" spans="1:12" s="51" customFormat="1" thickBot="1" x14ac:dyDescent="0.25">
      <c r="A101" s="82"/>
      <c r="B101" s="52"/>
      <c r="C101" s="139"/>
      <c r="D101" s="141"/>
      <c r="E101" s="143"/>
      <c r="F101" s="143"/>
      <c r="G101" s="68"/>
      <c r="H101" s="137" t="s">
        <v>312</v>
      </c>
      <c r="I101" s="138"/>
      <c r="J101" s="76" t="s">
        <v>304</v>
      </c>
      <c r="K101" s="77"/>
    </row>
    <row r="102" spans="1:12" s="51" customFormat="1" thickBot="1" x14ac:dyDescent="0.25">
      <c r="A102" s="52"/>
      <c r="B102" s="83"/>
      <c r="C102" s="83"/>
      <c r="D102" s="52"/>
      <c r="E102" s="52"/>
      <c r="F102" s="68"/>
      <c r="G102" s="68"/>
      <c r="H102" s="132" t="s">
        <v>313</v>
      </c>
      <c r="I102" s="133"/>
      <c r="J102" s="80" t="s">
        <v>306</v>
      </c>
      <c r="K102" s="81"/>
    </row>
    <row r="103" spans="1:12" s="51" customFormat="1" ht="14.25" x14ac:dyDescent="0.2">
      <c r="D103" s="63"/>
      <c r="E103" s="63"/>
      <c r="F103" s="63"/>
    </row>
    <row r="104" spans="1:12" s="67" customFormat="1" ht="14.25" x14ac:dyDescent="0.2">
      <c r="A104" s="134" t="s">
        <v>314</v>
      </c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6"/>
    </row>
    <row r="105" spans="1:12" s="51" customFormat="1" ht="14.25" x14ac:dyDescent="0.2">
      <c r="A105" s="52"/>
      <c r="B105" s="52"/>
      <c r="C105" s="52"/>
      <c r="D105" s="52"/>
      <c r="E105" s="52"/>
      <c r="F105" s="68"/>
    </row>
    <row r="106" spans="1:12" s="51" customFormat="1" ht="14.25" x14ac:dyDescent="0.2">
      <c r="A106" s="52"/>
      <c r="C106" s="84" t="s">
        <v>269</v>
      </c>
      <c r="D106" s="85">
        <f>+D92</f>
        <v>0</v>
      </c>
      <c r="E106" s="52"/>
      <c r="F106" s="68"/>
    </row>
    <row r="107" spans="1:12" s="51" customFormat="1" ht="14.25" x14ac:dyDescent="0.2">
      <c r="A107" s="52"/>
      <c r="C107" s="84" t="s">
        <v>315</v>
      </c>
      <c r="D107" s="85">
        <f>+D100</f>
        <v>1</v>
      </c>
      <c r="E107" s="52"/>
      <c r="F107" s="68"/>
    </row>
    <row r="108" spans="1:12" s="51" customFormat="1" ht="14.25" x14ac:dyDescent="0.2">
      <c r="A108" s="52"/>
      <c r="C108" s="84"/>
      <c r="D108" s="52"/>
      <c r="E108" s="52"/>
      <c r="F108" s="68"/>
    </row>
    <row r="109" spans="1:12" s="51" customFormat="1" thickBot="1" x14ac:dyDescent="0.25">
      <c r="A109" s="82" t="s">
        <v>316</v>
      </c>
      <c r="B109" s="52"/>
      <c r="C109" s="52"/>
      <c r="D109" s="52"/>
      <c r="E109" s="52"/>
      <c r="F109" s="52"/>
    </row>
    <row r="110" spans="1:12" s="51" customFormat="1" thickBot="1" x14ac:dyDescent="0.25">
      <c r="A110" s="86"/>
      <c r="B110" s="87"/>
      <c r="C110" s="87"/>
      <c r="D110" s="87"/>
      <c r="E110" s="87"/>
      <c r="F110" s="88"/>
    </row>
    <row r="111" spans="1:12" s="51" customFormat="1" ht="14.25" x14ac:dyDescent="0.2">
      <c r="A111" s="89"/>
      <c r="B111" s="90"/>
      <c r="C111" s="90"/>
      <c r="D111" s="90"/>
      <c r="E111" s="90"/>
      <c r="F111" s="91"/>
      <c r="H111" s="14"/>
      <c r="I111" s="13" t="s">
        <v>263</v>
      </c>
      <c r="J111" s="12"/>
      <c r="K111" s="11"/>
    </row>
    <row r="112" spans="1:12" s="51" customFormat="1" ht="14.25" x14ac:dyDescent="0.2">
      <c r="A112" s="89"/>
      <c r="B112" s="90"/>
      <c r="C112" s="90"/>
      <c r="D112" s="90"/>
      <c r="E112" s="90"/>
      <c r="F112" s="91"/>
      <c r="H112" s="10"/>
      <c r="I112" s="9" t="s">
        <v>261</v>
      </c>
      <c r="J112" s="8"/>
      <c r="K112" s="7"/>
    </row>
    <row r="113" spans="1:11" s="51" customFormat="1" ht="14.25" x14ac:dyDescent="0.2">
      <c r="A113" s="89"/>
      <c r="B113" s="90"/>
      <c r="C113" s="90"/>
      <c r="D113" s="90"/>
      <c r="E113" s="90"/>
      <c r="F113" s="91"/>
      <c r="H113" s="10"/>
      <c r="I113" s="9" t="s">
        <v>262</v>
      </c>
      <c r="J113" s="8"/>
      <c r="K113" s="7"/>
    </row>
    <row r="114" spans="1:11" s="51" customFormat="1" thickBot="1" x14ac:dyDescent="0.25">
      <c r="A114" s="89"/>
      <c r="B114" s="90"/>
      <c r="C114" s="90"/>
      <c r="D114" s="90"/>
      <c r="E114" s="90"/>
      <c r="F114" s="91"/>
      <c r="H114" s="6"/>
      <c r="I114" s="5" t="s">
        <v>261</v>
      </c>
      <c r="J114" s="4"/>
      <c r="K114" s="3"/>
    </row>
    <row r="115" spans="1:11" s="51" customFormat="1" ht="14.25" x14ac:dyDescent="0.2">
      <c r="A115" s="89"/>
      <c r="B115" s="90"/>
      <c r="C115" s="90"/>
      <c r="D115" s="90"/>
      <c r="E115" s="90"/>
      <c r="F115" s="91"/>
    </row>
    <row r="116" spans="1:11" s="51" customFormat="1" thickBot="1" x14ac:dyDescent="0.25">
      <c r="A116" s="92"/>
      <c r="B116" s="93"/>
      <c r="C116" s="93"/>
      <c r="D116" s="93"/>
      <c r="E116" s="93"/>
      <c r="F116" s="94"/>
    </row>
    <row r="117" spans="1:11" x14ac:dyDescent="0.25">
      <c r="B117" s="1"/>
      <c r="C117" s="1"/>
      <c r="D117" s="1"/>
    </row>
    <row r="118" spans="1:11" x14ac:dyDescent="0.25">
      <c r="B118" s="1"/>
      <c r="C118" s="1"/>
      <c r="D118" s="1"/>
    </row>
    <row r="119" spans="1:11" ht="3" customHeight="1" x14ac:dyDescent="0.25">
      <c r="B119" s="1"/>
      <c r="C119" s="1"/>
      <c r="D119" s="1"/>
    </row>
    <row r="120" spans="1:11" x14ac:dyDescent="0.25">
      <c r="B120" s="1"/>
      <c r="C120" s="1"/>
      <c r="D120" s="1"/>
    </row>
    <row r="121" spans="1:11" x14ac:dyDescent="0.25">
      <c r="B121" s="1"/>
      <c r="C121" s="1"/>
      <c r="D121" s="1"/>
    </row>
    <row r="122" spans="1:11" x14ac:dyDescent="0.25">
      <c r="B122" s="1"/>
      <c r="C122" s="1"/>
      <c r="D122" s="1"/>
    </row>
    <row r="123" spans="1:11" x14ac:dyDescent="0.25">
      <c r="B123" s="1"/>
      <c r="C123" s="1"/>
      <c r="D123" s="1"/>
    </row>
    <row r="124" spans="1:11" x14ac:dyDescent="0.25">
      <c r="B124" s="1"/>
      <c r="C124" s="1"/>
      <c r="D124" s="1"/>
    </row>
    <row r="125" spans="1:11" x14ac:dyDescent="0.25">
      <c r="B125" s="1"/>
      <c r="C125" s="1"/>
      <c r="D125" s="1"/>
    </row>
    <row r="126" spans="1:11" x14ac:dyDescent="0.25">
      <c r="B126" s="1"/>
      <c r="C126" s="1"/>
      <c r="D126" s="1"/>
    </row>
    <row r="127" spans="1:11" x14ac:dyDescent="0.25">
      <c r="B127" s="1"/>
      <c r="C127" s="1"/>
      <c r="D127" s="1"/>
    </row>
    <row r="128" spans="1:11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C238" s="1"/>
      <c r="D238" s="44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42"/>
      <c r="D252" s="42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C256" s="1"/>
      <c r="D256" s="44"/>
    </row>
    <row r="257" spans="2:4" x14ac:dyDescent="0.25">
      <c r="C257" s="1"/>
      <c r="D257" s="44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1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B386" s="1"/>
      <c r="C386" s="1"/>
      <c r="D386" s="1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B389" s="1"/>
      <c r="C389" s="1"/>
      <c r="D389" s="1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B414" s="1"/>
      <c r="C414" s="1"/>
      <c r="D414" s="1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C432" s="1"/>
      <c r="D432" s="44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B436" s="1"/>
      <c r="C436" s="1"/>
      <c r="D436" s="1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B439" s="1"/>
      <c r="C439" s="1"/>
      <c r="D439" s="1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B462" s="1"/>
      <c r="C462" s="1"/>
      <c r="D462" s="1"/>
    </row>
    <row r="463" spans="2:4" x14ac:dyDescent="0.25">
      <c r="B463" s="1"/>
      <c r="C463" s="1"/>
      <c r="D463" s="1"/>
    </row>
    <row r="464" spans="2:4" x14ac:dyDescent="0.25">
      <c r="B464" s="1"/>
      <c r="C464" s="1"/>
      <c r="D464" s="1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C482" s="1"/>
      <c r="D482" s="44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B512" s="1"/>
      <c r="C512" s="1"/>
      <c r="D512" s="1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B559" s="1"/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B562" s="1"/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B587" s="1"/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B590" s="1"/>
      <c r="C590" s="1"/>
      <c r="D590" s="1"/>
    </row>
    <row r="591" spans="2:4" x14ac:dyDescent="0.25">
      <c r="B591" s="1"/>
      <c r="C591" s="1"/>
      <c r="D591" s="1"/>
    </row>
    <row r="592" spans="2:4" x14ac:dyDescent="0.25">
      <c r="B592" s="1"/>
      <c r="C592" s="1"/>
      <c r="D592" s="1"/>
    </row>
    <row r="593" spans="2:4" x14ac:dyDescent="0.25">
      <c r="B593" s="1"/>
      <c r="C593" s="1"/>
      <c r="D593" s="1"/>
    </row>
    <row r="594" spans="2:4" x14ac:dyDescent="0.25">
      <c r="B594" s="1"/>
      <c r="C594" s="1"/>
      <c r="D594" s="1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B618" s="1"/>
      <c r="C618" s="1"/>
      <c r="D618" s="1"/>
    </row>
    <row r="619" spans="2:4" x14ac:dyDescent="0.25">
      <c r="B619" s="1"/>
      <c r="C619" s="1"/>
      <c r="D619" s="1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B635" s="1"/>
      <c r="C635" s="1"/>
      <c r="D635" s="1"/>
    </row>
    <row r="636" spans="2:4" x14ac:dyDescent="0.25">
      <c r="C636" s="1"/>
      <c r="D636" s="44"/>
    </row>
    <row r="637" spans="2:4" x14ac:dyDescent="0.25">
      <c r="C637" s="1"/>
      <c r="D637" s="44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B666" s="1"/>
      <c r="C666" s="1"/>
      <c r="D666" s="1"/>
    </row>
    <row r="667" spans="2:4" x14ac:dyDescent="0.25">
      <c r="B667" s="1"/>
      <c r="C667" s="1"/>
      <c r="D667" s="1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B675" s="1"/>
      <c r="C675" s="1"/>
      <c r="D675" s="1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B678" s="1"/>
      <c r="C678" s="1"/>
      <c r="D678" s="1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B695" s="1"/>
      <c r="C695" s="1"/>
      <c r="D695" s="1"/>
    </row>
    <row r="696" spans="2:4" x14ac:dyDescent="0.25">
      <c r="B696" s="1"/>
      <c r="C696" s="1"/>
      <c r="D696" s="1"/>
    </row>
    <row r="697" spans="2:4" x14ac:dyDescent="0.25">
      <c r="B697" s="1"/>
      <c r="C697" s="1"/>
      <c r="D697" s="1"/>
    </row>
    <row r="698" spans="2:4" x14ac:dyDescent="0.25">
      <c r="B698" s="1"/>
      <c r="C698" s="1"/>
      <c r="D698" s="1"/>
    </row>
    <row r="699" spans="2:4" x14ac:dyDescent="0.25">
      <c r="B699" s="1"/>
      <c r="C699" s="1"/>
      <c r="D699" s="1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B703" s="1"/>
      <c r="C703" s="1"/>
      <c r="D703" s="1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C721" s="1"/>
      <c r="D721" s="44"/>
    </row>
    <row r="722" spans="2:4" x14ac:dyDescent="0.25">
      <c r="B722" s="1"/>
      <c r="C722" s="1"/>
      <c r="D722" s="1"/>
    </row>
    <row r="723" spans="2:4" x14ac:dyDescent="0.25">
      <c r="B723" s="1"/>
      <c r="C723" s="1"/>
      <c r="D723" s="1"/>
    </row>
    <row r="724" spans="2:4" x14ac:dyDescent="0.25">
      <c r="B724" s="1"/>
      <c r="C724" s="1"/>
      <c r="D724" s="1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C741" s="1"/>
      <c r="D741" s="44"/>
    </row>
    <row r="742" spans="2:4" x14ac:dyDescent="0.25">
      <c r="C742" s="1"/>
      <c r="D742" s="44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B747" s="1"/>
      <c r="C747" s="1"/>
      <c r="D747" s="1"/>
    </row>
    <row r="748" spans="2:4" x14ac:dyDescent="0.25">
      <c r="B748" s="1"/>
      <c r="C748" s="1"/>
      <c r="D748" s="1"/>
    </row>
    <row r="749" spans="2:4" x14ac:dyDescent="0.25">
      <c r="B749" s="1"/>
      <c r="C749" s="1"/>
      <c r="D749" s="1"/>
    </row>
    <row r="750" spans="2:4" x14ac:dyDescent="0.25">
      <c r="B750" s="1"/>
      <c r="C750" s="1"/>
      <c r="D750" s="1"/>
    </row>
    <row r="751" spans="2:4" x14ac:dyDescent="0.25">
      <c r="B751" s="1"/>
      <c r="C751" s="1"/>
      <c r="D751" s="1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B771" s="1"/>
      <c r="C771" s="1"/>
      <c r="D771" s="1"/>
    </row>
    <row r="772" spans="2:4" x14ac:dyDescent="0.25">
      <c r="B772" s="1"/>
      <c r="C772" s="1"/>
      <c r="D772" s="1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B775" s="1"/>
      <c r="C775" s="1"/>
      <c r="D775" s="1"/>
    </row>
    <row r="776" spans="2:4" x14ac:dyDescent="0.25">
      <c r="B776" s="1"/>
      <c r="C776" s="1"/>
      <c r="D776" s="1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  <row r="784" spans="2:4" x14ac:dyDescent="0.25">
      <c r="B784" s="1"/>
      <c r="C784" s="1"/>
      <c r="D784" s="1"/>
    </row>
    <row r="785" spans="2:4" x14ac:dyDescent="0.25">
      <c r="B785" s="1"/>
      <c r="C785" s="1"/>
      <c r="D785" s="1"/>
    </row>
    <row r="786" spans="2:4" x14ac:dyDescent="0.25">
      <c r="B786" s="1"/>
      <c r="C786" s="1"/>
      <c r="D786" s="1"/>
    </row>
    <row r="787" spans="2:4" x14ac:dyDescent="0.25">
      <c r="B787" s="1"/>
      <c r="C787" s="1"/>
      <c r="D787" s="1"/>
    </row>
    <row r="788" spans="2:4" x14ac:dyDescent="0.25">
      <c r="B788" s="1"/>
      <c r="C788" s="1"/>
      <c r="D788" s="1"/>
    </row>
    <row r="789" spans="2:4" x14ac:dyDescent="0.25">
      <c r="B789" s="1"/>
      <c r="C789" s="1"/>
      <c r="D789" s="1"/>
    </row>
    <row r="790" spans="2:4" x14ac:dyDescent="0.25">
      <c r="B790" s="1"/>
      <c r="C790" s="1"/>
      <c r="D790" s="1"/>
    </row>
    <row r="791" spans="2:4" x14ac:dyDescent="0.25">
      <c r="B791" s="1"/>
      <c r="C791" s="1"/>
      <c r="D791" s="1"/>
    </row>
    <row r="792" spans="2:4" x14ac:dyDescent="0.25">
      <c r="B792" s="1"/>
      <c r="C792" s="1"/>
      <c r="D792" s="1"/>
    </row>
    <row r="793" spans="2:4" x14ac:dyDescent="0.25">
      <c r="C793" s="1"/>
      <c r="D793" s="44"/>
    </row>
    <row r="794" spans="2:4" x14ac:dyDescent="0.25">
      <c r="C794" s="1"/>
      <c r="D794" s="44"/>
    </row>
    <row r="795" spans="2:4" x14ac:dyDescent="0.25">
      <c r="B795" s="1"/>
      <c r="C795" s="1"/>
      <c r="D795" s="1"/>
    </row>
    <row r="796" spans="2:4" x14ac:dyDescent="0.25">
      <c r="B796" s="1"/>
      <c r="C796" s="1"/>
      <c r="D796" s="1"/>
    </row>
    <row r="797" spans="2:4" x14ac:dyDescent="0.25">
      <c r="B797" s="1"/>
      <c r="C797" s="1"/>
      <c r="D797" s="1"/>
    </row>
    <row r="798" spans="2:4" x14ac:dyDescent="0.25">
      <c r="B798" s="1"/>
      <c r="C798" s="1"/>
      <c r="D798" s="1"/>
    </row>
    <row r="799" spans="2:4" x14ac:dyDescent="0.25">
      <c r="B799" s="1"/>
      <c r="C799" s="1"/>
      <c r="D799" s="1"/>
    </row>
    <row r="800" spans="2:4" x14ac:dyDescent="0.25">
      <c r="B800" s="1"/>
      <c r="C800" s="1"/>
      <c r="D800" s="1"/>
    </row>
    <row r="801" spans="2:4" x14ac:dyDescent="0.25">
      <c r="B801" s="1"/>
      <c r="C801" s="1"/>
      <c r="D801" s="1"/>
    </row>
    <row r="802" spans="2:4" x14ac:dyDescent="0.25">
      <c r="B802" s="1"/>
      <c r="C802" s="1"/>
      <c r="D802" s="1"/>
    </row>
    <row r="803" spans="2:4" x14ac:dyDescent="0.25">
      <c r="B803" s="1"/>
      <c r="C803" s="1"/>
      <c r="D803" s="1"/>
    </row>
    <row r="804" spans="2:4" x14ac:dyDescent="0.25">
      <c r="B804" s="1"/>
      <c r="C804" s="1"/>
      <c r="D804" s="1"/>
    </row>
    <row r="805" spans="2:4" x14ac:dyDescent="0.25">
      <c r="B805" s="1"/>
      <c r="C805" s="1"/>
      <c r="D805" s="1"/>
    </row>
    <row r="806" spans="2:4" x14ac:dyDescent="0.25">
      <c r="B806" s="1"/>
      <c r="C806" s="1"/>
      <c r="D806" s="1"/>
    </row>
    <row r="807" spans="2:4" x14ac:dyDescent="0.25">
      <c r="B807" s="1"/>
      <c r="C807" s="1"/>
      <c r="D807" s="1"/>
    </row>
    <row r="808" spans="2:4" x14ac:dyDescent="0.25">
      <c r="B808" s="1"/>
      <c r="C808" s="1"/>
      <c r="D808" s="1"/>
    </row>
    <row r="809" spans="2:4" x14ac:dyDescent="0.25">
      <c r="B809" s="1"/>
      <c r="C809" s="1"/>
      <c r="D809" s="1"/>
    </row>
    <row r="810" spans="2:4" x14ac:dyDescent="0.25">
      <c r="B810" s="1"/>
      <c r="C810" s="1"/>
      <c r="D810" s="1"/>
    </row>
    <row r="811" spans="2:4" x14ac:dyDescent="0.25">
      <c r="B811" s="1"/>
      <c r="C811" s="1"/>
      <c r="D811" s="1"/>
    </row>
    <row r="812" spans="2:4" x14ac:dyDescent="0.25">
      <c r="B812" s="1"/>
      <c r="C812" s="1"/>
      <c r="D812" s="1"/>
    </row>
    <row r="813" spans="2:4" x14ac:dyDescent="0.25">
      <c r="B813" s="1"/>
      <c r="C813" s="1"/>
      <c r="D813" s="1"/>
    </row>
    <row r="814" spans="2:4" x14ac:dyDescent="0.25">
      <c r="B814" s="1"/>
      <c r="C814" s="1"/>
      <c r="D814" s="1"/>
    </row>
    <row r="815" spans="2:4" x14ac:dyDescent="0.25">
      <c r="B815" s="1"/>
      <c r="C815" s="1"/>
      <c r="D815" s="1"/>
    </row>
    <row r="816" spans="2:4" x14ac:dyDescent="0.25">
      <c r="B816" s="1"/>
      <c r="C816" s="1"/>
      <c r="D816" s="1"/>
    </row>
    <row r="817" spans="2:4" x14ac:dyDescent="0.25">
      <c r="B817" s="1"/>
      <c r="C817" s="1"/>
      <c r="D817" s="1"/>
    </row>
    <row r="818" spans="2:4" x14ac:dyDescent="0.25">
      <c r="B818" s="1"/>
      <c r="C818" s="1"/>
      <c r="D818" s="1"/>
    </row>
    <row r="819" spans="2:4" x14ac:dyDescent="0.25">
      <c r="B819" s="1"/>
      <c r="C819" s="1"/>
      <c r="D819" s="1"/>
    </row>
    <row r="820" spans="2:4" x14ac:dyDescent="0.25">
      <c r="B820" s="1"/>
      <c r="C820" s="1"/>
      <c r="D820" s="1"/>
    </row>
    <row r="821" spans="2:4" x14ac:dyDescent="0.25">
      <c r="B821" s="1"/>
      <c r="C821" s="1"/>
      <c r="D821" s="1"/>
    </row>
    <row r="822" spans="2:4" x14ac:dyDescent="0.25">
      <c r="B822" s="1"/>
      <c r="C822" s="1"/>
      <c r="D822" s="1"/>
    </row>
    <row r="823" spans="2:4" x14ac:dyDescent="0.25">
      <c r="B823" s="1"/>
      <c r="C823" s="1"/>
      <c r="D823" s="1"/>
    </row>
    <row r="824" spans="2:4" x14ac:dyDescent="0.25">
      <c r="B824" s="1"/>
      <c r="C824" s="1"/>
      <c r="D824" s="1"/>
    </row>
    <row r="825" spans="2:4" x14ac:dyDescent="0.25">
      <c r="B825" s="1"/>
      <c r="C825" s="1"/>
      <c r="D825" s="1"/>
    </row>
    <row r="826" spans="2:4" x14ac:dyDescent="0.25">
      <c r="B826" s="1"/>
      <c r="C826" s="1"/>
      <c r="D826" s="1"/>
    </row>
    <row r="827" spans="2:4" x14ac:dyDescent="0.25">
      <c r="B827" s="1"/>
      <c r="C827" s="1"/>
      <c r="D827" s="1"/>
    </row>
    <row r="828" spans="2:4" x14ac:dyDescent="0.25">
      <c r="B828" s="1"/>
      <c r="C828" s="1"/>
      <c r="D828" s="1"/>
    </row>
    <row r="829" spans="2:4" x14ac:dyDescent="0.25">
      <c r="B829" s="1"/>
      <c r="C829" s="1"/>
      <c r="D829" s="1"/>
    </row>
  </sheetData>
  <mergeCells count="23">
    <mergeCell ref="A1:G1"/>
    <mergeCell ref="A2:G2"/>
    <mergeCell ref="A4:A5"/>
    <mergeCell ref="B4:B5"/>
    <mergeCell ref="C4:F4"/>
    <mergeCell ref="G4:G5"/>
    <mergeCell ref="A87:L87"/>
    <mergeCell ref="A88:L88"/>
    <mergeCell ref="A90:L90"/>
    <mergeCell ref="A92:A93"/>
    <mergeCell ref="D92:D93"/>
    <mergeCell ref="E92:F93"/>
    <mergeCell ref="H93:I93"/>
    <mergeCell ref="H102:I102"/>
    <mergeCell ref="A104:L104"/>
    <mergeCell ref="H94:I94"/>
    <mergeCell ref="H95:I95"/>
    <mergeCell ref="A97:L97"/>
    <mergeCell ref="C100:C101"/>
    <mergeCell ref="D100:D101"/>
    <mergeCell ref="E100:F101"/>
    <mergeCell ref="H100:I100"/>
    <mergeCell ref="H101:I101"/>
  </mergeCells>
  <conditionalFormatting sqref="E92:F93">
    <cfRule type="cellIs" dxfId="29" priority="4" operator="equal">
      <formula>"BAJO"</formula>
    </cfRule>
    <cfRule type="cellIs" dxfId="28" priority="5" operator="equal">
      <formula>"MODERADO"</formula>
    </cfRule>
    <cfRule type="cellIs" dxfId="27" priority="6" operator="equal">
      <formula>"ALTO"</formula>
    </cfRule>
  </conditionalFormatting>
  <conditionalFormatting sqref="E100:F101">
    <cfRule type="cellIs" dxfId="26" priority="1" operator="equal">
      <formula>"BAJO"</formula>
    </cfRule>
    <cfRule type="cellIs" dxfId="25" priority="2" operator="equal">
      <formula>"MODERADO"</formula>
    </cfRule>
    <cfRule type="cellIs" dxfId="24" priority="3" operator="equal">
      <formula>"ALTO"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11"/>
  <sheetViews>
    <sheetView showGridLines="0" zoomScale="94" zoomScaleNormal="94" workbookViewId="0">
      <selection sqref="A1:G1"/>
    </sheetView>
  </sheetViews>
  <sheetFormatPr baseColWidth="10" defaultRowHeight="15" x14ac:dyDescent="0.25"/>
  <cols>
    <col min="1" max="1" width="5.140625" style="42" customWidth="1"/>
    <col min="2" max="2" width="80.140625" style="43" customWidth="1"/>
    <col min="3" max="4" width="10" style="43" customWidth="1"/>
    <col min="5" max="6" width="11.140625" style="42" bestFit="1" customWidth="1"/>
    <col min="7" max="7" width="38.140625" style="42" customWidth="1"/>
    <col min="8" max="8" width="11.42578125" style="42"/>
    <col min="9" max="9" width="0.5703125" style="42" customWidth="1"/>
    <col min="10" max="16384" width="11.42578125" style="42"/>
  </cols>
  <sheetData>
    <row r="1" spans="1:9" ht="21" x14ac:dyDescent="0.25">
      <c r="A1" s="150" t="s">
        <v>290</v>
      </c>
      <c r="B1" s="150"/>
      <c r="C1" s="150"/>
      <c r="D1" s="150"/>
      <c r="E1" s="150"/>
      <c r="F1" s="150"/>
      <c r="G1" s="150"/>
      <c r="I1" s="59"/>
    </row>
    <row r="2" spans="1:9" ht="21" x14ac:dyDescent="0.25">
      <c r="A2" s="150" t="s">
        <v>317</v>
      </c>
      <c r="B2" s="150"/>
      <c r="C2" s="150"/>
      <c r="D2" s="150"/>
      <c r="E2" s="150"/>
      <c r="F2" s="150"/>
      <c r="G2" s="150"/>
      <c r="I2" s="59"/>
    </row>
    <row r="3" spans="1:9" x14ac:dyDescent="0.25">
      <c r="A3" s="108"/>
      <c r="B3" s="117"/>
      <c r="C3" s="108" t="s">
        <v>295</v>
      </c>
      <c r="D3" s="117"/>
      <c r="E3" s="118"/>
      <c r="F3" s="118"/>
      <c r="G3" s="118"/>
      <c r="I3" s="59"/>
    </row>
    <row r="4" spans="1:9" s="41" customFormat="1" x14ac:dyDescent="0.25">
      <c r="A4" s="151" t="s">
        <v>284</v>
      </c>
      <c r="B4" s="151" t="s">
        <v>285</v>
      </c>
      <c r="C4" s="151" t="s">
        <v>238</v>
      </c>
      <c r="D4" s="151"/>
      <c r="E4" s="151"/>
      <c r="F4" s="151"/>
      <c r="G4" s="151" t="s">
        <v>289</v>
      </c>
      <c r="I4" s="59"/>
    </row>
    <row r="5" spans="1:9" x14ac:dyDescent="0.25">
      <c r="A5" s="151"/>
      <c r="B5" s="151"/>
      <c r="C5" s="110" t="s">
        <v>286</v>
      </c>
      <c r="D5" s="110" t="s">
        <v>287</v>
      </c>
      <c r="E5" s="111" t="s">
        <v>288</v>
      </c>
      <c r="F5" s="111" t="s">
        <v>283</v>
      </c>
      <c r="G5" s="151"/>
      <c r="I5" s="59"/>
    </row>
    <row r="6" spans="1:9" x14ac:dyDescent="0.25">
      <c r="A6" s="45" t="s">
        <v>65</v>
      </c>
      <c r="B6" s="46"/>
      <c r="C6" s="47"/>
      <c r="D6" s="48"/>
      <c r="E6" s="45"/>
      <c r="F6" s="45"/>
      <c r="G6" s="45"/>
      <c r="I6" s="59"/>
    </row>
    <row r="7" spans="1:9" ht="30" x14ac:dyDescent="0.25">
      <c r="A7" s="50">
        <v>1</v>
      </c>
      <c r="B7" s="95" t="s">
        <v>245</v>
      </c>
      <c r="C7" s="50"/>
      <c r="D7" s="50"/>
      <c r="E7" s="49"/>
      <c r="F7" s="49"/>
      <c r="G7" s="49"/>
      <c r="I7" s="59"/>
    </row>
    <row r="8" spans="1:9" x14ac:dyDescent="0.25">
      <c r="A8" s="50">
        <f>1+A7</f>
        <v>2</v>
      </c>
      <c r="B8" s="95" t="s">
        <v>66</v>
      </c>
      <c r="C8" s="50"/>
      <c r="D8" s="50"/>
      <c r="E8" s="49"/>
      <c r="F8" s="49"/>
      <c r="G8" s="49"/>
      <c r="I8" s="59"/>
    </row>
    <row r="9" spans="1:9" ht="30" x14ac:dyDescent="0.25">
      <c r="A9" s="50">
        <f t="shared" ref="A9:A12" si="0">1+A8</f>
        <v>3</v>
      </c>
      <c r="B9" s="95" t="s">
        <v>67</v>
      </c>
      <c r="C9" s="50"/>
      <c r="D9" s="50"/>
      <c r="E9" s="49"/>
      <c r="F9" s="49"/>
      <c r="G9" s="49"/>
      <c r="I9" s="59"/>
    </row>
    <row r="10" spans="1:9" ht="30" x14ac:dyDescent="0.25">
      <c r="A10" s="50">
        <f t="shared" si="0"/>
        <v>4</v>
      </c>
      <c r="B10" s="95" t="s">
        <v>68</v>
      </c>
      <c r="C10" s="50"/>
      <c r="D10" s="50"/>
      <c r="E10" s="49"/>
      <c r="F10" s="49"/>
      <c r="G10" s="49"/>
      <c r="I10" s="59"/>
    </row>
    <row r="11" spans="1:9" ht="30" x14ac:dyDescent="0.25">
      <c r="A11" s="50">
        <f t="shared" si="0"/>
        <v>5</v>
      </c>
      <c r="B11" s="95" t="s">
        <v>69</v>
      </c>
      <c r="C11" s="50"/>
      <c r="D11" s="50"/>
      <c r="E11" s="49"/>
      <c r="F11" s="49"/>
      <c r="G11" s="49"/>
      <c r="I11" s="59"/>
    </row>
    <row r="12" spans="1:9" x14ac:dyDescent="0.25">
      <c r="A12" s="50">
        <f t="shared" si="0"/>
        <v>6</v>
      </c>
      <c r="B12" s="95" t="s">
        <v>70</v>
      </c>
      <c r="C12" s="50"/>
      <c r="D12" s="50"/>
      <c r="E12" s="49"/>
      <c r="F12" s="49"/>
      <c r="G12" s="49"/>
      <c r="I12" s="59"/>
    </row>
    <row r="13" spans="1:9" x14ac:dyDescent="0.25">
      <c r="A13" s="45" t="s">
        <v>71</v>
      </c>
      <c r="B13" s="46"/>
      <c r="C13" s="47"/>
      <c r="D13" s="48"/>
      <c r="E13" s="45"/>
      <c r="F13" s="45"/>
      <c r="G13" s="45"/>
      <c r="I13" s="59"/>
    </row>
    <row r="14" spans="1:9" ht="30" x14ac:dyDescent="0.25">
      <c r="A14" s="50">
        <f>+A12+1</f>
        <v>7</v>
      </c>
      <c r="B14" s="95" t="s">
        <v>72</v>
      </c>
      <c r="C14" s="50"/>
      <c r="D14" s="50"/>
      <c r="E14" s="49"/>
      <c r="F14" s="49"/>
      <c r="G14" s="49"/>
      <c r="I14" s="59"/>
    </row>
    <row r="15" spans="1:9" ht="30" x14ac:dyDescent="0.25">
      <c r="A15" s="50">
        <f>1+A14</f>
        <v>8</v>
      </c>
      <c r="B15" s="95" t="s">
        <v>332</v>
      </c>
      <c r="C15" s="50"/>
      <c r="D15" s="50"/>
      <c r="E15" s="49"/>
      <c r="F15" s="49"/>
      <c r="G15" s="49"/>
      <c r="I15" s="59"/>
    </row>
    <row r="16" spans="1:9" ht="45" x14ac:dyDescent="0.25">
      <c r="A16" s="50">
        <f t="shared" ref="A16:A36" si="1">1+A15</f>
        <v>9</v>
      </c>
      <c r="B16" s="95" t="s">
        <v>333</v>
      </c>
      <c r="C16" s="50"/>
      <c r="D16" s="50"/>
      <c r="E16" s="49"/>
      <c r="F16" s="49"/>
      <c r="G16" s="49"/>
      <c r="I16" s="59"/>
    </row>
    <row r="17" spans="1:9" ht="30" x14ac:dyDescent="0.25">
      <c r="A17" s="50">
        <f t="shared" si="1"/>
        <v>10</v>
      </c>
      <c r="B17" s="95" t="s">
        <v>73</v>
      </c>
      <c r="C17" s="50"/>
      <c r="D17" s="50"/>
      <c r="E17" s="49"/>
      <c r="F17" s="49"/>
      <c r="G17" s="49"/>
      <c r="I17" s="59"/>
    </row>
    <row r="18" spans="1:9" ht="30" x14ac:dyDescent="0.25">
      <c r="A18" s="50">
        <f t="shared" si="1"/>
        <v>11</v>
      </c>
      <c r="B18" s="95" t="s">
        <v>74</v>
      </c>
      <c r="C18" s="50"/>
      <c r="D18" s="50"/>
      <c r="E18" s="49"/>
      <c r="F18" s="49"/>
      <c r="G18" s="49"/>
      <c r="I18" s="59"/>
    </row>
    <row r="19" spans="1:9" ht="30" x14ac:dyDescent="0.25">
      <c r="A19" s="50">
        <f t="shared" si="1"/>
        <v>12</v>
      </c>
      <c r="B19" s="95" t="s">
        <v>75</v>
      </c>
      <c r="C19" s="50"/>
      <c r="D19" s="50"/>
      <c r="E19" s="49"/>
      <c r="F19" s="49"/>
      <c r="G19" s="49"/>
      <c r="I19" s="59"/>
    </row>
    <row r="20" spans="1:9" ht="45" x14ac:dyDescent="0.25">
      <c r="A20" s="50">
        <f t="shared" si="1"/>
        <v>13</v>
      </c>
      <c r="B20" s="95" t="s">
        <v>246</v>
      </c>
      <c r="C20" s="50"/>
      <c r="D20" s="50"/>
      <c r="E20" s="49"/>
      <c r="F20" s="49"/>
      <c r="G20" s="49"/>
      <c r="I20" s="59"/>
    </row>
    <row r="21" spans="1:9" ht="45" x14ac:dyDescent="0.25">
      <c r="A21" s="50">
        <f t="shared" si="1"/>
        <v>14</v>
      </c>
      <c r="B21" s="95" t="s">
        <v>76</v>
      </c>
      <c r="C21" s="50"/>
      <c r="D21" s="50"/>
      <c r="E21" s="49"/>
      <c r="F21" s="49"/>
      <c r="G21" s="49"/>
      <c r="I21" s="59"/>
    </row>
    <row r="22" spans="1:9" ht="30" x14ac:dyDescent="0.25">
      <c r="A22" s="50">
        <f t="shared" si="1"/>
        <v>15</v>
      </c>
      <c r="B22" s="95" t="s">
        <v>77</v>
      </c>
      <c r="C22" s="50"/>
      <c r="D22" s="50"/>
      <c r="E22" s="49"/>
      <c r="F22" s="49"/>
      <c r="G22" s="49"/>
      <c r="I22" s="59"/>
    </row>
    <row r="23" spans="1:9" ht="30" x14ac:dyDescent="0.25">
      <c r="A23" s="50">
        <f t="shared" si="1"/>
        <v>16</v>
      </c>
      <c r="B23" s="95" t="s">
        <v>78</v>
      </c>
      <c r="C23" s="50"/>
      <c r="D23" s="50"/>
      <c r="E23" s="49"/>
      <c r="F23" s="49"/>
      <c r="G23" s="49"/>
      <c r="I23" s="59"/>
    </row>
    <row r="24" spans="1:9" ht="45" x14ac:dyDescent="0.25">
      <c r="A24" s="50">
        <f t="shared" si="1"/>
        <v>17</v>
      </c>
      <c r="B24" s="95" t="s">
        <v>79</v>
      </c>
      <c r="C24" s="50"/>
      <c r="D24" s="50"/>
      <c r="E24" s="49"/>
      <c r="F24" s="49"/>
      <c r="G24" s="49"/>
      <c r="I24" s="59"/>
    </row>
    <row r="25" spans="1:9" ht="30" x14ac:dyDescent="0.25">
      <c r="A25" s="50">
        <f t="shared" si="1"/>
        <v>18</v>
      </c>
      <c r="B25" s="95" t="s">
        <v>80</v>
      </c>
      <c r="C25" s="50"/>
      <c r="D25" s="50"/>
      <c r="E25" s="49"/>
      <c r="F25" s="49"/>
      <c r="G25" s="49"/>
      <c r="I25" s="59"/>
    </row>
    <row r="26" spans="1:9" ht="45" x14ac:dyDescent="0.25">
      <c r="A26" s="50">
        <f t="shared" si="1"/>
        <v>19</v>
      </c>
      <c r="B26" s="95" t="s">
        <v>334</v>
      </c>
      <c r="C26" s="50"/>
      <c r="D26" s="50"/>
      <c r="E26" s="49"/>
      <c r="F26" s="49"/>
      <c r="G26" s="49"/>
      <c r="I26" s="59"/>
    </row>
    <row r="27" spans="1:9" ht="30" x14ac:dyDescent="0.25">
      <c r="A27" s="50">
        <f t="shared" si="1"/>
        <v>20</v>
      </c>
      <c r="B27" s="95" t="s">
        <v>247</v>
      </c>
      <c r="C27" s="50"/>
      <c r="D27" s="50"/>
      <c r="E27" s="49"/>
      <c r="F27" s="49"/>
      <c r="G27" s="49"/>
      <c r="I27" s="59"/>
    </row>
    <row r="28" spans="1:9" x14ac:dyDescent="0.25">
      <c r="A28" s="50">
        <f t="shared" si="1"/>
        <v>21</v>
      </c>
      <c r="B28" s="95" t="s">
        <v>248</v>
      </c>
      <c r="C28" s="50"/>
      <c r="D28" s="50"/>
      <c r="E28" s="49"/>
      <c r="F28" s="49"/>
      <c r="G28" s="49"/>
      <c r="I28" s="59"/>
    </row>
    <row r="29" spans="1:9" ht="45" x14ac:dyDescent="0.25">
      <c r="A29" s="50">
        <f t="shared" si="1"/>
        <v>22</v>
      </c>
      <c r="B29" s="95" t="s">
        <v>81</v>
      </c>
      <c r="C29" s="50"/>
      <c r="D29" s="50"/>
      <c r="E29" s="49"/>
      <c r="F29" s="49"/>
      <c r="G29" s="49"/>
      <c r="I29" s="59"/>
    </row>
    <row r="30" spans="1:9" ht="30" x14ac:dyDescent="0.25">
      <c r="A30" s="50">
        <f t="shared" si="1"/>
        <v>23</v>
      </c>
      <c r="B30" s="95" t="s">
        <v>82</v>
      </c>
      <c r="C30" s="50"/>
      <c r="D30" s="50"/>
      <c r="E30" s="49"/>
      <c r="F30" s="49"/>
      <c r="G30" s="49"/>
      <c r="I30" s="59"/>
    </row>
    <row r="31" spans="1:9" ht="60" x14ac:dyDescent="0.25">
      <c r="A31" s="50">
        <f t="shared" si="1"/>
        <v>24</v>
      </c>
      <c r="B31" s="95" t="s">
        <v>83</v>
      </c>
      <c r="C31" s="50"/>
      <c r="D31" s="50"/>
      <c r="E31" s="49"/>
      <c r="F31" s="49"/>
      <c r="G31" s="49"/>
      <c r="I31" s="59"/>
    </row>
    <row r="32" spans="1:9" x14ac:dyDescent="0.25">
      <c r="A32" s="50">
        <f t="shared" si="1"/>
        <v>25</v>
      </c>
      <c r="B32" s="95" t="s">
        <v>84</v>
      </c>
      <c r="C32" s="50"/>
      <c r="D32" s="50"/>
      <c r="E32" s="49"/>
      <c r="F32" s="49"/>
      <c r="G32" s="49"/>
      <c r="I32" s="59"/>
    </row>
    <row r="33" spans="1:9" ht="30" x14ac:dyDescent="0.25">
      <c r="A33" s="50">
        <f t="shared" si="1"/>
        <v>26</v>
      </c>
      <c r="B33" s="95" t="s">
        <v>85</v>
      </c>
      <c r="C33" s="50"/>
      <c r="D33" s="50"/>
      <c r="E33" s="49"/>
      <c r="F33" s="49"/>
      <c r="G33" s="49"/>
      <c r="I33" s="59"/>
    </row>
    <row r="34" spans="1:9" x14ac:dyDescent="0.25">
      <c r="A34" s="50">
        <f t="shared" si="1"/>
        <v>27</v>
      </c>
      <c r="B34" s="95" t="s">
        <v>86</v>
      </c>
      <c r="C34" s="50"/>
      <c r="D34" s="50"/>
      <c r="E34" s="49"/>
      <c r="F34" s="49"/>
      <c r="G34" s="49"/>
      <c r="I34" s="59"/>
    </row>
    <row r="35" spans="1:9" ht="30" x14ac:dyDescent="0.25">
      <c r="A35" s="50">
        <f t="shared" si="1"/>
        <v>28</v>
      </c>
      <c r="B35" s="95" t="s">
        <v>87</v>
      </c>
      <c r="C35" s="50"/>
      <c r="D35" s="50"/>
      <c r="E35" s="49"/>
      <c r="F35" s="49"/>
      <c r="G35" s="49"/>
      <c r="I35" s="59"/>
    </row>
    <row r="36" spans="1:9" ht="30" x14ac:dyDescent="0.25">
      <c r="A36" s="50">
        <f t="shared" si="1"/>
        <v>29</v>
      </c>
      <c r="B36" s="95" t="s">
        <v>88</v>
      </c>
      <c r="C36" s="50"/>
      <c r="D36" s="50"/>
      <c r="E36" s="49"/>
      <c r="F36" s="49"/>
      <c r="G36" s="49"/>
      <c r="I36" s="59"/>
    </row>
    <row r="37" spans="1:9" x14ac:dyDescent="0.25">
      <c r="A37" s="45" t="s">
        <v>89</v>
      </c>
      <c r="B37" s="46"/>
      <c r="C37" s="47"/>
      <c r="D37" s="48"/>
      <c r="E37" s="45"/>
      <c r="F37" s="45"/>
      <c r="G37" s="45"/>
      <c r="I37" s="59"/>
    </row>
    <row r="38" spans="1:9" ht="30" x14ac:dyDescent="0.25">
      <c r="A38" s="50">
        <f>1+A36</f>
        <v>30</v>
      </c>
      <c r="B38" s="95" t="s">
        <v>90</v>
      </c>
      <c r="C38" s="50"/>
      <c r="D38" s="50"/>
      <c r="E38" s="49"/>
      <c r="F38" s="49"/>
      <c r="G38" s="49"/>
      <c r="I38" s="59"/>
    </row>
    <row r="39" spans="1:9" ht="30" x14ac:dyDescent="0.25">
      <c r="A39" s="50">
        <f>1+A38</f>
        <v>31</v>
      </c>
      <c r="B39" s="95" t="s">
        <v>91</v>
      </c>
      <c r="C39" s="50"/>
      <c r="D39" s="50"/>
      <c r="E39" s="49"/>
      <c r="F39" s="49"/>
      <c r="G39" s="49"/>
      <c r="I39" s="59"/>
    </row>
    <row r="40" spans="1:9" ht="30" x14ac:dyDescent="0.25">
      <c r="A40" s="50">
        <f t="shared" ref="A40:A51" si="2">1+A39</f>
        <v>32</v>
      </c>
      <c r="B40" s="95" t="s">
        <v>92</v>
      </c>
      <c r="C40" s="50"/>
      <c r="D40" s="50"/>
      <c r="E40" s="49"/>
      <c r="F40" s="49"/>
      <c r="G40" s="49"/>
      <c r="I40" s="59"/>
    </row>
    <row r="41" spans="1:9" ht="45" x14ac:dyDescent="0.25">
      <c r="A41" s="50">
        <f t="shared" si="2"/>
        <v>33</v>
      </c>
      <c r="B41" s="95" t="s">
        <v>335</v>
      </c>
      <c r="C41" s="50"/>
      <c r="D41" s="50"/>
      <c r="E41" s="49"/>
      <c r="F41" s="49"/>
      <c r="G41" s="49"/>
      <c r="I41" s="59"/>
    </row>
    <row r="42" spans="1:9" ht="30" x14ac:dyDescent="0.25">
      <c r="A42" s="50">
        <f t="shared" si="2"/>
        <v>34</v>
      </c>
      <c r="B42" s="95" t="s">
        <v>336</v>
      </c>
      <c r="C42" s="50"/>
      <c r="D42" s="50"/>
      <c r="E42" s="49"/>
      <c r="F42" s="49"/>
      <c r="G42" s="49"/>
      <c r="I42" s="59"/>
    </row>
    <row r="43" spans="1:9" ht="45" x14ac:dyDescent="0.25">
      <c r="A43" s="50">
        <f t="shared" si="2"/>
        <v>35</v>
      </c>
      <c r="B43" s="95" t="s">
        <v>93</v>
      </c>
      <c r="C43" s="50"/>
      <c r="D43" s="50"/>
      <c r="E43" s="49"/>
      <c r="F43" s="49"/>
      <c r="G43" s="49"/>
      <c r="I43" s="59"/>
    </row>
    <row r="44" spans="1:9" ht="30" x14ac:dyDescent="0.25">
      <c r="A44" s="50">
        <f t="shared" si="2"/>
        <v>36</v>
      </c>
      <c r="B44" s="95" t="s">
        <v>94</v>
      </c>
      <c r="C44" s="50"/>
      <c r="D44" s="50"/>
      <c r="E44" s="49"/>
      <c r="F44" s="49"/>
      <c r="G44" s="49"/>
      <c r="I44" s="59"/>
    </row>
    <row r="45" spans="1:9" x14ac:dyDescent="0.25">
      <c r="A45" s="50">
        <f t="shared" si="2"/>
        <v>37</v>
      </c>
      <c r="B45" s="95" t="s">
        <v>95</v>
      </c>
      <c r="C45" s="50"/>
      <c r="D45" s="50"/>
      <c r="E45" s="49"/>
      <c r="F45" s="49"/>
      <c r="G45" s="49"/>
      <c r="I45" s="59"/>
    </row>
    <row r="46" spans="1:9" ht="30" x14ac:dyDescent="0.25">
      <c r="A46" s="50">
        <f t="shared" si="2"/>
        <v>38</v>
      </c>
      <c r="B46" s="95" t="s">
        <v>249</v>
      </c>
      <c r="C46" s="50"/>
      <c r="D46" s="50"/>
      <c r="E46" s="49"/>
      <c r="F46" s="49"/>
      <c r="G46" s="49"/>
      <c r="I46" s="59"/>
    </row>
    <row r="47" spans="1:9" ht="30" x14ac:dyDescent="0.25">
      <c r="A47" s="50">
        <f t="shared" si="2"/>
        <v>39</v>
      </c>
      <c r="B47" s="95" t="s">
        <v>250</v>
      </c>
      <c r="C47" s="50"/>
      <c r="D47" s="50"/>
      <c r="E47" s="49"/>
      <c r="F47" s="49"/>
      <c r="G47" s="49"/>
      <c r="I47" s="59"/>
    </row>
    <row r="48" spans="1:9" x14ac:dyDescent="0.25">
      <c r="A48" s="50">
        <f t="shared" si="2"/>
        <v>40</v>
      </c>
      <c r="B48" s="95" t="s">
        <v>251</v>
      </c>
      <c r="C48" s="50"/>
      <c r="D48" s="50"/>
      <c r="E48" s="49"/>
      <c r="F48" s="49"/>
      <c r="G48" s="49"/>
      <c r="I48" s="59"/>
    </row>
    <row r="49" spans="1:9" ht="45" x14ac:dyDescent="0.25">
      <c r="A49" s="50">
        <f t="shared" si="2"/>
        <v>41</v>
      </c>
      <c r="B49" s="95" t="s">
        <v>252</v>
      </c>
      <c r="C49" s="50"/>
      <c r="D49" s="50"/>
      <c r="E49" s="49"/>
      <c r="F49" s="49"/>
      <c r="G49" s="49"/>
      <c r="I49" s="59"/>
    </row>
    <row r="50" spans="1:9" ht="45" x14ac:dyDescent="0.25">
      <c r="A50" s="50">
        <f t="shared" si="2"/>
        <v>42</v>
      </c>
      <c r="B50" s="95" t="s">
        <v>253</v>
      </c>
      <c r="C50" s="50"/>
      <c r="D50" s="50"/>
      <c r="E50" s="49"/>
      <c r="F50" s="49"/>
      <c r="G50" s="49"/>
      <c r="I50" s="59"/>
    </row>
    <row r="51" spans="1:9" ht="45" x14ac:dyDescent="0.25">
      <c r="A51" s="50">
        <f t="shared" si="2"/>
        <v>43</v>
      </c>
      <c r="B51" s="95" t="s">
        <v>254</v>
      </c>
      <c r="C51" s="50"/>
      <c r="D51" s="50"/>
      <c r="E51" s="49"/>
      <c r="F51" s="49"/>
      <c r="G51" s="49"/>
      <c r="I51" s="59"/>
    </row>
    <row r="52" spans="1:9" x14ac:dyDescent="0.25">
      <c r="A52" s="45" t="s">
        <v>96</v>
      </c>
      <c r="B52" s="46"/>
      <c r="C52" s="47"/>
      <c r="D52" s="48"/>
      <c r="E52" s="45"/>
      <c r="F52" s="45"/>
      <c r="G52" s="45"/>
      <c r="I52" s="59"/>
    </row>
    <row r="53" spans="1:9" ht="30" x14ac:dyDescent="0.25">
      <c r="A53" s="50">
        <f>+A51+1</f>
        <v>44</v>
      </c>
      <c r="B53" s="95" t="s">
        <v>97</v>
      </c>
      <c r="C53" s="50"/>
      <c r="D53" s="50"/>
      <c r="E53" s="49"/>
      <c r="F53" s="49"/>
      <c r="G53" s="49"/>
      <c r="I53" s="59"/>
    </row>
    <row r="54" spans="1:9" ht="30" x14ac:dyDescent="0.25">
      <c r="A54" s="50">
        <f>+A53+1</f>
        <v>45</v>
      </c>
      <c r="B54" s="95" t="s">
        <v>98</v>
      </c>
      <c r="C54" s="50"/>
      <c r="D54" s="50"/>
      <c r="E54" s="49"/>
      <c r="F54" s="49"/>
      <c r="G54" s="49"/>
      <c r="I54" s="59"/>
    </row>
    <row r="55" spans="1:9" ht="30" x14ac:dyDescent="0.25">
      <c r="A55" s="50">
        <f t="shared" ref="A55:A57" si="3">+A54+1</f>
        <v>46</v>
      </c>
      <c r="B55" s="95" t="s">
        <v>99</v>
      </c>
      <c r="C55" s="50"/>
      <c r="D55" s="50"/>
      <c r="E55" s="49"/>
      <c r="F55" s="49"/>
      <c r="G55" s="49"/>
      <c r="I55" s="59"/>
    </row>
    <row r="56" spans="1:9" ht="30" x14ac:dyDescent="0.25">
      <c r="A56" s="50">
        <f t="shared" si="3"/>
        <v>47</v>
      </c>
      <c r="B56" s="95" t="s">
        <v>255</v>
      </c>
      <c r="C56" s="50"/>
      <c r="D56" s="50"/>
      <c r="E56" s="49"/>
      <c r="F56" s="49"/>
      <c r="G56" s="49"/>
      <c r="I56" s="59"/>
    </row>
    <row r="57" spans="1:9" ht="30" x14ac:dyDescent="0.25">
      <c r="A57" s="50">
        <f t="shared" si="3"/>
        <v>48</v>
      </c>
      <c r="B57" s="95" t="s">
        <v>256</v>
      </c>
      <c r="C57" s="50"/>
      <c r="D57" s="50"/>
      <c r="E57" s="49"/>
      <c r="F57" s="49"/>
      <c r="G57" s="49"/>
      <c r="I57" s="59"/>
    </row>
    <row r="58" spans="1:9" x14ac:dyDescent="0.25">
      <c r="B58" s="53" t="s">
        <v>292</v>
      </c>
      <c r="C58" s="54">
        <f>(+COUNTIF(C7:C57,"x")*10)</f>
        <v>0</v>
      </c>
      <c r="D58" s="54">
        <f>(+COUNTIF(D7:D57,"x")*0)</f>
        <v>0</v>
      </c>
      <c r="E58" s="54">
        <f>(+COUNTIF(E7:E57,"x")*5)</f>
        <v>0</v>
      </c>
      <c r="F58" s="55"/>
      <c r="G58" s="55"/>
      <c r="I58" s="59"/>
    </row>
    <row r="59" spans="1:9" x14ac:dyDescent="0.25">
      <c r="B59" s="53" t="s">
        <v>293</v>
      </c>
      <c r="C59" s="54">
        <f>SUM(C58:E58)</f>
        <v>0</v>
      </c>
      <c r="D59" s="55"/>
      <c r="E59" s="55"/>
      <c r="F59" s="55"/>
      <c r="G59" s="55"/>
      <c r="I59" s="59"/>
    </row>
    <row r="60" spans="1:9" ht="15.75" thickBot="1" x14ac:dyDescent="0.3">
      <c r="B60" s="53" t="s">
        <v>294</v>
      </c>
      <c r="C60" s="54">
        <f>+A57*10</f>
        <v>480</v>
      </c>
      <c r="D60" s="56"/>
      <c r="E60" s="56"/>
      <c r="F60" s="56"/>
      <c r="G60" s="57"/>
      <c r="I60" s="59"/>
    </row>
    <row r="61" spans="1:9" x14ac:dyDescent="0.25">
      <c r="B61" s="1"/>
      <c r="C61" s="1"/>
      <c r="D61" s="1"/>
      <c r="E61" s="14"/>
      <c r="F61" s="13" t="s">
        <v>263</v>
      </c>
      <c r="G61" s="12"/>
      <c r="H61" s="58"/>
      <c r="I61" s="59"/>
    </row>
    <row r="62" spans="1:9" x14ac:dyDescent="0.25">
      <c r="B62" s="1"/>
      <c r="C62" s="1"/>
      <c r="D62" s="1"/>
      <c r="E62" s="10"/>
      <c r="F62" s="9" t="s">
        <v>261</v>
      </c>
      <c r="G62" s="8"/>
      <c r="H62" s="58"/>
      <c r="I62" s="59"/>
    </row>
    <row r="63" spans="1:9" x14ac:dyDescent="0.25">
      <c r="B63" s="62"/>
      <c r="C63" s="1"/>
      <c r="D63" s="1"/>
      <c r="E63" s="10"/>
      <c r="F63" s="9" t="s">
        <v>262</v>
      </c>
      <c r="G63" s="8"/>
      <c r="H63" s="58"/>
      <c r="I63" s="59"/>
    </row>
    <row r="64" spans="1:9" ht="15.75" thickBot="1" x14ac:dyDescent="0.3">
      <c r="B64" s="1"/>
      <c r="C64" s="1"/>
      <c r="D64" s="1"/>
      <c r="E64" s="6"/>
      <c r="F64" s="5" t="s">
        <v>261</v>
      </c>
      <c r="G64" s="4"/>
      <c r="H64" s="58"/>
      <c r="I64" s="59"/>
    </row>
    <row r="65" spans="1:12" x14ac:dyDescent="0.25">
      <c r="B65" s="1"/>
      <c r="C65" s="1"/>
      <c r="D65" s="1"/>
      <c r="I65" s="59"/>
    </row>
    <row r="66" spans="1:12" ht="3" customHeight="1" x14ac:dyDescent="0.25">
      <c r="A66" s="59"/>
      <c r="B66" s="60"/>
      <c r="C66" s="60"/>
      <c r="D66" s="60"/>
      <c r="E66" s="59"/>
      <c r="F66" s="59"/>
      <c r="G66" s="59"/>
      <c r="H66" s="59"/>
      <c r="I66" s="59"/>
    </row>
    <row r="67" spans="1:12" x14ac:dyDescent="0.25">
      <c r="B67" s="1"/>
      <c r="C67" s="1"/>
      <c r="D67" s="1"/>
    </row>
    <row r="68" spans="1:12" s="51" customFormat="1" ht="14.25" x14ac:dyDescent="0.2">
      <c r="F68" s="63"/>
    </row>
    <row r="69" spans="1:12" s="51" customFormat="1" ht="14.25" x14ac:dyDescent="0.2">
      <c r="A69" s="146" t="str">
        <f>+A1</f>
        <v>CUESTIONARIO DE CONTROL INTERNO (Enfoque COSO)</v>
      </c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</row>
    <row r="70" spans="1:12" s="51" customFormat="1" ht="14.25" x14ac:dyDescent="0.2">
      <c r="A70" s="146" t="s">
        <v>318</v>
      </c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</row>
    <row r="71" spans="1:12" s="51" customFormat="1" ht="14.25" x14ac:dyDescent="0.2">
      <c r="A71" s="64"/>
      <c r="B71" s="65"/>
      <c r="C71" s="65"/>
      <c r="D71" s="65"/>
      <c r="E71" s="65"/>
      <c r="F71" s="66"/>
    </row>
    <row r="72" spans="1:12" s="67" customFormat="1" ht="14.25" x14ac:dyDescent="0.2">
      <c r="A72" s="134" t="s">
        <v>269</v>
      </c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6"/>
    </row>
    <row r="73" spans="1:12" s="51" customFormat="1" thickBot="1" x14ac:dyDescent="0.25">
      <c r="A73" s="52"/>
      <c r="B73" s="52"/>
      <c r="C73" s="52"/>
      <c r="D73" s="52"/>
      <c r="E73" s="52"/>
      <c r="F73" s="68"/>
    </row>
    <row r="74" spans="1:12" s="51" customFormat="1" thickBot="1" x14ac:dyDescent="0.25">
      <c r="A74" s="147" t="s">
        <v>297</v>
      </c>
      <c r="B74" s="69" t="s">
        <v>298</v>
      </c>
      <c r="C74" s="70">
        <f>+C59</f>
        <v>0</v>
      </c>
      <c r="D74" s="140">
        <f>+C74/C75</f>
        <v>0</v>
      </c>
      <c r="E74" s="148" t="str">
        <f>IF(($D$74&gt;0.75),"ALTO",IF(($D$74&lt;0.51),"BAJO","MODERADO"))</f>
        <v>BAJO</v>
      </c>
      <c r="F74" s="148"/>
      <c r="G74" s="61"/>
      <c r="H74" s="71" t="s">
        <v>299</v>
      </c>
      <c r="I74" s="72"/>
      <c r="J74" s="72"/>
      <c r="K74" s="73"/>
    </row>
    <row r="75" spans="1:12" s="51" customFormat="1" thickBot="1" x14ac:dyDescent="0.25">
      <c r="A75" s="147"/>
      <c r="B75" s="74" t="s">
        <v>300</v>
      </c>
      <c r="C75" s="74">
        <f>+C60</f>
        <v>480</v>
      </c>
      <c r="D75" s="141"/>
      <c r="E75" s="149"/>
      <c r="F75" s="149"/>
      <c r="G75" s="75"/>
      <c r="H75" s="144" t="s">
        <v>301</v>
      </c>
      <c r="I75" s="145"/>
      <c r="J75" s="76" t="s">
        <v>302</v>
      </c>
      <c r="K75" s="77"/>
    </row>
    <row r="76" spans="1:12" s="51" customFormat="1" ht="14.25" x14ac:dyDescent="0.2">
      <c r="A76" s="52"/>
      <c r="B76" s="52"/>
      <c r="C76" s="52"/>
      <c r="D76" s="52"/>
      <c r="E76" s="52"/>
      <c r="F76" s="75"/>
      <c r="G76" s="75"/>
      <c r="H76" s="137" t="s">
        <v>303</v>
      </c>
      <c r="I76" s="138"/>
      <c r="J76" s="76" t="s">
        <v>304</v>
      </c>
      <c r="K76" s="77"/>
    </row>
    <row r="77" spans="1:12" s="51" customFormat="1" thickBot="1" x14ac:dyDescent="0.25">
      <c r="A77" s="78"/>
      <c r="B77" s="79"/>
      <c r="C77" s="79"/>
      <c r="D77" s="52"/>
      <c r="E77" s="52"/>
      <c r="F77" s="68"/>
      <c r="H77" s="132" t="s">
        <v>305</v>
      </c>
      <c r="I77" s="133"/>
      <c r="J77" s="80" t="s">
        <v>306</v>
      </c>
      <c r="K77" s="81"/>
    </row>
    <row r="78" spans="1:12" s="51" customFormat="1" ht="14.25" x14ac:dyDescent="0.2">
      <c r="A78" s="78"/>
      <c r="B78" s="79"/>
      <c r="C78" s="79"/>
      <c r="D78" s="52"/>
      <c r="E78" s="52"/>
      <c r="F78" s="68"/>
    </row>
    <row r="79" spans="1:12" s="67" customFormat="1" ht="14.25" x14ac:dyDescent="0.2">
      <c r="A79" s="134" t="s">
        <v>307</v>
      </c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6"/>
    </row>
    <row r="80" spans="1:12" s="51" customFormat="1" thickBot="1" x14ac:dyDescent="0.25">
      <c r="A80" s="52"/>
      <c r="B80" s="68"/>
      <c r="C80" s="68"/>
      <c r="D80" s="52"/>
      <c r="E80" s="52"/>
      <c r="F80" s="68"/>
    </row>
    <row r="81" spans="1:12" s="51" customFormat="1" thickBot="1" x14ac:dyDescent="0.25">
      <c r="A81" s="52"/>
      <c r="B81" s="52"/>
      <c r="C81" s="52"/>
      <c r="D81" s="52"/>
      <c r="E81" s="52"/>
      <c r="F81" s="68"/>
      <c r="H81" s="71" t="s">
        <v>308</v>
      </c>
      <c r="I81" s="72"/>
      <c r="J81" s="72"/>
      <c r="K81" s="73"/>
    </row>
    <row r="82" spans="1:12" s="51" customFormat="1" ht="14.25" x14ac:dyDescent="0.2">
      <c r="A82" s="82" t="s">
        <v>309</v>
      </c>
      <c r="B82" s="74" t="s">
        <v>310</v>
      </c>
      <c r="C82" s="139">
        <v>1</v>
      </c>
      <c r="D82" s="140">
        <f>+C82-D74</f>
        <v>1</v>
      </c>
      <c r="E82" s="142" t="str">
        <f>IF(($D$82&gt;=50%),"ALTO",IF(($D$82&lt;=24%),"BAJO","MODERADO"))</f>
        <v>ALTO</v>
      </c>
      <c r="F82" s="142"/>
      <c r="G82" s="68"/>
      <c r="H82" s="144" t="s">
        <v>311</v>
      </c>
      <c r="I82" s="145"/>
      <c r="J82" s="76" t="s">
        <v>302</v>
      </c>
      <c r="K82" s="77"/>
    </row>
    <row r="83" spans="1:12" s="51" customFormat="1" thickBot="1" x14ac:dyDescent="0.25">
      <c r="A83" s="82"/>
      <c r="B83" s="52"/>
      <c r="C83" s="139"/>
      <c r="D83" s="141"/>
      <c r="E83" s="143"/>
      <c r="F83" s="143"/>
      <c r="G83" s="68"/>
      <c r="H83" s="137" t="s">
        <v>312</v>
      </c>
      <c r="I83" s="138"/>
      <c r="J83" s="76" t="s">
        <v>304</v>
      </c>
      <c r="K83" s="77"/>
    </row>
    <row r="84" spans="1:12" s="51" customFormat="1" thickBot="1" x14ac:dyDescent="0.25">
      <c r="A84" s="52"/>
      <c r="B84" s="83"/>
      <c r="C84" s="83"/>
      <c r="D84" s="52"/>
      <c r="E84" s="52"/>
      <c r="F84" s="68"/>
      <c r="G84" s="68"/>
      <c r="H84" s="132" t="s">
        <v>313</v>
      </c>
      <c r="I84" s="133"/>
      <c r="J84" s="80" t="s">
        <v>306</v>
      </c>
      <c r="K84" s="81"/>
    </row>
    <row r="85" spans="1:12" s="51" customFormat="1" ht="14.25" x14ac:dyDescent="0.2">
      <c r="D85" s="63"/>
      <c r="E85" s="63"/>
      <c r="F85" s="63"/>
    </row>
    <row r="86" spans="1:12" s="67" customFormat="1" ht="14.25" x14ac:dyDescent="0.2">
      <c r="A86" s="134" t="s">
        <v>325</v>
      </c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6"/>
    </row>
    <row r="87" spans="1:12" s="51" customFormat="1" ht="14.25" x14ac:dyDescent="0.2">
      <c r="A87" s="52"/>
      <c r="B87" s="52"/>
      <c r="C87" s="52"/>
      <c r="D87" s="52"/>
      <c r="E87" s="52"/>
      <c r="F87" s="68"/>
    </row>
    <row r="88" spans="1:12" s="51" customFormat="1" ht="14.25" x14ac:dyDescent="0.2">
      <c r="A88" s="52"/>
      <c r="C88" s="84" t="s">
        <v>269</v>
      </c>
      <c r="D88" s="85">
        <f>+D74</f>
        <v>0</v>
      </c>
      <c r="E88" s="52"/>
      <c r="F88" s="68"/>
    </row>
    <row r="89" spans="1:12" s="51" customFormat="1" ht="14.25" x14ac:dyDescent="0.2">
      <c r="A89" s="52"/>
      <c r="C89" s="84" t="s">
        <v>315</v>
      </c>
      <c r="D89" s="85">
        <f>+D82</f>
        <v>1</v>
      </c>
      <c r="E89" s="52"/>
      <c r="F89" s="68"/>
    </row>
    <row r="90" spans="1:12" s="51" customFormat="1" ht="14.25" x14ac:dyDescent="0.2">
      <c r="A90" s="52"/>
      <c r="C90" s="84"/>
      <c r="D90" s="52"/>
      <c r="E90" s="52"/>
      <c r="F90" s="68"/>
    </row>
    <row r="91" spans="1:12" s="51" customFormat="1" thickBot="1" x14ac:dyDescent="0.25">
      <c r="A91" s="82" t="s">
        <v>316</v>
      </c>
      <c r="B91" s="52"/>
      <c r="C91" s="52"/>
      <c r="D91" s="52"/>
      <c r="E91" s="52"/>
      <c r="F91" s="52"/>
    </row>
    <row r="92" spans="1:12" s="51" customFormat="1" thickBot="1" x14ac:dyDescent="0.25">
      <c r="A92" s="86"/>
      <c r="B92" s="87"/>
      <c r="C92" s="87"/>
      <c r="D92" s="87"/>
      <c r="E92" s="87"/>
      <c r="F92" s="88"/>
    </row>
    <row r="93" spans="1:12" s="51" customFormat="1" ht="14.25" x14ac:dyDescent="0.2">
      <c r="A93" s="89"/>
      <c r="B93" s="90"/>
      <c r="C93" s="90"/>
      <c r="D93" s="90"/>
      <c r="E93" s="90"/>
      <c r="F93" s="91"/>
      <c r="H93" s="14"/>
      <c r="I93" s="13" t="s">
        <v>263</v>
      </c>
      <c r="J93" s="12"/>
      <c r="K93" s="11"/>
    </row>
    <row r="94" spans="1:12" s="51" customFormat="1" ht="14.25" x14ac:dyDescent="0.2">
      <c r="A94" s="89"/>
      <c r="B94" s="90"/>
      <c r="C94" s="90"/>
      <c r="D94" s="90"/>
      <c r="E94" s="90"/>
      <c r="F94" s="91"/>
      <c r="H94" s="10"/>
      <c r="I94" s="9" t="s">
        <v>261</v>
      </c>
      <c r="J94" s="8"/>
      <c r="K94" s="7"/>
    </row>
    <row r="95" spans="1:12" s="51" customFormat="1" ht="14.25" x14ac:dyDescent="0.2">
      <c r="A95" s="89"/>
      <c r="B95" s="90"/>
      <c r="C95" s="90"/>
      <c r="D95" s="90"/>
      <c r="E95" s="90"/>
      <c r="F95" s="91"/>
      <c r="H95" s="10"/>
      <c r="I95" s="9" t="s">
        <v>262</v>
      </c>
      <c r="J95" s="8"/>
      <c r="K95" s="7"/>
    </row>
    <row r="96" spans="1:12" s="51" customFormat="1" thickBot="1" x14ac:dyDescent="0.25">
      <c r="A96" s="89"/>
      <c r="B96" s="90"/>
      <c r="C96" s="90"/>
      <c r="D96" s="90"/>
      <c r="E96" s="90"/>
      <c r="F96" s="91"/>
      <c r="H96" s="6"/>
      <c r="I96" s="5" t="s">
        <v>261</v>
      </c>
      <c r="J96" s="4"/>
      <c r="K96" s="3"/>
    </row>
    <row r="97" spans="1:6" s="51" customFormat="1" ht="14.25" x14ac:dyDescent="0.2">
      <c r="A97" s="89"/>
      <c r="B97" s="90"/>
      <c r="C97" s="90"/>
      <c r="D97" s="90"/>
      <c r="E97" s="90"/>
      <c r="F97" s="91"/>
    </row>
    <row r="98" spans="1:6" s="51" customFormat="1" thickBot="1" x14ac:dyDescent="0.25">
      <c r="A98" s="92"/>
      <c r="B98" s="93"/>
      <c r="C98" s="93"/>
      <c r="D98" s="93"/>
      <c r="E98" s="93"/>
      <c r="F98" s="94"/>
    </row>
    <row r="99" spans="1:6" x14ac:dyDescent="0.25">
      <c r="B99" s="1"/>
      <c r="C99" s="1"/>
      <c r="D99" s="1"/>
    </row>
    <row r="100" spans="1:6" x14ac:dyDescent="0.25">
      <c r="B100" s="1"/>
      <c r="C100" s="1"/>
      <c r="D100" s="1"/>
    </row>
    <row r="101" spans="1:6" ht="3" customHeight="1" x14ac:dyDescent="0.25">
      <c r="B101" s="1"/>
      <c r="C101" s="1"/>
      <c r="D101" s="1"/>
    </row>
    <row r="102" spans="1:6" x14ac:dyDescent="0.25">
      <c r="B102" s="1"/>
      <c r="C102" s="1"/>
      <c r="D102" s="1"/>
    </row>
    <row r="103" spans="1:6" x14ac:dyDescent="0.25">
      <c r="B103" s="1"/>
      <c r="C103" s="1"/>
      <c r="D103" s="1"/>
    </row>
    <row r="104" spans="1:6" x14ac:dyDescent="0.25">
      <c r="B104" s="1"/>
      <c r="C104" s="1"/>
      <c r="D104" s="1"/>
    </row>
    <row r="105" spans="1:6" x14ac:dyDescent="0.25">
      <c r="B105" s="1"/>
      <c r="C105" s="1"/>
      <c r="D105" s="1"/>
    </row>
    <row r="106" spans="1:6" x14ac:dyDescent="0.25">
      <c r="B106" s="1"/>
      <c r="C106" s="1"/>
      <c r="D106" s="1"/>
    </row>
    <row r="107" spans="1:6" x14ac:dyDescent="0.25">
      <c r="B107" s="1"/>
      <c r="C107" s="1"/>
      <c r="D107" s="1"/>
    </row>
    <row r="108" spans="1:6" x14ac:dyDescent="0.25">
      <c r="B108" s="1"/>
      <c r="C108" s="1"/>
      <c r="D108" s="1"/>
    </row>
    <row r="109" spans="1:6" x14ac:dyDescent="0.25">
      <c r="B109" s="1"/>
      <c r="C109" s="1"/>
      <c r="D109" s="1"/>
    </row>
    <row r="110" spans="1:6" x14ac:dyDescent="0.25">
      <c r="B110" s="1"/>
      <c r="C110" s="1"/>
      <c r="D110" s="1"/>
    </row>
    <row r="111" spans="1:6" x14ac:dyDescent="0.25">
      <c r="B111" s="1"/>
      <c r="C111" s="1"/>
      <c r="D111" s="1"/>
    </row>
    <row r="112" spans="1:6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C220" s="1"/>
      <c r="D220" s="44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42"/>
      <c r="D234" s="42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C238" s="1"/>
      <c r="D238" s="44"/>
    </row>
    <row r="239" spans="2:4" x14ac:dyDescent="0.25">
      <c r="C239" s="1"/>
      <c r="D239" s="44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1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B386" s="1"/>
      <c r="C386" s="1"/>
      <c r="D386" s="1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B389" s="1"/>
      <c r="C389" s="1"/>
      <c r="D389" s="1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C414" s="1"/>
      <c r="D414" s="44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B432" s="1"/>
      <c r="C432" s="1"/>
      <c r="D432" s="1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B436" s="1"/>
      <c r="C436" s="1"/>
      <c r="D436" s="1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B439" s="1"/>
      <c r="C439" s="1"/>
      <c r="D439" s="1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B462" s="1"/>
      <c r="C462" s="1"/>
      <c r="D462" s="1"/>
    </row>
    <row r="463" spans="2:4" x14ac:dyDescent="0.25">
      <c r="B463" s="1"/>
      <c r="C463" s="1"/>
      <c r="D463" s="1"/>
    </row>
    <row r="464" spans="2:4" x14ac:dyDescent="0.25">
      <c r="C464" s="1"/>
      <c r="D464" s="44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B482" s="1"/>
      <c r="C482" s="1"/>
      <c r="D482" s="1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B512" s="1"/>
      <c r="C512" s="1"/>
      <c r="D512" s="1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B559" s="1"/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B562" s="1"/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B590" s="1"/>
      <c r="C590" s="1"/>
      <c r="D590" s="1"/>
    </row>
    <row r="591" spans="2:4" x14ac:dyDescent="0.25">
      <c r="B591" s="1"/>
      <c r="C591" s="1"/>
      <c r="D591" s="1"/>
    </row>
    <row r="592" spans="2:4" x14ac:dyDescent="0.25">
      <c r="B592" s="1"/>
      <c r="C592" s="1"/>
      <c r="D592" s="1"/>
    </row>
    <row r="593" spans="2:4" x14ac:dyDescent="0.25">
      <c r="B593" s="1"/>
      <c r="C593" s="1"/>
      <c r="D593" s="1"/>
    </row>
    <row r="594" spans="2:4" x14ac:dyDescent="0.25">
      <c r="B594" s="1"/>
      <c r="C594" s="1"/>
      <c r="D594" s="1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B605" s="1"/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C618" s="1"/>
      <c r="D618" s="44"/>
    </row>
    <row r="619" spans="2:4" x14ac:dyDescent="0.25">
      <c r="C619" s="1"/>
      <c r="D619" s="44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B635" s="1"/>
      <c r="C635" s="1"/>
      <c r="D635" s="1"/>
    </row>
    <row r="636" spans="2:4" x14ac:dyDescent="0.25">
      <c r="B636" s="1"/>
      <c r="C636" s="1"/>
      <c r="D636" s="1"/>
    </row>
    <row r="637" spans="2:4" x14ac:dyDescent="0.25">
      <c r="B637" s="1"/>
      <c r="C637" s="1"/>
      <c r="D637" s="1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B666" s="1"/>
      <c r="C666" s="1"/>
      <c r="D666" s="1"/>
    </row>
    <row r="667" spans="2:4" x14ac:dyDescent="0.25">
      <c r="B667" s="1"/>
      <c r="C667" s="1"/>
      <c r="D667" s="1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B675" s="1"/>
      <c r="C675" s="1"/>
      <c r="D675" s="1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B678" s="1"/>
      <c r="C678" s="1"/>
      <c r="D678" s="1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B695" s="1"/>
      <c r="C695" s="1"/>
      <c r="D695" s="1"/>
    </row>
    <row r="696" spans="2:4" x14ac:dyDescent="0.25">
      <c r="B696" s="1"/>
      <c r="C696" s="1"/>
      <c r="D696" s="1"/>
    </row>
    <row r="697" spans="2:4" x14ac:dyDescent="0.25">
      <c r="B697" s="1"/>
      <c r="C697" s="1"/>
      <c r="D697" s="1"/>
    </row>
    <row r="698" spans="2:4" x14ac:dyDescent="0.25">
      <c r="B698" s="1"/>
      <c r="C698" s="1"/>
      <c r="D698" s="1"/>
    </row>
    <row r="699" spans="2:4" x14ac:dyDescent="0.25">
      <c r="B699" s="1"/>
      <c r="C699" s="1"/>
      <c r="D699" s="1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C703" s="1"/>
      <c r="D703" s="44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B721" s="1"/>
      <c r="C721" s="1"/>
      <c r="D721" s="1"/>
    </row>
    <row r="722" spans="2:4" x14ac:dyDescent="0.25">
      <c r="B722" s="1"/>
      <c r="C722" s="1"/>
      <c r="D722" s="1"/>
    </row>
    <row r="723" spans="2:4" x14ac:dyDescent="0.25">
      <c r="C723" s="1"/>
      <c r="D723" s="44"/>
    </row>
    <row r="724" spans="2:4" x14ac:dyDescent="0.25">
      <c r="C724" s="1"/>
      <c r="D724" s="44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B741" s="1"/>
      <c r="C741" s="1"/>
      <c r="D741" s="1"/>
    </row>
    <row r="742" spans="2:4" x14ac:dyDescent="0.25">
      <c r="B742" s="1"/>
      <c r="C742" s="1"/>
      <c r="D742" s="1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B747" s="1"/>
      <c r="C747" s="1"/>
      <c r="D747" s="1"/>
    </row>
    <row r="748" spans="2:4" x14ac:dyDescent="0.25">
      <c r="B748" s="1"/>
      <c r="C748" s="1"/>
      <c r="D748" s="1"/>
    </row>
    <row r="749" spans="2:4" x14ac:dyDescent="0.25">
      <c r="B749" s="1"/>
      <c r="C749" s="1"/>
      <c r="D749" s="1"/>
    </row>
    <row r="750" spans="2:4" x14ac:dyDescent="0.25">
      <c r="B750" s="1"/>
      <c r="C750" s="1"/>
      <c r="D750" s="1"/>
    </row>
    <row r="751" spans="2:4" x14ac:dyDescent="0.25">
      <c r="B751" s="1"/>
      <c r="C751" s="1"/>
      <c r="D751" s="1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B771" s="1"/>
      <c r="C771" s="1"/>
      <c r="D771" s="1"/>
    </row>
    <row r="772" spans="2:4" x14ac:dyDescent="0.25">
      <c r="B772" s="1"/>
      <c r="C772" s="1"/>
      <c r="D772" s="1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C775" s="1"/>
      <c r="D775" s="44"/>
    </row>
    <row r="776" spans="2:4" x14ac:dyDescent="0.25">
      <c r="C776" s="1"/>
      <c r="D776" s="44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  <row r="784" spans="2:4" x14ac:dyDescent="0.25">
      <c r="B784" s="1"/>
      <c r="C784" s="1"/>
      <c r="D784" s="1"/>
    </row>
    <row r="785" spans="2:4" x14ac:dyDescent="0.25">
      <c r="B785" s="1"/>
      <c r="C785" s="1"/>
      <c r="D785" s="1"/>
    </row>
    <row r="786" spans="2:4" x14ac:dyDescent="0.25">
      <c r="B786" s="1"/>
      <c r="C786" s="1"/>
      <c r="D786" s="1"/>
    </row>
    <row r="787" spans="2:4" x14ac:dyDescent="0.25">
      <c r="B787" s="1"/>
      <c r="C787" s="1"/>
      <c r="D787" s="1"/>
    </row>
    <row r="788" spans="2:4" x14ac:dyDescent="0.25">
      <c r="B788" s="1"/>
      <c r="C788" s="1"/>
      <c r="D788" s="1"/>
    </row>
    <row r="789" spans="2:4" x14ac:dyDescent="0.25">
      <c r="B789" s="1"/>
      <c r="C789" s="1"/>
      <c r="D789" s="1"/>
    </row>
    <row r="790" spans="2:4" x14ac:dyDescent="0.25">
      <c r="B790" s="1"/>
      <c r="C790" s="1"/>
      <c r="D790" s="1"/>
    </row>
    <row r="791" spans="2:4" x14ac:dyDescent="0.25">
      <c r="B791" s="1"/>
      <c r="C791" s="1"/>
      <c r="D791" s="1"/>
    </row>
    <row r="792" spans="2:4" x14ac:dyDescent="0.25">
      <c r="B792" s="1"/>
      <c r="C792" s="1"/>
      <c r="D792" s="1"/>
    </row>
    <row r="793" spans="2:4" x14ac:dyDescent="0.25">
      <c r="B793" s="1"/>
      <c r="C793" s="1"/>
      <c r="D793" s="1"/>
    </row>
    <row r="794" spans="2:4" x14ac:dyDescent="0.25">
      <c r="B794" s="1"/>
      <c r="C794" s="1"/>
      <c r="D794" s="1"/>
    </row>
    <row r="795" spans="2:4" x14ac:dyDescent="0.25">
      <c r="B795" s="1"/>
      <c r="C795" s="1"/>
      <c r="D795" s="1"/>
    </row>
    <row r="796" spans="2:4" x14ac:dyDescent="0.25">
      <c r="B796" s="1"/>
      <c r="C796" s="1"/>
      <c r="D796" s="1"/>
    </row>
    <row r="797" spans="2:4" x14ac:dyDescent="0.25">
      <c r="B797" s="1"/>
      <c r="C797" s="1"/>
      <c r="D797" s="1"/>
    </row>
    <row r="798" spans="2:4" x14ac:dyDescent="0.25">
      <c r="B798" s="1"/>
      <c r="C798" s="1"/>
      <c r="D798" s="1"/>
    </row>
    <row r="799" spans="2:4" x14ac:dyDescent="0.25">
      <c r="B799" s="1"/>
      <c r="C799" s="1"/>
      <c r="D799" s="1"/>
    </row>
    <row r="800" spans="2:4" x14ac:dyDescent="0.25">
      <c r="B800" s="1"/>
      <c r="C800" s="1"/>
      <c r="D800" s="1"/>
    </row>
    <row r="801" spans="2:4" x14ac:dyDescent="0.25">
      <c r="B801" s="1"/>
      <c r="C801" s="1"/>
      <c r="D801" s="1"/>
    </row>
    <row r="802" spans="2:4" x14ac:dyDescent="0.25">
      <c r="B802" s="1"/>
      <c r="C802" s="1"/>
      <c r="D802" s="1"/>
    </row>
    <row r="803" spans="2:4" x14ac:dyDescent="0.25">
      <c r="B803" s="1"/>
      <c r="C803" s="1"/>
      <c r="D803" s="1"/>
    </row>
    <row r="804" spans="2:4" x14ac:dyDescent="0.25">
      <c r="B804" s="1"/>
      <c r="C804" s="1"/>
      <c r="D804" s="1"/>
    </row>
    <row r="805" spans="2:4" x14ac:dyDescent="0.25">
      <c r="B805" s="1"/>
      <c r="C805" s="1"/>
      <c r="D805" s="1"/>
    </row>
    <row r="806" spans="2:4" x14ac:dyDescent="0.25">
      <c r="B806" s="1"/>
      <c r="C806" s="1"/>
      <c r="D806" s="1"/>
    </row>
    <row r="807" spans="2:4" x14ac:dyDescent="0.25">
      <c r="B807" s="1"/>
      <c r="C807" s="1"/>
      <c r="D807" s="1"/>
    </row>
    <row r="808" spans="2:4" x14ac:dyDescent="0.25">
      <c r="B808" s="1"/>
      <c r="C808" s="1"/>
      <c r="D808" s="1"/>
    </row>
    <row r="809" spans="2:4" x14ac:dyDescent="0.25">
      <c r="B809" s="1"/>
      <c r="C809" s="1"/>
      <c r="D809" s="1"/>
    </row>
    <row r="810" spans="2:4" x14ac:dyDescent="0.25">
      <c r="B810" s="1"/>
      <c r="C810" s="1"/>
      <c r="D810" s="1"/>
    </row>
    <row r="811" spans="2:4" x14ac:dyDescent="0.25">
      <c r="B811" s="1"/>
      <c r="C811" s="1"/>
      <c r="D811" s="1"/>
    </row>
  </sheetData>
  <mergeCells count="23">
    <mergeCell ref="A1:G1"/>
    <mergeCell ref="A2:G2"/>
    <mergeCell ref="A4:A5"/>
    <mergeCell ref="B4:B5"/>
    <mergeCell ref="C4:F4"/>
    <mergeCell ref="G4:G5"/>
    <mergeCell ref="A69:L69"/>
    <mergeCell ref="A70:L70"/>
    <mergeCell ref="A72:L72"/>
    <mergeCell ref="A74:A75"/>
    <mergeCell ref="D74:D75"/>
    <mergeCell ref="E74:F75"/>
    <mergeCell ref="H75:I75"/>
    <mergeCell ref="H84:I84"/>
    <mergeCell ref="A86:L86"/>
    <mergeCell ref="H76:I76"/>
    <mergeCell ref="H77:I77"/>
    <mergeCell ref="A79:L79"/>
    <mergeCell ref="C82:C83"/>
    <mergeCell ref="D82:D83"/>
    <mergeCell ref="E82:F83"/>
    <mergeCell ref="H82:I82"/>
    <mergeCell ref="H83:I83"/>
  </mergeCells>
  <conditionalFormatting sqref="E74:F75">
    <cfRule type="cellIs" dxfId="23" priority="4" operator="equal">
      <formula>"BAJO"</formula>
    </cfRule>
    <cfRule type="cellIs" dxfId="22" priority="5" operator="equal">
      <formula>"MODERADO"</formula>
    </cfRule>
    <cfRule type="cellIs" dxfId="21" priority="6" operator="equal">
      <formula>"ALTO"</formula>
    </cfRule>
  </conditionalFormatting>
  <conditionalFormatting sqref="E82:F83">
    <cfRule type="cellIs" dxfId="20" priority="1" operator="equal">
      <formula>"BAJO"</formula>
    </cfRule>
    <cfRule type="cellIs" dxfId="19" priority="2" operator="equal">
      <formula>"MODERADO"</formula>
    </cfRule>
    <cfRule type="cellIs" dxfId="18" priority="3" operator="equal">
      <formula>"ALTO"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59"/>
  <sheetViews>
    <sheetView showGridLines="0" zoomScale="94" zoomScaleNormal="94" workbookViewId="0">
      <selection activeCell="B9" sqref="B9"/>
    </sheetView>
  </sheetViews>
  <sheetFormatPr baseColWidth="10" defaultRowHeight="15" x14ac:dyDescent="0.25"/>
  <cols>
    <col min="1" max="1" width="5.140625" style="42" customWidth="1"/>
    <col min="2" max="2" width="80.140625" style="43" customWidth="1"/>
    <col min="3" max="4" width="10" style="43" customWidth="1"/>
    <col min="5" max="6" width="11.140625" style="42" bestFit="1" customWidth="1"/>
    <col min="7" max="7" width="38.140625" style="42" customWidth="1"/>
    <col min="8" max="8" width="11.42578125" style="42"/>
    <col min="9" max="9" width="0.5703125" style="42" customWidth="1"/>
    <col min="10" max="16384" width="11.42578125" style="42"/>
  </cols>
  <sheetData>
    <row r="1" spans="1:9" ht="21" x14ac:dyDescent="0.25">
      <c r="A1" s="150" t="s">
        <v>290</v>
      </c>
      <c r="B1" s="150"/>
      <c r="C1" s="150"/>
      <c r="D1" s="150"/>
      <c r="E1" s="150"/>
      <c r="F1" s="150"/>
      <c r="G1" s="150"/>
      <c r="I1" s="59"/>
    </row>
    <row r="2" spans="1:9" ht="21" x14ac:dyDescent="0.25">
      <c r="A2" s="150" t="s">
        <v>320</v>
      </c>
      <c r="B2" s="150"/>
      <c r="C2" s="150"/>
      <c r="D2" s="150"/>
      <c r="E2" s="150"/>
      <c r="F2" s="150"/>
      <c r="G2" s="150"/>
      <c r="I2" s="59"/>
    </row>
    <row r="3" spans="1:9" x14ac:dyDescent="0.25">
      <c r="A3" s="108"/>
      <c r="B3" s="117"/>
      <c r="C3" s="108" t="s">
        <v>295</v>
      </c>
      <c r="D3" s="117"/>
      <c r="E3" s="118"/>
      <c r="F3" s="118"/>
      <c r="G3" s="118"/>
      <c r="I3" s="59"/>
    </row>
    <row r="4" spans="1:9" s="41" customFormat="1" x14ac:dyDescent="0.25">
      <c r="A4" s="151" t="s">
        <v>284</v>
      </c>
      <c r="B4" s="151" t="s">
        <v>285</v>
      </c>
      <c r="C4" s="151" t="s">
        <v>238</v>
      </c>
      <c r="D4" s="151"/>
      <c r="E4" s="151"/>
      <c r="F4" s="151"/>
      <c r="G4" s="151" t="s">
        <v>289</v>
      </c>
      <c r="I4" s="59"/>
    </row>
    <row r="5" spans="1:9" x14ac:dyDescent="0.25">
      <c r="A5" s="151"/>
      <c r="B5" s="151"/>
      <c r="C5" s="110" t="s">
        <v>286</v>
      </c>
      <c r="D5" s="110" t="s">
        <v>287</v>
      </c>
      <c r="E5" s="111" t="s">
        <v>288</v>
      </c>
      <c r="F5" s="111" t="s">
        <v>283</v>
      </c>
      <c r="G5" s="151"/>
      <c r="I5" s="59"/>
    </row>
    <row r="6" spans="1:9" x14ac:dyDescent="0.25">
      <c r="A6" s="45" t="s">
        <v>100</v>
      </c>
      <c r="B6" s="46"/>
      <c r="C6" s="47"/>
      <c r="D6" s="48"/>
      <c r="E6" s="45"/>
      <c r="F6" s="45"/>
      <c r="G6" s="45"/>
      <c r="I6" s="59"/>
    </row>
    <row r="7" spans="1:9" ht="30" x14ac:dyDescent="0.25">
      <c r="A7" s="50">
        <v>1</v>
      </c>
      <c r="B7" s="95" t="s">
        <v>101</v>
      </c>
      <c r="C7" s="50"/>
      <c r="D7" s="50"/>
      <c r="E7" s="49"/>
      <c r="F7" s="49"/>
      <c r="G7" s="49"/>
      <c r="I7" s="59"/>
    </row>
    <row r="8" spans="1:9" x14ac:dyDescent="0.25">
      <c r="A8" s="50">
        <f>1+A7</f>
        <v>2</v>
      </c>
      <c r="B8" s="95" t="s">
        <v>102</v>
      </c>
      <c r="C8" s="50"/>
      <c r="D8" s="50"/>
      <c r="E8" s="49"/>
      <c r="F8" s="49"/>
      <c r="G8" s="49"/>
      <c r="I8" s="59"/>
    </row>
    <row r="9" spans="1:9" ht="30" x14ac:dyDescent="0.25">
      <c r="A9" s="50">
        <f t="shared" ref="A9:A52" si="0">1+A8</f>
        <v>3</v>
      </c>
      <c r="B9" s="95" t="s">
        <v>329</v>
      </c>
      <c r="C9" s="50"/>
      <c r="D9" s="50"/>
      <c r="E9" s="49"/>
      <c r="F9" s="49"/>
      <c r="G9" s="49"/>
      <c r="I9" s="59"/>
    </row>
    <row r="10" spans="1:9" ht="30" x14ac:dyDescent="0.25">
      <c r="A10" s="50">
        <f t="shared" si="0"/>
        <v>4</v>
      </c>
      <c r="B10" s="95" t="s">
        <v>103</v>
      </c>
      <c r="C10" s="50"/>
      <c r="D10" s="50"/>
      <c r="E10" s="49"/>
      <c r="F10" s="49"/>
      <c r="G10" s="49"/>
      <c r="I10" s="59"/>
    </row>
    <row r="11" spans="1:9" ht="30" x14ac:dyDescent="0.25">
      <c r="A11" s="50">
        <f t="shared" si="0"/>
        <v>5</v>
      </c>
      <c r="B11" s="95" t="s">
        <v>104</v>
      </c>
      <c r="C11" s="50"/>
      <c r="D11" s="50"/>
      <c r="E11" s="49"/>
      <c r="F11" s="49"/>
      <c r="G11" s="49"/>
      <c r="I11" s="59"/>
    </row>
    <row r="12" spans="1:9" ht="30" x14ac:dyDescent="0.25">
      <c r="A12" s="50">
        <f t="shared" si="0"/>
        <v>6</v>
      </c>
      <c r="B12" s="95" t="s">
        <v>105</v>
      </c>
      <c r="C12" s="50"/>
      <c r="D12" s="50"/>
      <c r="E12" s="49"/>
      <c r="F12" s="49"/>
      <c r="G12" s="49"/>
      <c r="I12" s="59"/>
    </row>
    <row r="13" spans="1:9" ht="30" x14ac:dyDescent="0.25">
      <c r="A13" s="50">
        <f t="shared" si="0"/>
        <v>7</v>
      </c>
      <c r="B13" s="95" t="s">
        <v>106</v>
      </c>
      <c r="C13" s="50"/>
      <c r="D13" s="50"/>
      <c r="E13" s="49"/>
      <c r="F13" s="49"/>
      <c r="G13" s="49"/>
      <c r="I13" s="59"/>
    </row>
    <row r="14" spans="1:9" x14ac:dyDescent="0.25">
      <c r="A14" s="50">
        <f t="shared" si="0"/>
        <v>8</v>
      </c>
      <c r="B14" s="95" t="s">
        <v>107</v>
      </c>
      <c r="C14" s="50"/>
      <c r="D14" s="50"/>
      <c r="E14" s="49"/>
      <c r="F14" s="49"/>
      <c r="G14" s="49"/>
      <c r="I14" s="59"/>
    </row>
    <row r="15" spans="1:9" ht="30" x14ac:dyDescent="0.25">
      <c r="A15" s="50">
        <f t="shared" si="0"/>
        <v>9</v>
      </c>
      <c r="B15" s="95" t="s">
        <v>108</v>
      </c>
      <c r="C15" s="50"/>
      <c r="D15" s="50"/>
      <c r="E15" s="49"/>
      <c r="F15" s="49"/>
      <c r="G15" s="49"/>
      <c r="I15" s="59"/>
    </row>
    <row r="16" spans="1:9" x14ac:dyDescent="0.25">
      <c r="A16" s="50">
        <f t="shared" si="0"/>
        <v>10</v>
      </c>
      <c r="B16" s="95" t="s">
        <v>109</v>
      </c>
      <c r="C16" s="50"/>
      <c r="D16" s="50"/>
      <c r="E16" s="49"/>
      <c r="F16" s="49"/>
      <c r="G16" s="49"/>
      <c r="I16" s="59"/>
    </row>
    <row r="17" spans="1:9" x14ac:dyDescent="0.25">
      <c r="A17" s="50">
        <f t="shared" si="0"/>
        <v>11</v>
      </c>
      <c r="B17" s="95" t="s">
        <v>110</v>
      </c>
      <c r="C17" s="50"/>
      <c r="D17" s="50"/>
      <c r="E17" s="49"/>
      <c r="F17" s="49"/>
      <c r="G17" s="49"/>
      <c r="I17" s="59"/>
    </row>
    <row r="18" spans="1:9" ht="30" x14ac:dyDescent="0.25">
      <c r="A18" s="50">
        <f t="shared" si="0"/>
        <v>12</v>
      </c>
      <c r="B18" s="95" t="s">
        <v>111</v>
      </c>
      <c r="C18" s="50"/>
      <c r="D18" s="50"/>
      <c r="E18" s="49"/>
      <c r="F18" s="49"/>
      <c r="G18" s="49"/>
      <c r="I18" s="59"/>
    </row>
    <row r="19" spans="1:9" x14ac:dyDescent="0.25">
      <c r="A19" s="50">
        <f t="shared" si="0"/>
        <v>13</v>
      </c>
      <c r="B19" s="95" t="s">
        <v>112</v>
      </c>
      <c r="C19" s="50"/>
      <c r="D19" s="50"/>
      <c r="E19" s="49"/>
      <c r="F19" s="49"/>
      <c r="G19" s="49"/>
      <c r="I19" s="59"/>
    </row>
    <row r="20" spans="1:9" ht="30" x14ac:dyDescent="0.25">
      <c r="A20" s="50">
        <f t="shared" si="0"/>
        <v>14</v>
      </c>
      <c r="B20" s="95" t="s">
        <v>113</v>
      </c>
      <c r="C20" s="50"/>
      <c r="D20" s="50"/>
      <c r="E20" s="49"/>
      <c r="F20" s="49"/>
      <c r="G20" s="49"/>
      <c r="I20" s="59"/>
    </row>
    <row r="21" spans="1:9" ht="30" x14ac:dyDescent="0.25">
      <c r="A21" s="50">
        <f t="shared" si="0"/>
        <v>15</v>
      </c>
      <c r="B21" s="95" t="s">
        <v>257</v>
      </c>
      <c r="C21" s="50"/>
      <c r="D21" s="50"/>
      <c r="E21" s="49"/>
      <c r="F21" s="49"/>
      <c r="G21" s="49"/>
      <c r="I21" s="59"/>
    </row>
    <row r="22" spans="1:9" ht="30" x14ac:dyDescent="0.25">
      <c r="A22" s="50">
        <f t="shared" si="0"/>
        <v>16</v>
      </c>
      <c r="B22" s="95" t="s">
        <v>258</v>
      </c>
      <c r="C22" s="50"/>
      <c r="D22" s="50"/>
      <c r="E22" s="49"/>
      <c r="F22" s="49"/>
      <c r="G22" s="49"/>
      <c r="I22" s="59"/>
    </row>
    <row r="23" spans="1:9" ht="30" x14ac:dyDescent="0.25">
      <c r="A23" s="50">
        <f t="shared" si="0"/>
        <v>17</v>
      </c>
      <c r="B23" s="95" t="s">
        <v>114</v>
      </c>
      <c r="C23" s="50"/>
      <c r="D23" s="50"/>
      <c r="E23" s="49"/>
      <c r="F23" s="49"/>
      <c r="G23" s="49"/>
      <c r="I23" s="59"/>
    </row>
    <row r="24" spans="1:9" ht="30" x14ac:dyDescent="0.25">
      <c r="A24" s="50">
        <f t="shared" si="0"/>
        <v>18</v>
      </c>
      <c r="B24" s="95" t="s">
        <v>115</v>
      </c>
      <c r="C24" s="50"/>
      <c r="D24" s="50"/>
      <c r="E24" s="49"/>
      <c r="F24" s="49"/>
      <c r="G24" s="49"/>
      <c r="I24" s="59"/>
    </row>
    <row r="25" spans="1:9" ht="30" x14ac:dyDescent="0.25">
      <c r="A25" s="50">
        <f t="shared" si="0"/>
        <v>19</v>
      </c>
      <c r="B25" s="95" t="s">
        <v>116</v>
      </c>
      <c r="C25" s="50"/>
      <c r="D25" s="50"/>
      <c r="E25" s="49"/>
      <c r="F25" s="49"/>
      <c r="G25" s="49"/>
      <c r="I25" s="59"/>
    </row>
    <row r="26" spans="1:9" ht="30" x14ac:dyDescent="0.25">
      <c r="A26" s="50">
        <f t="shared" si="0"/>
        <v>20</v>
      </c>
      <c r="B26" s="95" t="s">
        <v>117</v>
      </c>
      <c r="C26" s="50"/>
      <c r="D26" s="50"/>
      <c r="E26" s="49"/>
      <c r="F26" s="49"/>
      <c r="G26" s="49"/>
      <c r="I26" s="59"/>
    </row>
    <row r="27" spans="1:9" ht="30" x14ac:dyDescent="0.25">
      <c r="A27" s="50">
        <f t="shared" si="0"/>
        <v>21</v>
      </c>
      <c r="B27" s="95" t="s">
        <v>118</v>
      </c>
      <c r="C27" s="50"/>
      <c r="D27" s="50"/>
      <c r="E27" s="49"/>
      <c r="F27" s="49"/>
      <c r="G27" s="49"/>
      <c r="I27" s="59"/>
    </row>
    <row r="28" spans="1:9" x14ac:dyDescent="0.25">
      <c r="A28" s="50">
        <f t="shared" si="0"/>
        <v>22</v>
      </c>
      <c r="B28" s="95" t="s">
        <v>119</v>
      </c>
      <c r="C28" s="50"/>
      <c r="D28" s="50"/>
      <c r="E28" s="49"/>
      <c r="F28" s="49"/>
      <c r="G28" s="49"/>
      <c r="I28" s="59"/>
    </row>
    <row r="29" spans="1:9" x14ac:dyDescent="0.25">
      <c r="A29" s="50">
        <f t="shared" si="0"/>
        <v>23</v>
      </c>
      <c r="B29" s="95" t="s">
        <v>120</v>
      </c>
      <c r="C29" s="50"/>
      <c r="D29" s="50"/>
      <c r="E29" s="49"/>
      <c r="F29" s="49"/>
      <c r="G29" s="49"/>
      <c r="I29" s="59"/>
    </row>
    <row r="30" spans="1:9" ht="30" x14ac:dyDescent="0.25">
      <c r="A30" s="50">
        <f t="shared" si="0"/>
        <v>24</v>
      </c>
      <c r="B30" s="95" t="s">
        <v>121</v>
      </c>
      <c r="C30" s="50"/>
      <c r="D30" s="50"/>
      <c r="E30" s="49"/>
      <c r="F30" s="49"/>
      <c r="G30" s="49"/>
      <c r="I30" s="59"/>
    </row>
    <row r="31" spans="1:9" ht="30" x14ac:dyDescent="0.25">
      <c r="A31" s="50">
        <f t="shared" si="0"/>
        <v>25</v>
      </c>
      <c r="B31" s="95" t="s">
        <v>122</v>
      </c>
      <c r="C31" s="50"/>
      <c r="D31" s="50"/>
      <c r="E31" s="49"/>
      <c r="F31" s="49"/>
      <c r="G31" s="49"/>
      <c r="I31" s="59"/>
    </row>
    <row r="32" spans="1:9" x14ac:dyDescent="0.25">
      <c r="A32" s="50">
        <f t="shared" si="0"/>
        <v>26</v>
      </c>
      <c r="B32" s="95" t="s">
        <v>123</v>
      </c>
      <c r="C32" s="50"/>
      <c r="D32" s="50"/>
      <c r="E32" s="49"/>
      <c r="F32" s="49"/>
      <c r="G32" s="49"/>
      <c r="I32" s="59"/>
    </row>
    <row r="33" spans="1:9" ht="30" x14ac:dyDescent="0.25">
      <c r="A33" s="50">
        <f t="shared" si="0"/>
        <v>27</v>
      </c>
      <c r="B33" s="95" t="s">
        <v>124</v>
      </c>
      <c r="C33" s="50"/>
      <c r="D33" s="50"/>
      <c r="E33" s="49"/>
      <c r="F33" s="49"/>
      <c r="G33" s="49"/>
      <c r="I33" s="59"/>
    </row>
    <row r="34" spans="1:9" ht="30" x14ac:dyDescent="0.25">
      <c r="A34" s="50">
        <f t="shared" si="0"/>
        <v>28</v>
      </c>
      <c r="B34" s="95" t="s">
        <v>125</v>
      </c>
      <c r="C34" s="50"/>
      <c r="D34" s="50"/>
      <c r="E34" s="49"/>
      <c r="F34" s="49"/>
      <c r="G34" s="49"/>
      <c r="I34" s="59"/>
    </row>
    <row r="35" spans="1:9" ht="30" x14ac:dyDescent="0.25">
      <c r="A35" s="50">
        <f t="shared" si="0"/>
        <v>29</v>
      </c>
      <c r="B35" s="95" t="s">
        <v>126</v>
      </c>
      <c r="C35" s="50"/>
      <c r="D35" s="50"/>
      <c r="E35" s="49"/>
      <c r="F35" s="49"/>
      <c r="G35" s="49"/>
      <c r="I35" s="59"/>
    </row>
    <row r="36" spans="1:9" ht="30" x14ac:dyDescent="0.25">
      <c r="A36" s="50">
        <f t="shared" si="0"/>
        <v>30</v>
      </c>
      <c r="B36" s="95" t="s">
        <v>127</v>
      </c>
      <c r="C36" s="50"/>
      <c r="D36" s="50"/>
      <c r="E36" s="49"/>
      <c r="F36" s="49"/>
      <c r="G36" s="49"/>
      <c r="I36" s="59"/>
    </row>
    <row r="37" spans="1:9" ht="30" x14ac:dyDescent="0.25">
      <c r="A37" s="50">
        <f t="shared" si="0"/>
        <v>31</v>
      </c>
      <c r="B37" s="95" t="s">
        <v>128</v>
      </c>
      <c r="C37" s="50"/>
      <c r="D37" s="50"/>
      <c r="E37" s="49"/>
      <c r="F37" s="49"/>
      <c r="G37" s="49"/>
      <c r="I37" s="59"/>
    </row>
    <row r="38" spans="1:9" ht="30" x14ac:dyDescent="0.25">
      <c r="A38" s="50">
        <f t="shared" si="0"/>
        <v>32</v>
      </c>
      <c r="B38" s="95" t="s">
        <v>129</v>
      </c>
      <c r="C38" s="50"/>
      <c r="D38" s="50"/>
      <c r="E38" s="49"/>
      <c r="F38" s="49"/>
      <c r="G38" s="49"/>
      <c r="I38" s="59"/>
    </row>
    <row r="39" spans="1:9" ht="30" x14ac:dyDescent="0.25">
      <c r="A39" s="50">
        <f t="shared" si="0"/>
        <v>33</v>
      </c>
      <c r="B39" s="95" t="s">
        <v>130</v>
      </c>
      <c r="C39" s="50"/>
      <c r="D39" s="50"/>
      <c r="E39" s="49"/>
      <c r="F39" s="49"/>
      <c r="G39" s="49"/>
      <c r="I39" s="59"/>
    </row>
    <row r="40" spans="1:9" x14ac:dyDescent="0.25">
      <c r="A40" s="50">
        <f t="shared" si="0"/>
        <v>34</v>
      </c>
      <c r="B40" s="95" t="s">
        <v>131</v>
      </c>
      <c r="C40" s="50"/>
      <c r="D40" s="50"/>
      <c r="E40" s="49"/>
      <c r="F40" s="49"/>
      <c r="G40" s="49"/>
      <c r="I40" s="59"/>
    </row>
    <row r="41" spans="1:9" ht="30" x14ac:dyDescent="0.25">
      <c r="A41" s="50">
        <f t="shared" si="0"/>
        <v>35</v>
      </c>
      <c r="B41" s="95" t="s">
        <v>132</v>
      </c>
      <c r="C41" s="50"/>
      <c r="D41" s="50"/>
      <c r="E41" s="49"/>
      <c r="F41" s="49"/>
      <c r="G41" s="49"/>
      <c r="I41" s="59"/>
    </row>
    <row r="42" spans="1:9" ht="30" x14ac:dyDescent="0.25">
      <c r="A42" s="50">
        <f t="shared" si="0"/>
        <v>36</v>
      </c>
      <c r="B42" s="95" t="s">
        <v>133</v>
      </c>
      <c r="C42" s="50"/>
      <c r="D42" s="50"/>
      <c r="E42" s="49"/>
      <c r="F42" s="49"/>
      <c r="G42" s="49"/>
      <c r="I42" s="59"/>
    </row>
    <row r="43" spans="1:9" ht="30" x14ac:dyDescent="0.25">
      <c r="A43" s="50">
        <f t="shared" si="0"/>
        <v>37</v>
      </c>
      <c r="B43" s="95" t="s">
        <v>134</v>
      </c>
      <c r="C43" s="50"/>
      <c r="D43" s="50"/>
      <c r="E43" s="49"/>
      <c r="F43" s="49"/>
      <c r="G43" s="49"/>
      <c r="I43" s="59"/>
    </row>
    <row r="44" spans="1:9" ht="45" x14ac:dyDescent="0.25">
      <c r="A44" s="50">
        <f t="shared" si="0"/>
        <v>38</v>
      </c>
      <c r="B44" s="95" t="s">
        <v>135</v>
      </c>
      <c r="C44" s="50"/>
      <c r="D44" s="50"/>
      <c r="E44" s="49"/>
      <c r="F44" s="49"/>
      <c r="G44" s="49"/>
      <c r="I44" s="59"/>
    </row>
    <row r="45" spans="1:9" ht="30" x14ac:dyDescent="0.25">
      <c r="A45" s="50">
        <f t="shared" si="0"/>
        <v>39</v>
      </c>
      <c r="B45" s="95" t="s">
        <v>136</v>
      </c>
      <c r="C45" s="50"/>
      <c r="D45" s="50"/>
      <c r="E45" s="49"/>
      <c r="F45" s="49"/>
      <c r="G45" s="49"/>
      <c r="I45" s="59"/>
    </row>
    <row r="46" spans="1:9" ht="30" x14ac:dyDescent="0.25">
      <c r="A46" s="50">
        <f>1+A45</f>
        <v>40</v>
      </c>
      <c r="B46" s="95" t="s">
        <v>137</v>
      </c>
      <c r="C46" s="50"/>
      <c r="D46" s="50"/>
      <c r="E46" s="49"/>
      <c r="F46" s="49"/>
      <c r="G46" s="49"/>
      <c r="I46" s="59"/>
    </row>
    <row r="47" spans="1:9" x14ac:dyDescent="0.25">
      <c r="A47" s="50">
        <f t="shared" si="0"/>
        <v>41</v>
      </c>
      <c r="B47" s="95" t="s">
        <v>138</v>
      </c>
      <c r="C47" s="50"/>
      <c r="D47" s="50"/>
      <c r="E47" s="49"/>
      <c r="F47" s="49"/>
      <c r="G47" s="49"/>
      <c r="I47" s="59"/>
    </row>
    <row r="48" spans="1:9" ht="30" x14ac:dyDescent="0.25">
      <c r="A48" s="50">
        <f t="shared" si="0"/>
        <v>42</v>
      </c>
      <c r="B48" s="95" t="s">
        <v>139</v>
      </c>
      <c r="C48" s="50"/>
      <c r="D48" s="50"/>
      <c r="E48" s="49"/>
      <c r="F48" s="49"/>
      <c r="G48" s="49"/>
      <c r="I48" s="59"/>
    </row>
    <row r="49" spans="1:9" ht="30" x14ac:dyDescent="0.25">
      <c r="A49" s="50">
        <f t="shared" si="0"/>
        <v>43</v>
      </c>
      <c r="B49" s="95" t="s">
        <v>140</v>
      </c>
      <c r="C49" s="50"/>
      <c r="D49" s="50"/>
      <c r="E49" s="49"/>
      <c r="F49" s="49"/>
      <c r="G49" s="49"/>
      <c r="I49" s="59"/>
    </row>
    <row r="50" spans="1:9" ht="30" x14ac:dyDescent="0.25">
      <c r="A50" s="50">
        <f t="shared" si="0"/>
        <v>44</v>
      </c>
      <c r="B50" s="95" t="s">
        <v>141</v>
      </c>
      <c r="C50" s="50"/>
      <c r="D50" s="50"/>
      <c r="E50" s="49"/>
      <c r="F50" s="49"/>
      <c r="G50" s="49"/>
      <c r="I50" s="59"/>
    </row>
    <row r="51" spans="1:9" ht="45" x14ac:dyDescent="0.25">
      <c r="A51" s="50">
        <f t="shared" si="0"/>
        <v>45</v>
      </c>
      <c r="B51" s="95" t="s">
        <v>142</v>
      </c>
      <c r="C51" s="50"/>
      <c r="D51" s="50"/>
      <c r="E51" s="49"/>
      <c r="F51" s="49"/>
      <c r="G51" s="49"/>
      <c r="I51" s="59"/>
    </row>
    <row r="52" spans="1:9" ht="30" x14ac:dyDescent="0.25">
      <c r="A52" s="50">
        <f t="shared" si="0"/>
        <v>46</v>
      </c>
      <c r="B52" s="95" t="s">
        <v>330</v>
      </c>
      <c r="C52" s="50"/>
      <c r="D52" s="50"/>
      <c r="E52" s="49"/>
      <c r="F52" s="49"/>
      <c r="G52" s="49"/>
      <c r="I52" s="59"/>
    </row>
    <row r="53" spans="1:9" x14ac:dyDescent="0.25">
      <c r="A53" s="45" t="s">
        <v>143</v>
      </c>
      <c r="B53" s="46"/>
      <c r="C53" s="47"/>
      <c r="D53" s="48"/>
      <c r="E53" s="45"/>
      <c r="F53" s="45"/>
      <c r="G53" s="45"/>
      <c r="I53" s="59"/>
    </row>
    <row r="54" spans="1:9" x14ac:dyDescent="0.25">
      <c r="A54" s="50">
        <f>+A52+1</f>
        <v>47</v>
      </c>
      <c r="B54" s="95" t="s">
        <v>144</v>
      </c>
      <c r="C54" s="50"/>
      <c r="D54" s="50"/>
      <c r="E54" s="49"/>
      <c r="F54" s="49"/>
      <c r="G54" s="49"/>
      <c r="I54" s="59"/>
    </row>
    <row r="55" spans="1:9" ht="45" x14ac:dyDescent="0.25">
      <c r="A55" s="50">
        <f>1+A54</f>
        <v>48</v>
      </c>
      <c r="B55" s="95" t="s">
        <v>145</v>
      </c>
      <c r="C55" s="50"/>
      <c r="D55" s="50"/>
      <c r="E55" s="49"/>
      <c r="F55" s="49"/>
      <c r="G55" s="49"/>
      <c r="I55" s="59"/>
    </row>
    <row r="56" spans="1:9" ht="30" x14ac:dyDescent="0.25">
      <c r="A56" s="50">
        <f t="shared" ref="A56:A66" si="1">1+A55</f>
        <v>49</v>
      </c>
      <c r="B56" s="95" t="s">
        <v>337</v>
      </c>
      <c r="C56" s="50"/>
      <c r="D56" s="50"/>
      <c r="E56" s="49"/>
      <c r="F56" s="49"/>
      <c r="G56" s="49"/>
      <c r="I56" s="59"/>
    </row>
    <row r="57" spans="1:9" ht="45" x14ac:dyDescent="0.25">
      <c r="A57" s="50">
        <f t="shared" si="1"/>
        <v>50</v>
      </c>
      <c r="B57" s="95" t="s">
        <v>338</v>
      </c>
      <c r="C57" s="50"/>
      <c r="D57" s="50"/>
      <c r="E57" s="49"/>
      <c r="F57" s="49"/>
      <c r="G57" s="49"/>
      <c r="I57" s="59"/>
    </row>
    <row r="58" spans="1:9" ht="45" x14ac:dyDescent="0.25">
      <c r="A58" s="50">
        <f t="shared" si="1"/>
        <v>51</v>
      </c>
      <c r="B58" s="95" t="s">
        <v>146</v>
      </c>
      <c r="C58" s="50"/>
      <c r="D58" s="50"/>
      <c r="E58" s="49"/>
      <c r="F58" s="49"/>
      <c r="G58" s="49"/>
      <c r="I58" s="59"/>
    </row>
    <row r="59" spans="1:9" ht="45" x14ac:dyDescent="0.25">
      <c r="A59" s="50">
        <f t="shared" si="1"/>
        <v>52</v>
      </c>
      <c r="B59" s="95" t="s">
        <v>147</v>
      </c>
      <c r="C59" s="50"/>
      <c r="D59" s="50"/>
      <c r="E59" s="49"/>
      <c r="F59" s="49"/>
      <c r="G59" s="49"/>
      <c r="I59" s="59"/>
    </row>
    <row r="60" spans="1:9" ht="30" x14ac:dyDescent="0.25">
      <c r="A60" s="50">
        <f t="shared" si="1"/>
        <v>53</v>
      </c>
      <c r="B60" s="95" t="s">
        <v>148</v>
      </c>
      <c r="C60" s="50"/>
      <c r="D60" s="50"/>
      <c r="E60" s="49"/>
      <c r="F60" s="49"/>
      <c r="G60" s="49"/>
      <c r="I60" s="59"/>
    </row>
    <row r="61" spans="1:9" ht="30" x14ac:dyDescent="0.25">
      <c r="A61" s="50">
        <f t="shared" si="1"/>
        <v>54</v>
      </c>
      <c r="B61" s="95" t="s">
        <v>149</v>
      </c>
      <c r="C61" s="50"/>
      <c r="D61" s="50"/>
      <c r="E61" s="49"/>
      <c r="F61" s="49"/>
      <c r="G61" s="49"/>
      <c r="I61" s="59"/>
    </row>
    <row r="62" spans="1:9" ht="30" x14ac:dyDescent="0.25">
      <c r="A62" s="50">
        <f t="shared" si="1"/>
        <v>55</v>
      </c>
      <c r="B62" s="95" t="s">
        <v>339</v>
      </c>
      <c r="C62" s="50"/>
      <c r="D62" s="50"/>
      <c r="E62" s="49"/>
      <c r="F62" s="49"/>
      <c r="G62" s="49"/>
      <c r="I62" s="59"/>
    </row>
    <row r="63" spans="1:9" ht="30" x14ac:dyDescent="0.25">
      <c r="A63" s="50">
        <f t="shared" si="1"/>
        <v>56</v>
      </c>
      <c r="B63" s="95" t="s">
        <v>150</v>
      </c>
      <c r="C63" s="50"/>
      <c r="D63" s="50"/>
      <c r="E63" s="49"/>
      <c r="F63" s="49"/>
      <c r="G63" s="49"/>
      <c r="I63" s="59"/>
    </row>
    <row r="64" spans="1:9" ht="30" x14ac:dyDescent="0.25">
      <c r="A64" s="50">
        <f t="shared" si="1"/>
        <v>57</v>
      </c>
      <c r="B64" s="95" t="s">
        <v>151</v>
      </c>
      <c r="C64" s="50"/>
      <c r="D64" s="50"/>
      <c r="E64" s="49"/>
      <c r="F64" s="49"/>
      <c r="G64" s="49"/>
      <c r="I64" s="59"/>
    </row>
    <row r="65" spans="1:9" ht="30" x14ac:dyDescent="0.25">
      <c r="A65" s="50">
        <f t="shared" si="1"/>
        <v>58</v>
      </c>
      <c r="B65" s="95" t="s">
        <v>152</v>
      </c>
      <c r="C65" s="50"/>
      <c r="D65" s="50"/>
      <c r="E65" s="49"/>
      <c r="F65" s="49"/>
      <c r="G65" s="49"/>
      <c r="I65" s="59"/>
    </row>
    <row r="66" spans="1:9" ht="30" x14ac:dyDescent="0.25">
      <c r="A66" s="50">
        <f t="shared" si="1"/>
        <v>59</v>
      </c>
      <c r="B66" s="95" t="s">
        <v>153</v>
      </c>
      <c r="C66" s="50"/>
      <c r="D66" s="50"/>
      <c r="E66" s="49"/>
      <c r="F66" s="49"/>
      <c r="G66" s="49"/>
      <c r="I66" s="59"/>
    </row>
    <row r="67" spans="1:9" x14ac:dyDescent="0.25">
      <c r="A67" s="45" t="s">
        <v>154</v>
      </c>
      <c r="B67" s="46"/>
      <c r="C67" s="47"/>
      <c r="D67" s="48"/>
      <c r="E67" s="45"/>
      <c r="F67" s="45"/>
      <c r="G67" s="45"/>
      <c r="I67" s="59"/>
    </row>
    <row r="68" spans="1:9" x14ac:dyDescent="0.25">
      <c r="A68" s="50">
        <f>+A66+1</f>
        <v>60</v>
      </c>
      <c r="B68" s="95" t="s">
        <v>155</v>
      </c>
      <c r="C68" s="50"/>
      <c r="D68" s="50"/>
      <c r="E68" s="49"/>
      <c r="F68" s="49"/>
      <c r="G68" s="49"/>
      <c r="I68" s="59"/>
    </row>
    <row r="69" spans="1:9" ht="30" x14ac:dyDescent="0.25">
      <c r="A69" s="50">
        <f>1+A68</f>
        <v>61</v>
      </c>
      <c r="B69" s="95" t="s">
        <v>156</v>
      </c>
      <c r="C69" s="50"/>
      <c r="D69" s="50"/>
      <c r="E69" s="49"/>
      <c r="F69" s="49"/>
      <c r="G69" s="49"/>
      <c r="I69" s="59"/>
    </row>
    <row r="70" spans="1:9" ht="30" x14ac:dyDescent="0.25">
      <c r="A70" s="50">
        <f t="shared" ref="A70:A72" si="2">1+A69</f>
        <v>62</v>
      </c>
      <c r="B70" s="95" t="s">
        <v>340</v>
      </c>
      <c r="C70" s="50"/>
      <c r="D70" s="50"/>
      <c r="E70" s="49"/>
      <c r="F70" s="49"/>
      <c r="G70" s="49"/>
      <c r="I70" s="59"/>
    </row>
    <row r="71" spans="1:9" ht="30" x14ac:dyDescent="0.25">
      <c r="A71" s="50">
        <f t="shared" si="2"/>
        <v>63</v>
      </c>
      <c r="B71" s="95" t="s">
        <v>341</v>
      </c>
      <c r="C71" s="50"/>
      <c r="D71" s="50"/>
      <c r="E71" s="49"/>
      <c r="F71" s="49"/>
      <c r="G71" s="49"/>
      <c r="I71" s="59"/>
    </row>
    <row r="72" spans="1:9" ht="45" x14ac:dyDescent="0.25">
      <c r="A72" s="50">
        <f t="shared" si="2"/>
        <v>64</v>
      </c>
      <c r="B72" s="95" t="s">
        <v>157</v>
      </c>
      <c r="C72" s="50"/>
      <c r="D72" s="50"/>
      <c r="E72" s="49"/>
      <c r="F72" s="49"/>
      <c r="G72" s="49"/>
      <c r="I72" s="59"/>
    </row>
    <row r="73" spans="1:9" ht="30" x14ac:dyDescent="0.25">
      <c r="A73" s="50">
        <f t="shared" ref="A73:A97" si="3">1+A72</f>
        <v>65</v>
      </c>
      <c r="B73" s="95" t="s">
        <v>158</v>
      </c>
      <c r="C73" s="50"/>
      <c r="D73" s="50"/>
      <c r="E73" s="49"/>
      <c r="F73" s="49"/>
      <c r="G73" s="49"/>
      <c r="I73" s="59"/>
    </row>
    <row r="74" spans="1:9" ht="30" x14ac:dyDescent="0.25">
      <c r="A74" s="50">
        <f t="shared" si="3"/>
        <v>66</v>
      </c>
      <c r="B74" s="95" t="s">
        <v>159</v>
      </c>
      <c r="C74" s="50"/>
      <c r="D74" s="50"/>
      <c r="E74" s="49"/>
      <c r="F74" s="49"/>
      <c r="G74" s="49"/>
      <c r="I74" s="59"/>
    </row>
    <row r="75" spans="1:9" ht="30" x14ac:dyDescent="0.25">
      <c r="A75" s="50">
        <f t="shared" si="3"/>
        <v>67</v>
      </c>
      <c r="B75" s="95" t="s">
        <v>160</v>
      </c>
      <c r="C75" s="50"/>
      <c r="D75" s="50"/>
      <c r="E75" s="49"/>
      <c r="F75" s="49"/>
      <c r="G75" s="49"/>
      <c r="I75" s="59"/>
    </row>
    <row r="76" spans="1:9" ht="30" x14ac:dyDescent="0.25">
      <c r="A76" s="50">
        <f t="shared" si="3"/>
        <v>68</v>
      </c>
      <c r="B76" s="95" t="s">
        <v>161</v>
      </c>
      <c r="C76" s="50"/>
      <c r="D76" s="50"/>
      <c r="E76" s="49"/>
      <c r="F76" s="49"/>
      <c r="G76" s="49"/>
      <c r="I76" s="59"/>
    </row>
    <row r="77" spans="1:9" ht="45" x14ac:dyDescent="0.25">
      <c r="A77" s="50">
        <f t="shared" si="3"/>
        <v>69</v>
      </c>
      <c r="B77" s="95" t="s">
        <v>162</v>
      </c>
      <c r="C77" s="50"/>
      <c r="D77" s="50"/>
      <c r="E77" s="49"/>
      <c r="F77" s="49"/>
      <c r="G77" s="49"/>
      <c r="I77" s="59"/>
    </row>
    <row r="78" spans="1:9" ht="45" x14ac:dyDescent="0.25">
      <c r="A78" s="50">
        <f t="shared" si="3"/>
        <v>70</v>
      </c>
      <c r="B78" s="95" t="s">
        <v>342</v>
      </c>
      <c r="C78" s="50"/>
      <c r="D78" s="50"/>
      <c r="E78" s="49"/>
      <c r="F78" s="49"/>
      <c r="G78" s="49"/>
      <c r="I78" s="59"/>
    </row>
    <row r="79" spans="1:9" ht="45" x14ac:dyDescent="0.25">
      <c r="A79" s="50">
        <f t="shared" si="3"/>
        <v>71</v>
      </c>
      <c r="B79" s="95" t="s">
        <v>163</v>
      </c>
      <c r="C79" s="50"/>
      <c r="D79" s="50"/>
      <c r="E79" s="49"/>
      <c r="F79" s="49"/>
      <c r="G79" s="49"/>
      <c r="I79" s="59"/>
    </row>
    <row r="80" spans="1:9" ht="30" x14ac:dyDescent="0.25">
      <c r="A80" s="50">
        <f t="shared" si="3"/>
        <v>72</v>
      </c>
      <c r="B80" s="95" t="s">
        <v>164</v>
      </c>
      <c r="C80" s="50"/>
      <c r="D80" s="50"/>
      <c r="E80" s="49"/>
      <c r="F80" s="49"/>
      <c r="G80" s="49"/>
      <c r="I80" s="59"/>
    </row>
    <row r="81" spans="1:9" ht="30" x14ac:dyDescent="0.25">
      <c r="A81" s="50">
        <f t="shared" si="3"/>
        <v>73</v>
      </c>
      <c r="B81" s="95" t="s">
        <v>165</v>
      </c>
      <c r="C81" s="50"/>
      <c r="D81" s="50"/>
      <c r="E81" s="49"/>
      <c r="F81" s="49"/>
      <c r="G81" s="49"/>
      <c r="I81" s="59"/>
    </row>
    <row r="82" spans="1:9" ht="30" x14ac:dyDescent="0.25">
      <c r="A82" s="50">
        <f t="shared" si="3"/>
        <v>74</v>
      </c>
      <c r="B82" s="95" t="s">
        <v>166</v>
      </c>
      <c r="C82" s="50"/>
      <c r="D82" s="50"/>
      <c r="E82" s="49"/>
      <c r="F82" s="49"/>
      <c r="G82" s="49"/>
      <c r="I82" s="59"/>
    </row>
    <row r="83" spans="1:9" ht="30" x14ac:dyDescent="0.25">
      <c r="A83" s="50">
        <f t="shared" si="3"/>
        <v>75</v>
      </c>
      <c r="B83" s="95" t="s">
        <v>167</v>
      </c>
      <c r="C83" s="50"/>
      <c r="D83" s="50"/>
      <c r="E83" s="49"/>
      <c r="F83" s="49"/>
      <c r="G83" s="49"/>
      <c r="I83" s="59"/>
    </row>
    <row r="84" spans="1:9" ht="30" x14ac:dyDescent="0.25">
      <c r="A84" s="50">
        <f t="shared" si="3"/>
        <v>76</v>
      </c>
      <c r="B84" s="95" t="s">
        <v>168</v>
      </c>
      <c r="C84" s="50"/>
      <c r="D84" s="50"/>
      <c r="E84" s="49"/>
      <c r="F84" s="49"/>
      <c r="G84" s="49"/>
      <c r="I84" s="59"/>
    </row>
    <row r="85" spans="1:9" ht="30" x14ac:dyDescent="0.25">
      <c r="A85" s="50">
        <f t="shared" si="3"/>
        <v>77</v>
      </c>
      <c r="B85" s="95" t="s">
        <v>169</v>
      </c>
      <c r="C85" s="50"/>
      <c r="D85" s="50"/>
      <c r="E85" s="49"/>
      <c r="F85" s="49"/>
      <c r="G85" s="49"/>
      <c r="I85" s="59"/>
    </row>
    <row r="86" spans="1:9" ht="30" x14ac:dyDescent="0.25">
      <c r="A86" s="50">
        <f>1+A85</f>
        <v>78</v>
      </c>
      <c r="B86" s="95" t="s">
        <v>170</v>
      </c>
      <c r="C86" s="50"/>
      <c r="D86" s="50"/>
      <c r="E86" s="49"/>
      <c r="F86" s="49"/>
      <c r="G86" s="49"/>
      <c r="I86" s="59"/>
    </row>
    <row r="87" spans="1:9" x14ac:dyDescent="0.25">
      <c r="A87" s="50">
        <f t="shared" si="3"/>
        <v>79</v>
      </c>
      <c r="B87" s="95" t="s">
        <v>171</v>
      </c>
      <c r="C87" s="50"/>
      <c r="D87" s="50"/>
      <c r="E87" s="49"/>
      <c r="F87" s="49"/>
      <c r="G87" s="49"/>
      <c r="I87" s="59"/>
    </row>
    <row r="88" spans="1:9" ht="30" x14ac:dyDescent="0.25">
      <c r="A88" s="50">
        <f t="shared" si="3"/>
        <v>80</v>
      </c>
      <c r="B88" s="95" t="s">
        <v>172</v>
      </c>
      <c r="C88" s="50"/>
      <c r="D88" s="50"/>
      <c r="E88" s="49"/>
      <c r="F88" s="49"/>
      <c r="G88" s="49"/>
      <c r="I88" s="59"/>
    </row>
    <row r="89" spans="1:9" ht="30" x14ac:dyDescent="0.25">
      <c r="A89" s="50">
        <f t="shared" si="3"/>
        <v>81</v>
      </c>
      <c r="B89" s="95" t="s">
        <v>173</v>
      </c>
      <c r="C89" s="50"/>
      <c r="D89" s="50"/>
      <c r="E89" s="49"/>
      <c r="F89" s="49"/>
      <c r="G89" s="49"/>
      <c r="I89" s="59"/>
    </row>
    <row r="90" spans="1:9" ht="30" x14ac:dyDescent="0.25">
      <c r="A90" s="50">
        <f t="shared" si="3"/>
        <v>82</v>
      </c>
      <c r="B90" s="95" t="s">
        <v>174</v>
      </c>
      <c r="C90" s="50"/>
      <c r="D90" s="50"/>
      <c r="E90" s="49"/>
      <c r="F90" s="49"/>
      <c r="G90" s="49"/>
      <c r="I90" s="59"/>
    </row>
    <row r="91" spans="1:9" ht="30" x14ac:dyDescent="0.25">
      <c r="A91" s="50">
        <f t="shared" si="3"/>
        <v>83</v>
      </c>
      <c r="B91" s="95" t="s">
        <v>175</v>
      </c>
      <c r="C91" s="50"/>
      <c r="D91" s="50"/>
      <c r="E91" s="49"/>
      <c r="F91" s="49"/>
      <c r="G91" s="49"/>
      <c r="I91" s="59"/>
    </row>
    <row r="92" spans="1:9" ht="45" x14ac:dyDescent="0.25">
      <c r="A92" s="50">
        <f t="shared" si="3"/>
        <v>84</v>
      </c>
      <c r="B92" s="95" t="s">
        <v>259</v>
      </c>
      <c r="C92" s="50"/>
      <c r="D92" s="50"/>
      <c r="E92" s="49"/>
      <c r="F92" s="49"/>
      <c r="G92" s="49"/>
      <c r="I92" s="59"/>
    </row>
    <row r="93" spans="1:9" ht="30" x14ac:dyDescent="0.25">
      <c r="A93" s="50">
        <f t="shared" si="3"/>
        <v>85</v>
      </c>
      <c r="B93" s="95" t="s">
        <v>176</v>
      </c>
      <c r="C93" s="50"/>
      <c r="D93" s="50"/>
      <c r="E93" s="49"/>
      <c r="F93" s="49"/>
      <c r="G93" s="49"/>
      <c r="I93" s="59"/>
    </row>
    <row r="94" spans="1:9" x14ac:dyDescent="0.25">
      <c r="A94" s="50">
        <f t="shared" si="3"/>
        <v>86</v>
      </c>
      <c r="B94" s="95" t="s">
        <v>177</v>
      </c>
      <c r="C94" s="50"/>
      <c r="D94" s="50"/>
      <c r="E94" s="49"/>
      <c r="F94" s="49"/>
      <c r="G94" s="49"/>
      <c r="I94" s="59"/>
    </row>
    <row r="95" spans="1:9" x14ac:dyDescent="0.25">
      <c r="A95" s="50">
        <f t="shared" si="3"/>
        <v>87</v>
      </c>
      <c r="B95" s="95" t="s">
        <v>178</v>
      </c>
      <c r="C95" s="50"/>
      <c r="D95" s="50"/>
      <c r="E95" s="49"/>
      <c r="F95" s="49"/>
      <c r="G95" s="49"/>
      <c r="I95" s="59"/>
    </row>
    <row r="96" spans="1:9" ht="30" x14ac:dyDescent="0.25">
      <c r="A96" s="50">
        <f t="shared" si="3"/>
        <v>88</v>
      </c>
      <c r="B96" s="95" t="s">
        <v>179</v>
      </c>
      <c r="C96" s="50"/>
      <c r="D96" s="50"/>
      <c r="E96" s="49"/>
      <c r="F96" s="49"/>
      <c r="G96" s="49"/>
      <c r="I96" s="59"/>
    </row>
    <row r="97" spans="1:9" ht="30" x14ac:dyDescent="0.25">
      <c r="A97" s="50">
        <f t="shared" si="3"/>
        <v>89</v>
      </c>
      <c r="B97" s="95" t="s">
        <v>180</v>
      </c>
      <c r="C97" s="50"/>
      <c r="D97" s="50"/>
      <c r="E97" s="49"/>
      <c r="F97" s="49"/>
      <c r="G97" s="49"/>
      <c r="I97" s="59"/>
    </row>
    <row r="98" spans="1:9" x14ac:dyDescent="0.25">
      <c r="A98" s="45" t="s">
        <v>181</v>
      </c>
      <c r="B98" s="46"/>
      <c r="C98" s="47"/>
      <c r="D98" s="48"/>
      <c r="E98" s="45"/>
      <c r="F98" s="45"/>
      <c r="G98" s="45"/>
      <c r="I98" s="59"/>
    </row>
    <row r="99" spans="1:9" ht="45" x14ac:dyDescent="0.25">
      <c r="A99" s="50">
        <f>+A97+1</f>
        <v>90</v>
      </c>
      <c r="B99" s="95" t="s">
        <v>182</v>
      </c>
      <c r="C99" s="50"/>
      <c r="D99" s="50"/>
      <c r="E99" s="49"/>
      <c r="F99" s="49"/>
      <c r="G99" s="49"/>
      <c r="I99" s="59"/>
    </row>
    <row r="100" spans="1:9" ht="30" x14ac:dyDescent="0.25">
      <c r="A100" s="50">
        <f>+A99+1</f>
        <v>91</v>
      </c>
      <c r="B100" s="95" t="s">
        <v>183</v>
      </c>
      <c r="C100" s="50"/>
      <c r="D100" s="50"/>
      <c r="E100" s="49"/>
      <c r="F100" s="49"/>
      <c r="G100" s="49"/>
      <c r="I100" s="59"/>
    </row>
    <row r="101" spans="1:9" ht="45" x14ac:dyDescent="0.25">
      <c r="A101" s="50">
        <f t="shared" ref="A101:A103" si="4">+A100+1</f>
        <v>92</v>
      </c>
      <c r="B101" s="95" t="s">
        <v>184</v>
      </c>
      <c r="C101" s="50"/>
      <c r="D101" s="50"/>
      <c r="E101" s="49"/>
      <c r="F101" s="49"/>
      <c r="G101" s="49"/>
      <c r="I101" s="59"/>
    </row>
    <row r="102" spans="1:9" ht="30" x14ac:dyDescent="0.25">
      <c r="A102" s="50">
        <f t="shared" si="4"/>
        <v>93</v>
      </c>
      <c r="B102" s="95" t="s">
        <v>185</v>
      </c>
      <c r="C102" s="50"/>
      <c r="D102" s="50"/>
      <c r="E102" s="49"/>
      <c r="F102" s="49"/>
      <c r="G102" s="49"/>
      <c r="I102" s="59"/>
    </row>
    <row r="103" spans="1:9" ht="30" x14ac:dyDescent="0.25">
      <c r="A103" s="50">
        <f t="shared" si="4"/>
        <v>94</v>
      </c>
      <c r="B103" s="95" t="s">
        <v>186</v>
      </c>
      <c r="C103" s="50"/>
      <c r="D103" s="50"/>
      <c r="E103" s="49"/>
      <c r="F103" s="49"/>
      <c r="G103" s="49"/>
      <c r="I103" s="59"/>
    </row>
    <row r="104" spans="1:9" ht="30" x14ac:dyDescent="0.25">
      <c r="A104" s="50">
        <f t="shared" ref="A104:A105" si="5">+A103+1</f>
        <v>95</v>
      </c>
      <c r="B104" s="95" t="s">
        <v>187</v>
      </c>
      <c r="C104" s="50"/>
      <c r="D104" s="50"/>
      <c r="E104" s="49"/>
      <c r="F104" s="49"/>
      <c r="G104" s="49"/>
      <c r="I104" s="59"/>
    </row>
    <row r="105" spans="1:9" ht="45" x14ac:dyDescent="0.25">
      <c r="A105" s="50">
        <f t="shared" si="5"/>
        <v>96</v>
      </c>
      <c r="B105" s="95" t="s">
        <v>188</v>
      </c>
      <c r="C105" s="50"/>
      <c r="D105" s="50"/>
      <c r="E105" s="49"/>
      <c r="F105" s="49"/>
      <c r="G105" s="49"/>
      <c r="I105" s="59"/>
    </row>
    <row r="106" spans="1:9" x14ac:dyDescent="0.25">
      <c r="B106" s="53" t="s">
        <v>292</v>
      </c>
      <c r="C106" s="54">
        <f>(+COUNTIF(C7:C105,"x")*10)</f>
        <v>0</v>
      </c>
      <c r="D106" s="54">
        <f>(+COUNTIF(D7:D105,"x")*0)</f>
        <v>0</v>
      </c>
      <c r="E106" s="54">
        <f>(+COUNTIF(E7:E105,"x")*5)</f>
        <v>0</v>
      </c>
      <c r="F106" s="55"/>
      <c r="G106" s="55"/>
      <c r="I106" s="59"/>
    </row>
    <row r="107" spans="1:9" x14ac:dyDescent="0.25">
      <c r="B107" s="53" t="s">
        <v>293</v>
      </c>
      <c r="C107" s="54">
        <f>SUM(C106:E106)</f>
        <v>0</v>
      </c>
      <c r="D107" s="55"/>
      <c r="E107" s="55"/>
      <c r="F107" s="55"/>
      <c r="G107" s="55"/>
      <c r="I107" s="59"/>
    </row>
    <row r="108" spans="1:9" ht="15.75" thickBot="1" x14ac:dyDescent="0.3">
      <c r="B108" s="53" t="s">
        <v>294</v>
      </c>
      <c r="C108" s="54">
        <f>+A105*10</f>
        <v>960</v>
      </c>
      <c r="D108" s="56"/>
      <c r="E108" s="56"/>
      <c r="F108" s="56"/>
      <c r="G108" s="57"/>
      <c r="I108" s="59"/>
    </row>
    <row r="109" spans="1:9" x14ac:dyDescent="0.25">
      <c r="B109" s="1"/>
      <c r="C109" s="1"/>
      <c r="D109" s="1"/>
      <c r="E109" s="14"/>
      <c r="F109" s="13" t="s">
        <v>263</v>
      </c>
      <c r="G109" s="12"/>
      <c r="H109" s="58"/>
      <c r="I109" s="59"/>
    </row>
    <row r="110" spans="1:9" x14ac:dyDescent="0.25">
      <c r="B110" s="1"/>
      <c r="C110" s="1"/>
      <c r="D110" s="1"/>
      <c r="E110" s="10"/>
      <c r="F110" s="9" t="s">
        <v>261</v>
      </c>
      <c r="G110" s="8"/>
      <c r="H110" s="58"/>
      <c r="I110" s="59"/>
    </row>
    <row r="111" spans="1:9" x14ac:dyDescent="0.25">
      <c r="B111" s="62"/>
      <c r="C111" s="1"/>
      <c r="D111" s="1"/>
      <c r="E111" s="10"/>
      <c r="F111" s="9" t="s">
        <v>262</v>
      </c>
      <c r="G111" s="8"/>
      <c r="H111" s="58"/>
      <c r="I111" s="59"/>
    </row>
    <row r="112" spans="1:9" ht="15.75" thickBot="1" x14ac:dyDescent="0.3">
      <c r="B112" s="1"/>
      <c r="C112" s="1"/>
      <c r="D112" s="1"/>
      <c r="E112" s="6"/>
      <c r="F112" s="5" t="s">
        <v>261</v>
      </c>
      <c r="G112" s="4"/>
      <c r="H112" s="58"/>
      <c r="I112" s="59"/>
    </row>
    <row r="113" spans="1:12" x14ac:dyDescent="0.25">
      <c r="B113" s="1"/>
      <c r="C113" s="1"/>
      <c r="D113" s="1"/>
      <c r="I113" s="59"/>
    </row>
    <row r="114" spans="1:12" ht="3" customHeight="1" x14ac:dyDescent="0.25">
      <c r="A114" s="59"/>
      <c r="B114" s="60"/>
      <c r="C114" s="60"/>
      <c r="D114" s="60"/>
      <c r="E114" s="59"/>
      <c r="F114" s="59"/>
      <c r="G114" s="59"/>
      <c r="H114" s="59"/>
      <c r="I114" s="59"/>
    </row>
    <row r="115" spans="1:12" x14ac:dyDescent="0.25">
      <c r="B115" s="1"/>
      <c r="C115" s="1"/>
      <c r="D115" s="1"/>
    </row>
    <row r="116" spans="1:12" s="51" customFormat="1" ht="14.25" x14ac:dyDescent="0.2">
      <c r="F116" s="63"/>
    </row>
    <row r="117" spans="1:12" s="51" customFormat="1" ht="14.25" x14ac:dyDescent="0.2">
      <c r="A117" s="146" t="str">
        <f>+A1</f>
        <v>CUESTIONARIO DE CONTROL INTERNO (Enfoque COSO)</v>
      </c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</row>
    <row r="118" spans="1:12" s="51" customFormat="1" ht="14.25" x14ac:dyDescent="0.2">
      <c r="A118" s="146" t="s">
        <v>319</v>
      </c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</row>
    <row r="119" spans="1:12" s="51" customFormat="1" ht="14.25" x14ac:dyDescent="0.2">
      <c r="A119" s="64"/>
      <c r="B119" s="65"/>
      <c r="C119" s="65"/>
      <c r="D119" s="65"/>
      <c r="E119" s="65"/>
      <c r="F119" s="66"/>
    </row>
    <row r="120" spans="1:12" s="67" customFormat="1" ht="14.25" x14ac:dyDescent="0.2">
      <c r="A120" s="134" t="s">
        <v>269</v>
      </c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6"/>
    </row>
    <row r="121" spans="1:12" s="51" customFormat="1" thickBot="1" x14ac:dyDescent="0.25">
      <c r="A121" s="52"/>
      <c r="B121" s="52"/>
      <c r="C121" s="52"/>
      <c r="D121" s="52"/>
      <c r="E121" s="52"/>
      <c r="F121" s="68"/>
    </row>
    <row r="122" spans="1:12" s="51" customFormat="1" thickBot="1" x14ac:dyDescent="0.25">
      <c r="A122" s="147" t="s">
        <v>297</v>
      </c>
      <c r="B122" s="69" t="s">
        <v>298</v>
      </c>
      <c r="C122" s="70">
        <f>+C107</f>
        <v>0</v>
      </c>
      <c r="D122" s="140">
        <f>+C122/C123</f>
        <v>0</v>
      </c>
      <c r="E122" s="148" t="str">
        <f>IF(($D$122&gt;0.75),"ALTO",IF(($D$122&lt;0.51),"BAJO","MODERADO"))</f>
        <v>BAJO</v>
      </c>
      <c r="F122" s="148"/>
      <c r="G122" s="61"/>
      <c r="H122" s="71" t="s">
        <v>299</v>
      </c>
      <c r="I122" s="72"/>
      <c r="J122" s="72"/>
      <c r="K122" s="73"/>
    </row>
    <row r="123" spans="1:12" s="51" customFormat="1" thickBot="1" x14ac:dyDescent="0.25">
      <c r="A123" s="147"/>
      <c r="B123" s="74" t="s">
        <v>300</v>
      </c>
      <c r="C123" s="74">
        <f>+C108</f>
        <v>960</v>
      </c>
      <c r="D123" s="141"/>
      <c r="E123" s="149"/>
      <c r="F123" s="149"/>
      <c r="G123" s="75"/>
      <c r="H123" s="144" t="s">
        <v>301</v>
      </c>
      <c r="I123" s="145"/>
      <c r="J123" s="76" t="s">
        <v>302</v>
      </c>
      <c r="K123" s="77"/>
    </row>
    <row r="124" spans="1:12" s="51" customFormat="1" ht="14.25" x14ac:dyDescent="0.2">
      <c r="A124" s="52"/>
      <c r="B124" s="52"/>
      <c r="C124" s="52"/>
      <c r="D124" s="52"/>
      <c r="E124" s="52"/>
      <c r="F124" s="75"/>
      <c r="G124" s="75"/>
      <c r="H124" s="137" t="s">
        <v>303</v>
      </c>
      <c r="I124" s="138"/>
      <c r="J124" s="76" t="s">
        <v>304</v>
      </c>
      <c r="K124" s="77"/>
    </row>
    <row r="125" spans="1:12" s="51" customFormat="1" thickBot="1" x14ac:dyDescent="0.25">
      <c r="A125" s="78"/>
      <c r="B125" s="79"/>
      <c r="C125" s="79"/>
      <c r="D125" s="52"/>
      <c r="E125" s="52"/>
      <c r="F125" s="68"/>
      <c r="H125" s="132" t="s">
        <v>305</v>
      </c>
      <c r="I125" s="133"/>
      <c r="J125" s="80" t="s">
        <v>306</v>
      </c>
      <c r="K125" s="81"/>
    </row>
    <row r="126" spans="1:12" s="51" customFormat="1" ht="14.25" x14ac:dyDescent="0.2">
      <c r="A126" s="78"/>
      <c r="B126" s="79"/>
      <c r="C126" s="79"/>
      <c r="D126" s="52"/>
      <c r="E126" s="52"/>
      <c r="F126" s="68"/>
    </row>
    <row r="127" spans="1:12" s="67" customFormat="1" ht="14.25" x14ac:dyDescent="0.2">
      <c r="A127" s="134" t="s">
        <v>307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6"/>
    </row>
    <row r="128" spans="1:12" s="51" customFormat="1" thickBot="1" x14ac:dyDescent="0.25">
      <c r="A128" s="52"/>
      <c r="B128" s="68"/>
      <c r="C128" s="68"/>
      <c r="D128" s="52"/>
      <c r="E128" s="52"/>
      <c r="F128" s="68"/>
    </row>
    <row r="129" spans="1:12" s="51" customFormat="1" thickBot="1" x14ac:dyDescent="0.25">
      <c r="A129" s="52"/>
      <c r="B129" s="52"/>
      <c r="C129" s="52"/>
      <c r="D129" s="52"/>
      <c r="E129" s="52"/>
      <c r="F129" s="68"/>
      <c r="H129" s="71" t="s">
        <v>308</v>
      </c>
      <c r="I129" s="72"/>
      <c r="J129" s="72"/>
      <c r="K129" s="73"/>
    </row>
    <row r="130" spans="1:12" s="51" customFormat="1" ht="14.25" x14ac:dyDescent="0.2">
      <c r="A130" s="82" t="s">
        <v>309</v>
      </c>
      <c r="B130" s="74" t="s">
        <v>310</v>
      </c>
      <c r="C130" s="139">
        <v>1</v>
      </c>
      <c r="D130" s="140">
        <f>+C130-D122</f>
        <v>1</v>
      </c>
      <c r="E130" s="142" t="str">
        <f>IF((D130&gt;=50%),"ALTO",IF((D130&lt;=24%),"BAJO","MODERADO"))</f>
        <v>ALTO</v>
      </c>
      <c r="F130" s="142"/>
      <c r="G130" s="68"/>
      <c r="H130" s="144" t="s">
        <v>311</v>
      </c>
      <c r="I130" s="145"/>
      <c r="J130" s="76" t="s">
        <v>302</v>
      </c>
      <c r="K130" s="77"/>
    </row>
    <row r="131" spans="1:12" s="51" customFormat="1" thickBot="1" x14ac:dyDescent="0.25">
      <c r="A131" s="82"/>
      <c r="B131" s="52"/>
      <c r="C131" s="139"/>
      <c r="D131" s="141"/>
      <c r="E131" s="143"/>
      <c r="F131" s="143"/>
      <c r="G131" s="68"/>
      <c r="H131" s="137" t="s">
        <v>312</v>
      </c>
      <c r="I131" s="138"/>
      <c r="J131" s="76" t="s">
        <v>304</v>
      </c>
      <c r="K131" s="77"/>
    </row>
    <row r="132" spans="1:12" s="51" customFormat="1" thickBot="1" x14ac:dyDescent="0.25">
      <c r="A132" s="52"/>
      <c r="B132" s="83"/>
      <c r="C132" s="83"/>
      <c r="D132" s="52"/>
      <c r="E132" s="52"/>
      <c r="F132" s="68"/>
      <c r="G132" s="68"/>
      <c r="H132" s="132" t="s">
        <v>313</v>
      </c>
      <c r="I132" s="133"/>
      <c r="J132" s="80" t="s">
        <v>306</v>
      </c>
      <c r="K132" s="81"/>
    </row>
    <row r="133" spans="1:12" s="51" customFormat="1" ht="14.25" x14ac:dyDescent="0.2">
      <c r="D133" s="63"/>
      <c r="E133" s="63"/>
      <c r="F133" s="63"/>
    </row>
    <row r="134" spans="1:12" s="67" customFormat="1" ht="14.25" x14ac:dyDescent="0.2">
      <c r="A134" s="134" t="s">
        <v>326</v>
      </c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6"/>
    </row>
    <row r="135" spans="1:12" s="51" customFormat="1" ht="14.25" x14ac:dyDescent="0.2">
      <c r="A135" s="52"/>
      <c r="B135" s="52"/>
      <c r="C135" s="52"/>
      <c r="D135" s="52"/>
      <c r="E135" s="52"/>
      <c r="F135" s="68"/>
    </row>
    <row r="136" spans="1:12" s="51" customFormat="1" ht="14.25" x14ac:dyDescent="0.2">
      <c r="A136" s="52"/>
      <c r="C136" s="84" t="s">
        <v>269</v>
      </c>
      <c r="D136" s="85">
        <f>+D122</f>
        <v>0</v>
      </c>
      <c r="E136" s="52"/>
      <c r="F136" s="68"/>
    </row>
    <row r="137" spans="1:12" s="51" customFormat="1" ht="14.25" x14ac:dyDescent="0.2">
      <c r="A137" s="52"/>
      <c r="C137" s="84" t="s">
        <v>315</v>
      </c>
      <c r="D137" s="85">
        <f>+D130</f>
        <v>1</v>
      </c>
      <c r="E137" s="52"/>
      <c r="F137" s="68"/>
    </row>
    <row r="138" spans="1:12" s="51" customFormat="1" ht="14.25" x14ac:dyDescent="0.2">
      <c r="A138" s="52"/>
      <c r="C138" s="84"/>
      <c r="D138" s="52"/>
      <c r="E138" s="52"/>
      <c r="F138" s="68"/>
    </row>
    <row r="139" spans="1:12" s="51" customFormat="1" thickBot="1" x14ac:dyDescent="0.25">
      <c r="A139" s="82" t="s">
        <v>316</v>
      </c>
      <c r="B139" s="52"/>
      <c r="C139" s="52"/>
      <c r="D139" s="52"/>
      <c r="E139" s="52"/>
      <c r="F139" s="52"/>
    </row>
    <row r="140" spans="1:12" s="51" customFormat="1" thickBot="1" x14ac:dyDescent="0.25">
      <c r="A140" s="86"/>
      <c r="B140" s="87"/>
      <c r="C140" s="87"/>
      <c r="D140" s="87"/>
      <c r="E140" s="87"/>
      <c r="F140" s="88"/>
    </row>
    <row r="141" spans="1:12" s="51" customFormat="1" ht="14.25" x14ac:dyDescent="0.2">
      <c r="A141" s="89"/>
      <c r="B141" s="90"/>
      <c r="C141" s="90"/>
      <c r="D141" s="90"/>
      <c r="E141" s="90"/>
      <c r="F141" s="91"/>
      <c r="H141" s="14"/>
      <c r="I141" s="13" t="s">
        <v>263</v>
      </c>
      <c r="J141" s="12"/>
      <c r="K141" s="11"/>
    </row>
    <row r="142" spans="1:12" s="51" customFormat="1" ht="14.25" x14ac:dyDescent="0.2">
      <c r="A142" s="89"/>
      <c r="B142" s="90"/>
      <c r="C142" s="90"/>
      <c r="D142" s="90"/>
      <c r="E142" s="90"/>
      <c r="F142" s="91"/>
      <c r="H142" s="10"/>
      <c r="I142" s="9" t="s">
        <v>261</v>
      </c>
      <c r="J142" s="8"/>
      <c r="K142" s="7"/>
    </row>
    <row r="143" spans="1:12" s="51" customFormat="1" ht="14.25" x14ac:dyDescent="0.2">
      <c r="A143" s="89"/>
      <c r="B143" s="90"/>
      <c r="C143" s="90"/>
      <c r="D143" s="90"/>
      <c r="E143" s="90"/>
      <c r="F143" s="91"/>
      <c r="H143" s="10"/>
      <c r="I143" s="9" t="s">
        <v>262</v>
      </c>
      <c r="J143" s="8"/>
      <c r="K143" s="7"/>
    </row>
    <row r="144" spans="1:12" s="51" customFormat="1" thickBot="1" x14ac:dyDescent="0.25">
      <c r="A144" s="89"/>
      <c r="B144" s="90"/>
      <c r="C144" s="90"/>
      <c r="D144" s="90"/>
      <c r="E144" s="90"/>
      <c r="F144" s="91"/>
      <c r="H144" s="6"/>
      <c r="I144" s="5" t="s">
        <v>261</v>
      </c>
      <c r="J144" s="4"/>
      <c r="K144" s="3"/>
    </row>
    <row r="145" spans="1:6" s="51" customFormat="1" ht="14.25" x14ac:dyDescent="0.2">
      <c r="A145" s="89"/>
      <c r="B145" s="90"/>
      <c r="C145" s="90"/>
      <c r="D145" s="90"/>
      <c r="E145" s="90"/>
      <c r="F145" s="91"/>
    </row>
    <row r="146" spans="1:6" s="51" customFormat="1" thickBot="1" x14ac:dyDescent="0.25">
      <c r="A146" s="92"/>
      <c r="B146" s="93"/>
      <c r="C146" s="93"/>
      <c r="D146" s="93"/>
      <c r="E146" s="93"/>
      <c r="F146" s="94"/>
    </row>
    <row r="147" spans="1:6" x14ac:dyDescent="0.25">
      <c r="B147" s="1"/>
      <c r="C147" s="1"/>
      <c r="D147" s="1"/>
    </row>
    <row r="148" spans="1:6" x14ac:dyDescent="0.25">
      <c r="B148" s="1"/>
      <c r="C148" s="1"/>
      <c r="D148" s="1"/>
    </row>
    <row r="149" spans="1:6" ht="3" customHeight="1" x14ac:dyDescent="0.25">
      <c r="B149" s="1"/>
      <c r="C149" s="1"/>
      <c r="D149" s="1"/>
    </row>
    <row r="150" spans="1:6" x14ac:dyDescent="0.25">
      <c r="B150" s="1"/>
      <c r="C150" s="1"/>
      <c r="D150" s="1"/>
    </row>
    <row r="151" spans="1:6" x14ac:dyDescent="0.25">
      <c r="B151" s="1"/>
      <c r="C151" s="1"/>
      <c r="D151" s="1"/>
    </row>
    <row r="152" spans="1:6" x14ac:dyDescent="0.25">
      <c r="B152" s="1"/>
      <c r="C152" s="1"/>
      <c r="D152" s="1"/>
    </row>
    <row r="153" spans="1:6" x14ac:dyDescent="0.25">
      <c r="B153" s="1"/>
      <c r="C153" s="1"/>
      <c r="D153" s="1"/>
    </row>
    <row r="154" spans="1:6" x14ac:dyDescent="0.25">
      <c r="B154" s="1"/>
      <c r="C154" s="1"/>
      <c r="D154" s="1"/>
    </row>
    <row r="155" spans="1:6" x14ac:dyDescent="0.25">
      <c r="B155" s="1"/>
      <c r="C155" s="1"/>
      <c r="D155" s="1"/>
    </row>
    <row r="156" spans="1:6" x14ac:dyDescent="0.25">
      <c r="B156" s="1"/>
      <c r="C156" s="1"/>
      <c r="D156" s="1"/>
    </row>
    <row r="157" spans="1:6" x14ac:dyDescent="0.25">
      <c r="B157" s="1"/>
      <c r="C157" s="1"/>
      <c r="D157" s="1"/>
    </row>
    <row r="158" spans="1:6" x14ac:dyDescent="0.25">
      <c r="B158" s="1"/>
      <c r="C158" s="1"/>
      <c r="D158" s="1"/>
    </row>
    <row r="159" spans="1:6" x14ac:dyDescent="0.25">
      <c r="B159" s="1"/>
      <c r="C159" s="1"/>
      <c r="D159" s="1"/>
    </row>
    <row r="160" spans="1:6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B238" s="1"/>
      <c r="C238" s="1"/>
      <c r="D238" s="1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C268" s="1"/>
      <c r="D268" s="44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42"/>
      <c r="D282" s="42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C286" s="1"/>
      <c r="D286" s="44"/>
    </row>
    <row r="287" spans="2:4" x14ac:dyDescent="0.25">
      <c r="C287" s="1"/>
      <c r="D287" s="44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B386" s="1"/>
      <c r="C386" s="1"/>
      <c r="D386" s="1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B389" s="1"/>
      <c r="C389" s="1"/>
      <c r="D389" s="1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B414" s="1"/>
      <c r="C414" s="1"/>
      <c r="D414" s="1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B432" s="1"/>
      <c r="C432" s="1"/>
      <c r="D432" s="1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B436" s="1"/>
      <c r="C436" s="1"/>
      <c r="D436" s="1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B439" s="1"/>
      <c r="C439" s="1"/>
      <c r="D439" s="1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C462" s="1"/>
      <c r="D462" s="44"/>
    </row>
    <row r="463" spans="2:4" x14ac:dyDescent="0.25">
      <c r="B463" s="1"/>
      <c r="C463" s="1"/>
      <c r="D463" s="1"/>
    </row>
    <row r="464" spans="2:4" x14ac:dyDescent="0.25">
      <c r="B464" s="1"/>
      <c r="C464" s="1"/>
      <c r="D464" s="1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B482" s="1"/>
      <c r="C482" s="1"/>
      <c r="D482" s="1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C512" s="1"/>
      <c r="D512" s="44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B559" s="1"/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B562" s="1"/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B587" s="1"/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B590" s="1"/>
      <c r="C590" s="1"/>
      <c r="D590" s="1"/>
    </row>
    <row r="591" spans="2:4" x14ac:dyDescent="0.25">
      <c r="B591" s="1"/>
      <c r="C591" s="1"/>
      <c r="D591" s="1"/>
    </row>
    <row r="592" spans="2:4" x14ac:dyDescent="0.25">
      <c r="B592" s="1"/>
      <c r="C592" s="1"/>
      <c r="D592" s="1"/>
    </row>
    <row r="593" spans="2:4" x14ac:dyDescent="0.25">
      <c r="B593" s="1"/>
      <c r="C593" s="1"/>
      <c r="D593" s="1"/>
    </row>
    <row r="594" spans="2:4" x14ac:dyDescent="0.25">
      <c r="B594" s="1"/>
      <c r="C594" s="1"/>
      <c r="D594" s="1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B605" s="1"/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B618" s="1"/>
      <c r="C618" s="1"/>
      <c r="D618" s="1"/>
    </row>
    <row r="619" spans="2:4" x14ac:dyDescent="0.25">
      <c r="B619" s="1"/>
      <c r="C619" s="1"/>
      <c r="D619" s="1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C635" s="1"/>
      <c r="D635" s="1"/>
    </row>
    <row r="636" spans="2:4" x14ac:dyDescent="0.25">
      <c r="B636" s="1"/>
      <c r="C636" s="1"/>
      <c r="D636" s="1"/>
    </row>
    <row r="637" spans="2:4" x14ac:dyDescent="0.25">
      <c r="B637" s="1"/>
      <c r="C637" s="1"/>
      <c r="D637" s="1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C666" s="1"/>
      <c r="D666" s="44"/>
    </row>
    <row r="667" spans="2:4" x14ac:dyDescent="0.25">
      <c r="C667" s="1"/>
      <c r="D667" s="44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B675" s="1"/>
      <c r="C675" s="1"/>
      <c r="D675" s="1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B678" s="1"/>
      <c r="C678" s="1"/>
      <c r="D678" s="1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B695" s="1"/>
      <c r="C695" s="1"/>
      <c r="D695" s="1"/>
    </row>
    <row r="696" spans="2:4" x14ac:dyDescent="0.25">
      <c r="B696" s="1"/>
      <c r="C696" s="1"/>
      <c r="D696" s="1"/>
    </row>
    <row r="697" spans="2:4" x14ac:dyDescent="0.25">
      <c r="B697" s="1"/>
      <c r="C697" s="1"/>
      <c r="D697" s="1"/>
    </row>
    <row r="698" spans="2:4" x14ac:dyDescent="0.25">
      <c r="B698" s="1"/>
      <c r="C698" s="1"/>
      <c r="D698" s="1"/>
    </row>
    <row r="699" spans="2:4" x14ac:dyDescent="0.25">
      <c r="B699" s="1"/>
      <c r="C699" s="1"/>
      <c r="D699" s="1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B703" s="1"/>
      <c r="C703" s="1"/>
      <c r="D703" s="1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B721" s="1"/>
      <c r="C721" s="1"/>
      <c r="D721" s="1"/>
    </row>
    <row r="722" spans="2:4" x14ac:dyDescent="0.25">
      <c r="B722" s="1"/>
      <c r="C722" s="1"/>
      <c r="D722" s="1"/>
    </row>
    <row r="723" spans="2:4" x14ac:dyDescent="0.25">
      <c r="B723" s="1"/>
      <c r="C723" s="1"/>
      <c r="D723" s="1"/>
    </row>
    <row r="724" spans="2:4" x14ac:dyDescent="0.25">
      <c r="B724" s="1"/>
      <c r="C724" s="1"/>
      <c r="D724" s="1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B741" s="1"/>
      <c r="C741" s="1"/>
      <c r="D741" s="1"/>
    </row>
    <row r="742" spans="2:4" x14ac:dyDescent="0.25">
      <c r="B742" s="1"/>
      <c r="C742" s="1"/>
      <c r="D742" s="1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B747" s="1"/>
      <c r="C747" s="1"/>
      <c r="D747" s="1"/>
    </row>
    <row r="748" spans="2:4" x14ac:dyDescent="0.25">
      <c r="B748" s="1"/>
      <c r="C748" s="1"/>
      <c r="D748" s="1"/>
    </row>
    <row r="749" spans="2:4" x14ac:dyDescent="0.25">
      <c r="B749" s="1"/>
      <c r="C749" s="1"/>
      <c r="D749" s="1"/>
    </row>
    <row r="750" spans="2:4" x14ac:dyDescent="0.25">
      <c r="B750" s="1"/>
      <c r="C750" s="1"/>
      <c r="D750" s="1"/>
    </row>
    <row r="751" spans="2:4" x14ac:dyDescent="0.25">
      <c r="C751" s="1"/>
      <c r="D751" s="44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C771" s="1"/>
      <c r="D771" s="44"/>
    </row>
    <row r="772" spans="2:4" x14ac:dyDescent="0.25">
      <c r="C772" s="1"/>
      <c r="D772" s="44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B775" s="1"/>
      <c r="C775" s="1"/>
      <c r="D775" s="1"/>
    </row>
    <row r="776" spans="2:4" x14ac:dyDescent="0.25">
      <c r="B776" s="1"/>
      <c r="C776" s="1"/>
      <c r="D776" s="1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  <row r="784" spans="2:4" x14ac:dyDescent="0.25">
      <c r="B784" s="1"/>
      <c r="C784" s="1"/>
      <c r="D784" s="1"/>
    </row>
    <row r="785" spans="2:4" x14ac:dyDescent="0.25">
      <c r="B785" s="1"/>
      <c r="C785" s="1"/>
      <c r="D785" s="1"/>
    </row>
    <row r="786" spans="2:4" x14ac:dyDescent="0.25">
      <c r="B786" s="1"/>
      <c r="C786" s="1"/>
      <c r="D786" s="1"/>
    </row>
    <row r="787" spans="2:4" x14ac:dyDescent="0.25">
      <c r="B787" s="1"/>
      <c r="C787" s="1"/>
      <c r="D787" s="1"/>
    </row>
    <row r="788" spans="2:4" x14ac:dyDescent="0.25">
      <c r="B788" s="1"/>
      <c r="C788" s="1"/>
      <c r="D788" s="1"/>
    </row>
    <row r="789" spans="2:4" x14ac:dyDescent="0.25">
      <c r="B789" s="1"/>
      <c r="C789" s="1"/>
      <c r="D789" s="1"/>
    </row>
    <row r="790" spans="2:4" x14ac:dyDescent="0.25">
      <c r="B790" s="1"/>
      <c r="C790" s="1"/>
      <c r="D790" s="1"/>
    </row>
    <row r="791" spans="2:4" x14ac:dyDescent="0.25">
      <c r="B791" s="1"/>
      <c r="C791" s="1"/>
      <c r="D791" s="1"/>
    </row>
    <row r="792" spans="2:4" x14ac:dyDescent="0.25">
      <c r="B792" s="1"/>
      <c r="C792" s="1"/>
      <c r="D792" s="1"/>
    </row>
    <row r="793" spans="2:4" x14ac:dyDescent="0.25">
      <c r="B793" s="1"/>
      <c r="C793" s="1"/>
      <c r="D793" s="1"/>
    </row>
    <row r="794" spans="2:4" x14ac:dyDescent="0.25">
      <c r="B794" s="1"/>
      <c r="C794" s="1"/>
      <c r="D794" s="1"/>
    </row>
    <row r="795" spans="2:4" x14ac:dyDescent="0.25">
      <c r="B795" s="1"/>
      <c r="C795" s="1"/>
      <c r="D795" s="1"/>
    </row>
    <row r="796" spans="2:4" x14ac:dyDescent="0.25">
      <c r="B796" s="1"/>
      <c r="C796" s="1"/>
      <c r="D796" s="1"/>
    </row>
    <row r="797" spans="2:4" x14ac:dyDescent="0.25">
      <c r="B797" s="1"/>
      <c r="C797" s="1"/>
      <c r="D797" s="1"/>
    </row>
    <row r="798" spans="2:4" x14ac:dyDescent="0.25">
      <c r="B798" s="1"/>
      <c r="C798" s="1"/>
      <c r="D798" s="1"/>
    </row>
    <row r="799" spans="2:4" x14ac:dyDescent="0.25">
      <c r="B799" s="1"/>
      <c r="C799" s="1"/>
      <c r="D799" s="1"/>
    </row>
    <row r="800" spans="2:4" x14ac:dyDescent="0.25">
      <c r="B800" s="1"/>
      <c r="C800" s="1"/>
      <c r="D800" s="1"/>
    </row>
    <row r="801" spans="2:4" x14ac:dyDescent="0.25">
      <c r="B801" s="1"/>
      <c r="C801" s="1"/>
      <c r="D801" s="1"/>
    </row>
    <row r="802" spans="2:4" x14ac:dyDescent="0.25">
      <c r="B802" s="1"/>
      <c r="C802" s="1"/>
      <c r="D802" s="1"/>
    </row>
    <row r="803" spans="2:4" x14ac:dyDescent="0.25">
      <c r="B803" s="1"/>
      <c r="C803" s="1"/>
      <c r="D803" s="1"/>
    </row>
    <row r="804" spans="2:4" x14ac:dyDescent="0.25">
      <c r="B804" s="1"/>
      <c r="C804" s="1"/>
      <c r="D804" s="1"/>
    </row>
    <row r="805" spans="2:4" x14ac:dyDescent="0.25">
      <c r="B805" s="1"/>
      <c r="C805" s="1"/>
      <c r="D805" s="1"/>
    </row>
    <row r="806" spans="2:4" x14ac:dyDescent="0.25">
      <c r="B806" s="1"/>
      <c r="C806" s="1"/>
      <c r="D806" s="1"/>
    </row>
    <row r="807" spans="2:4" x14ac:dyDescent="0.25">
      <c r="B807" s="1"/>
      <c r="C807" s="1"/>
      <c r="D807" s="1"/>
    </row>
    <row r="808" spans="2:4" x14ac:dyDescent="0.25">
      <c r="B808" s="1"/>
      <c r="C808" s="1"/>
      <c r="D808" s="1"/>
    </row>
    <row r="809" spans="2:4" x14ac:dyDescent="0.25">
      <c r="B809" s="1"/>
      <c r="C809" s="1"/>
      <c r="D809" s="1"/>
    </row>
    <row r="810" spans="2:4" x14ac:dyDescent="0.25">
      <c r="B810" s="1"/>
      <c r="C810" s="1"/>
      <c r="D810" s="1"/>
    </row>
    <row r="811" spans="2:4" x14ac:dyDescent="0.25">
      <c r="B811" s="1"/>
      <c r="C811" s="1"/>
      <c r="D811" s="1"/>
    </row>
    <row r="812" spans="2:4" x14ac:dyDescent="0.25">
      <c r="B812" s="1"/>
      <c r="C812" s="1"/>
      <c r="D812" s="1"/>
    </row>
    <row r="813" spans="2:4" x14ac:dyDescent="0.25">
      <c r="B813" s="1"/>
      <c r="C813" s="1"/>
      <c r="D813" s="1"/>
    </row>
    <row r="814" spans="2:4" x14ac:dyDescent="0.25">
      <c r="B814" s="1"/>
      <c r="C814" s="1"/>
      <c r="D814" s="1"/>
    </row>
    <row r="815" spans="2:4" x14ac:dyDescent="0.25">
      <c r="B815" s="1"/>
      <c r="C815" s="1"/>
      <c r="D815" s="1"/>
    </row>
    <row r="816" spans="2:4" x14ac:dyDescent="0.25">
      <c r="B816" s="1"/>
      <c r="C816" s="1"/>
      <c r="D816" s="1"/>
    </row>
    <row r="817" spans="2:4" x14ac:dyDescent="0.25">
      <c r="B817" s="1"/>
      <c r="C817" s="1"/>
      <c r="D817" s="1"/>
    </row>
    <row r="818" spans="2:4" x14ac:dyDescent="0.25">
      <c r="B818" s="1"/>
      <c r="C818" s="1"/>
      <c r="D818" s="1"/>
    </row>
    <row r="819" spans="2:4" x14ac:dyDescent="0.25">
      <c r="B819" s="1"/>
      <c r="C819" s="1"/>
      <c r="D819" s="1"/>
    </row>
    <row r="820" spans="2:4" x14ac:dyDescent="0.25">
      <c r="B820" s="1"/>
      <c r="C820" s="1"/>
      <c r="D820" s="1"/>
    </row>
    <row r="821" spans="2:4" x14ac:dyDescent="0.25">
      <c r="B821" s="1"/>
      <c r="C821" s="1"/>
      <c r="D821" s="1"/>
    </row>
    <row r="822" spans="2:4" x14ac:dyDescent="0.25">
      <c r="B822" s="1"/>
      <c r="C822" s="1"/>
      <c r="D822" s="1"/>
    </row>
    <row r="823" spans="2:4" x14ac:dyDescent="0.25">
      <c r="C823" s="1"/>
      <c r="D823" s="44"/>
    </row>
    <row r="824" spans="2:4" x14ac:dyDescent="0.25">
      <c r="C824" s="1"/>
      <c r="D824" s="44"/>
    </row>
    <row r="825" spans="2:4" x14ac:dyDescent="0.25">
      <c r="B825" s="1"/>
      <c r="C825" s="1"/>
      <c r="D825" s="1"/>
    </row>
    <row r="826" spans="2:4" x14ac:dyDescent="0.25">
      <c r="B826" s="1"/>
      <c r="C826" s="1"/>
      <c r="D826" s="1"/>
    </row>
    <row r="827" spans="2:4" x14ac:dyDescent="0.25">
      <c r="B827" s="1"/>
      <c r="C827" s="1"/>
      <c r="D827" s="1"/>
    </row>
    <row r="828" spans="2:4" x14ac:dyDescent="0.25">
      <c r="B828" s="1"/>
      <c r="C828" s="1"/>
      <c r="D828" s="1"/>
    </row>
    <row r="829" spans="2:4" x14ac:dyDescent="0.25">
      <c r="B829" s="1"/>
      <c r="C829" s="1"/>
      <c r="D829" s="1"/>
    </row>
    <row r="830" spans="2:4" x14ac:dyDescent="0.25">
      <c r="B830" s="1"/>
      <c r="C830" s="1"/>
      <c r="D830" s="1"/>
    </row>
    <row r="831" spans="2:4" x14ac:dyDescent="0.25">
      <c r="B831" s="1"/>
      <c r="C831" s="1"/>
      <c r="D831" s="1"/>
    </row>
    <row r="832" spans="2:4" x14ac:dyDescent="0.25">
      <c r="B832" s="1"/>
      <c r="C832" s="1"/>
      <c r="D832" s="1"/>
    </row>
    <row r="833" spans="2:4" x14ac:dyDescent="0.25">
      <c r="B833" s="1"/>
      <c r="C833" s="1"/>
      <c r="D833" s="1"/>
    </row>
    <row r="834" spans="2:4" x14ac:dyDescent="0.25">
      <c r="B834" s="1"/>
      <c r="C834" s="1"/>
      <c r="D834" s="1"/>
    </row>
    <row r="835" spans="2:4" x14ac:dyDescent="0.25">
      <c r="B835" s="1"/>
      <c r="C835" s="1"/>
      <c r="D835" s="1"/>
    </row>
    <row r="836" spans="2:4" x14ac:dyDescent="0.25">
      <c r="B836" s="1"/>
      <c r="C836" s="1"/>
      <c r="D836" s="1"/>
    </row>
    <row r="837" spans="2:4" x14ac:dyDescent="0.25">
      <c r="B837" s="1"/>
      <c r="C837" s="1"/>
      <c r="D837" s="1"/>
    </row>
    <row r="838" spans="2:4" x14ac:dyDescent="0.25">
      <c r="B838" s="1"/>
      <c r="C838" s="1"/>
      <c r="D838" s="1"/>
    </row>
    <row r="839" spans="2:4" x14ac:dyDescent="0.25">
      <c r="B839" s="1"/>
      <c r="C839" s="1"/>
      <c r="D839" s="1"/>
    </row>
    <row r="840" spans="2:4" x14ac:dyDescent="0.25">
      <c r="B840" s="1"/>
      <c r="C840" s="1"/>
      <c r="D840" s="1"/>
    </row>
    <row r="841" spans="2:4" x14ac:dyDescent="0.25">
      <c r="B841" s="1"/>
      <c r="C841" s="1"/>
      <c r="D841" s="1"/>
    </row>
    <row r="842" spans="2:4" x14ac:dyDescent="0.25">
      <c r="B842" s="1"/>
      <c r="C842" s="1"/>
      <c r="D842" s="1"/>
    </row>
    <row r="843" spans="2:4" x14ac:dyDescent="0.25">
      <c r="B843" s="1"/>
      <c r="C843" s="1"/>
      <c r="D843" s="1"/>
    </row>
    <row r="844" spans="2:4" x14ac:dyDescent="0.25">
      <c r="B844" s="1"/>
      <c r="C844" s="1"/>
      <c r="D844" s="1"/>
    </row>
    <row r="845" spans="2:4" x14ac:dyDescent="0.25">
      <c r="B845" s="1"/>
      <c r="C845" s="1"/>
      <c r="D845" s="1"/>
    </row>
    <row r="846" spans="2:4" x14ac:dyDescent="0.25">
      <c r="B846" s="1"/>
      <c r="C846" s="1"/>
      <c r="D846" s="1"/>
    </row>
    <row r="847" spans="2:4" x14ac:dyDescent="0.25">
      <c r="B847" s="1"/>
      <c r="C847" s="1"/>
      <c r="D847" s="1"/>
    </row>
    <row r="848" spans="2:4" x14ac:dyDescent="0.25">
      <c r="B848" s="1"/>
      <c r="C848" s="1"/>
      <c r="D848" s="1"/>
    </row>
    <row r="849" spans="2:4" x14ac:dyDescent="0.25">
      <c r="B849" s="1"/>
      <c r="C849" s="1"/>
      <c r="D849" s="1"/>
    </row>
    <row r="850" spans="2:4" x14ac:dyDescent="0.25">
      <c r="B850" s="1"/>
      <c r="C850" s="1"/>
      <c r="D850" s="1"/>
    </row>
    <row r="851" spans="2:4" x14ac:dyDescent="0.25">
      <c r="B851" s="1"/>
      <c r="C851" s="1"/>
      <c r="D851" s="1"/>
    </row>
    <row r="852" spans="2:4" x14ac:dyDescent="0.25">
      <c r="B852" s="1"/>
      <c r="C852" s="1"/>
      <c r="D852" s="1"/>
    </row>
    <row r="853" spans="2:4" x14ac:dyDescent="0.25">
      <c r="B853" s="1"/>
      <c r="C853" s="1"/>
      <c r="D853" s="1"/>
    </row>
    <row r="854" spans="2:4" x14ac:dyDescent="0.25">
      <c r="B854" s="1"/>
      <c r="C854" s="1"/>
      <c r="D854" s="1"/>
    </row>
    <row r="855" spans="2:4" x14ac:dyDescent="0.25">
      <c r="B855" s="1"/>
      <c r="C855" s="1"/>
      <c r="D855" s="1"/>
    </row>
    <row r="856" spans="2:4" x14ac:dyDescent="0.25">
      <c r="B856" s="1"/>
      <c r="C856" s="1"/>
      <c r="D856" s="1"/>
    </row>
    <row r="857" spans="2:4" x14ac:dyDescent="0.25">
      <c r="B857" s="1"/>
      <c r="C857" s="1"/>
      <c r="D857" s="1"/>
    </row>
    <row r="858" spans="2:4" x14ac:dyDescent="0.25">
      <c r="B858" s="1"/>
      <c r="C858" s="1"/>
      <c r="D858" s="1"/>
    </row>
    <row r="859" spans="2:4" x14ac:dyDescent="0.25">
      <c r="B859" s="1"/>
      <c r="C859" s="1"/>
      <c r="D859" s="1"/>
    </row>
  </sheetData>
  <mergeCells count="23">
    <mergeCell ref="A1:G1"/>
    <mergeCell ref="A2:G2"/>
    <mergeCell ref="A4:A5"/>
    <mergeCell ref="B4:B5"/>
    <mergeCell ref="C4:F4"/>
    <mergeCell ref="G4:G5"/>
    <mergeCell ref="A117:L117"/>
    <mergeCell ref="A118:L118"/>
    <mergeCell ref="A120:L120"/>
    <mergeCell ref="A122:A123"/>
    <mergeCell ref="D122:D123"/>
    <mergeCell ref="E122:F123"/>
    <mergeCell ref="H123:I123"/>
    <mergeCell ref="H132:I132"/>
    <mergeCell ref="A134:L134"/>
    <mergeCell ref="H124:I124"/>
    <mergeCell ref="H125:I125"/>
    <mergeCell ref="A127:L127"/>
    <mergeCell ref="C130:C131"/>
    <mergeCell ref="D130:D131"/>
    <mergeCell ref="E130:F131"/>
    <mergeCell ref="H130:I130"/>
    <mergeCell ref="H131:I131"/>
  </mergeCells>
  <conditionalFormatting sqref="E122:F123">
    <cfRule type="cellIs" dxfId="17" priority="4" operator="equal">
      <formula>"BAJO"</formula>
    </cfRule>
    <cfRule type="cellIs" dxfId="16" priority="5" operator="equal">
      <formula>"MODERADO"</formula>
    </cfRule>
    <cfRule type="cellIs" dxfId="15" priority="6" operator="equal">
      <formula>"ALTO"</formula>
    </cfRule>
  </conditionalFormatting>
  <conditionalFormatting sqref="E130:F131">
    <cfRule type="cellIs" dxfId="14" priority="1" operator="equal">
      <formula>"BAJO"</formula>
    </cfRule>
    <cfRule type="cellIs" dxfId="13" priority="2" operator="equal">
      <formula>"MODERADO"</formula>
    </cfRule>
    <cfRule type="cellIs" dxfId="12" priority="3" operator="equal">
      <formula>"ALTO"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86"/>
  <sheetViews>
    <sheetView showGridLines="0" zoomScale="94" zoomScaleNormal="94" workbookViewId="0">
      <selection activeCell="B8" sqref="B8"/>
    </sheetView>
  </sheetViews>
  <sheetFormatPr baseColWidth="10" defaultRowHeight="15" x14ac:dyDescent="0.25"/>
  <cols>
    <col min="1" max="1" width="5.140625" style="42" customWidth="1"/>
    <col min="2" max="2" width="80.140625" style="43" customWidth="1"/>
    <col min="3" max="4" width="10" style="43" customWidth="1"/>
    <col min="5" max="6" width="11.140625" style="42" bestFit="1" customWidth="1"/>
    <col min="7" max="7" width="38.140625" style="42" customWidth="1"/>
    <col min="8" max="8" width="11.42578125" style="42"/>
    <col min="9" max="9" width="0.5703125" style="42" customWidth="1"/>
    <col min="10" max="16384" width="11.42578125" style="42"/>
  </cols>
  <sheetData>
    <row r="1" spans="1:9" ht="21" x14ac:dyDescent="0.25">
      <c r="A1" s="150" t="s">
        <v>290</v>
      </c>
      <c r="B1" s="150"/>
      <c r="C1" s="150"/>
      <c r="D1" s="150"/>
      <c r="E1" s="150"/>
      <c r="F1" s="150"/>
      <c r="G1" s="150"/>
      <c r="I1" s="59"/>
    </row>
    <row r="2" spans="1:9" ht="21" x14ac:dyDescent="0.25">
      <c r="A2" s="150" t="s">
        <v>324</v>
      </c>
      <c r="B2" s="150"/>
      <c r="C2" s="150"/>
      <c r="D2" s="150"/>
      <c r="E2" s="150"/>
      <c r="F2" s="150"/>
      <c r="G2" s="150"/>
      <c r="I2" s="59"/>
    </row>
    <row r="3" spans="1:9" x14ac:dyDescent="0.25">
      <c r="A3" s="108"/>
      <c r="B3" s="117"/>
      <c r="C3" s="108" t="s">
        <v>295</v>
      </c>
      <c r="D3" s="117"/>
      <c r="E3" s="118"/>
      <c r="F3" s="118"/>
      <c r="G3" s="118"/>
      <c r="I3" s="59"/>
    </row>
    <row r="4" spans="1:9" s="41" customFormat="1" x14ac:dyDescent="0.25">
      <c r="A4" s="151" t="s">
        <v>284</v>
      </c>
      <c r="B4" s="151" t="s">
        <v>285</v>
      </c>
      <c r="C4" s="151" t="s">
        <v>238</v>
      </c>
      <c r="D4" s="151"/>
      <c r="E4" s="151"/>
      <c r="F4" s="151"/>
      <c r="G4" s="151" t="s">
        <v>289</v>
      </c>
      <c r="I4" s="59"/>
    </row>
    <row r="5" spans="1:9" x14ac:dyDescent="0.25">
      <c r="A5" s="151"/>
      <c r="B5" s="151"/>
      <c r="C5" s="110" t="s">
        <v>286</v>
      </c>
      <c r="D5" s="110" t="s">
        <v>287</v>
      </c>
      <c r="E5" s="111" t="s">
        <v>288</v>
      </c>
      <c r="F5" s="111" t="s">
        <v>283</v>
      </c>
      <c r="G5" s="151"/>
      <c r="I5" s="59"/>
    </row>
    <row r="6" spans="1:9" x14ac:dyDescent="0.25">
      <c r="A6" s="45" t="s">
        <v>189</v>
      </c>
      <c r="B6" s="46"/>
      <c r="C6" s="47"/>
      <c r="D6" s="48"/>
      <c r="E6" s="45"/>
      <c r="F6" s="45"/>
      <c r="G6" s="45"/>
      <c r="I6" s="59"/>
    </row>
    <row r="7" spans="1:9" ht="30" x14ac:dyDescent="0.25">
      <c r="A7" s="50">
        <v>1</v>
      </c>
      <c r="B7" s="95" t="s">
        <v>190</v>
      </c>
      <c r="C7" s="50"/>
      <c r="D7" s="50"/>
      <c r="E7" s="49"/>
      <c r="F7" s="49"/>
      <c r="G7" s="49"/>
      <c r="I7" s="59"/>
    </row>
    <row r="8" spans="1:9" ht="60" x14ac:dyDescent="0.25">
      <c r="A8" s="50">
        <f>1+A7</f>
        <v>2</v>
      </c>
      <c r="B8" s="95" t="s">
        <v>191</v>
      </c>
      <c r="C8" s="50"/>
      <c r="D8" s="50"/>
      <c r="E8" s="49"/>
      <c r="F8" s="49"/>
      <c r="G8" s="49"/>
      <c r="I8" s="59"/>
    </row>
    <row r="9" spans="1:9" ht="30" x14ac:dyDescent="0.25">
      <c r="A9" s="50">
        <f t="shared" ref="A9:A26" si="0">1+A8</f>
        <v>3</v>
      </c>
      <c r="B9" s="95" t="s">
        <v>192</v>
      </c>
      <c r="C9" s="50"/>
      <c r="D9" s="50"/>
      <c r="E9" s="49"/>
      <c r="F9" s="49"/>
      <c r="G9" s="49"/>
      <c r="I9" s="59"/>
    </row>
    <row r="10" spans="1:9" ht="45" x14ac:dyDescent="0.25">
      <c r="A10" s="50">
        <f t="shared" si="0"/>
        <v>4</v>
      </c>
      <c r="B10" s="95" t="s">
        <v>193</v>
      </c>
      <c r="C10" s="50"/>
      <c r="D10" s="50"/>
      <c r="E10" s="49"/>
      <c r="F10" s="49"/>
      <c r="G10" s="49"/>
      <c r="I10" s="59"/>
    </row>
    <row r="11" spans="1:9" ht="30" x14ac:dyDescent="0.25">
      <c r="A11" s="50">
        <f t="shared" si="0"/>
        <v>5</v>
      </c>
      <c r="B11" s="95" t="s">
        <v>194</v>
      </c>
      <c r="C11" s="50"/>
      <c r="D11" s="50"/>
      <c r="E11" s="49"/>
      <c r="F11" s="49"/>
      <c r="G11" s="49"/>
      <c r="I11" s="59"/>
    </row>
    <row r="12" spans="1:9" ht="30" x14ac:dyDescent="0.25">
      <c r="A12" s="50">
        <f t="shared" si="0"/>
        <v>6</v>
      </c>
      <c r="B12" s="95" t="s">
        <v>195</v>
      </c>
      <c r="C12" s="50"/>
      <c r="D12" s="50"/>
      <c r="E12" s="49"/>
      <c r="F12" s="49"/>
      <c r="G12" s="49"/>
      <c r="I12" s="59"/>
    </row>
    <row r="13" spans="1:9" ht="30" x14ac:dyDescent="0.25">
      <c r="A13" s="50">
        <f t="shared" si="0"/>
        <v>7</v>
      </c>
      <c r="B13" s="95" t="s">
        <v>343</v>
      </c>
      <c r="C13" s="50"/>
      <c r="D13" s="50"/>
      <c r="E13" s="49"/>
      <c r="F13" s="49"/>
      <c r="G13" s="49"/>
      <c r="I13" s="59"/>
    </row>
    <row r="14" spans="1:9" ht="45" x14ac:dyDescent="0.25">
      <c r="A14" s="50">
        <f t="shared" si="0"/>
        <v>8</v>
      </c>
      <c r="B14" s="95" t="s">
        <v>260</v>
      </c>
      <c r="C14" s="50"/>
      <c r="D14" s="50"/>
      <c r="E14" s="49"/>
      <c r="F14" s="49"/>
      <c r="G14" s="49"/>
      <c r="I14" s="59"/>
    </row>
    <row r="15" spans="1:9" ht="45" x14ac:dyDescent="0.25">
      <c r="A15" s="50">
        <f t="shared" si="0"/>
        <v>9</v>
      </c>
      <c r="B15" s="95" t="s">
        <v>196</v>
      </c>
      <c r="C15" s="50"/>
      <c r="D15" s="50"/>
      <c r="E15" s="49"/>
      <c r="F15" s="49"/>
      <c r="G15" s="49"/>
      <c r="I15" s="59"/>
    </row>
    <row r="16" spans="1:9" ht="30" x14ac:dyDescent="0.25">
      <c r="A16" s="50">
        <f t="shared" si="0"/>
        <v>10</v>
      </c>
      <c r="B16" s="95" t="s">
        <v>197</v>
      </c>
      <c r="C16" s="50"/>
      <c r="D16" s="50"/>
      <c r="E16" s="49"/>
      <c r="F16" s="49"/>
      <c r="G16" s="49"/>
      <c r="I16" s="59"/>
    </row>
    <row r="17" spans="1:9" ht="30" x14ac:dyDescent="0.25">
      <c r="A17" s="50">
        <f t="shared" si="0"/>
        <v>11</v>
      </c>
      <c r="B17" s="95" t="s">
        <v>198</v>
      </c>
      <c r="C17" s="50"/>
      <c r="D17" s="50"/>
      <c r="E17" s="49"/>
      <c r="F17" s="49"/>
      <c r="G17" s="49"/>
      <c r="I17" s="59"/>
    </row>
    <row r="18" spans="1:9" ht="30" x14ac:dyDescent="0.25">
      <c r="A18" s="50">
        <f t="shared" si="0"/>
        <v>12</v>
      </c>
      <c r="B18" s="95" t="s">
        <v>199</v>
      </c>
      <c r="C18" s="50"/>
      <c r="D18" s="50"/>
      <c r="E18" s="49"/>
      <c r="F18" s="49"/>
      <c r="G18" s="49"/>
      <c r="I18" s="59"/>
    </row>
    <row r="19" spans="1:9" ht="30" x14ac:dyDescent="0.25">
      <c r="A19" s="50">
        <f t="shared" si="0"/>
        <v>13</v>
      </c>
      <c r="B19" s="95" t="s">
        <v>200</v>
      </c>
      <c r="C19" s="50"/>
      <c r="D19" s="50"/>
      <c r="E19" s="49"/>
      <c r="F19" s="49"/>
      <c r="G19" s="49"/>
      <c r="I19" s="59"/>
    </row>
    <row r="20" spans="1:9" ht="30" x14ac:dyDescent="0.25">
      <c r="A20" s="50">
        <f t="shared" si="0"/>
        <v>14</v>
      </c>
      <c r="B20" s="95" t="s">
        <v>201</v>
      </c>
      <c r="C20" s="50"/>
      <c r="D20" s="50"/>
      <c r="E20" s="49"/>
      <c r="F20" s="49"/>
      <c r="G20" s="49"/>
      <c r="I20" s="59"/>
    </row>
    <row r="21" spans="1:9" ht="30" x14ac:dyDescent="0.25">
      <c r="A21" s="50">
        <f t="shared" si="0"/>
        <v>15</v>
      </c>
      <c r="B21" s="95" t="s">
        <v>202</v>
      </c>
      <c r="C21" s="50"/>
      <c r="D21" s="50"/>
      <c r="E21" s="49"/>
      <c r="F21" s="49"/>
      <c r="G21" s="49"/>
      <c r="I21" s="59"/>
    </row>
    <row r="22" spans="1:9" ht="30" x14ac:dyDescent="0.25">
      <c r="A22" s="50">
        <f t="shared" si="0"/>
        <v>16</v>
      </c>
      <c r="B22" s="95" t="s">
        <v>203</v>
      </c>
      <c r="C22" s="50"/>
      <c r="D22" s="50"/>
      <c r="E22" s="49"/>
      <c r="F22" s="49"/>
      <c r="G22" s="49"/>
      <c r="I22" s="59"/>
    </row>
    <row r="23" spans="1:9" ht="30" x14ac:dyDescent="0.25">
      <c r="A23" s="50">
        <f t="shared" si="0"/>
        <v>17</v>
      </c>
      <c r="B23" s="95" t="s">
        <v>204</v>
      </c>
      <c r="C23" s="50"/>
      <c r="D23" s="50"/>
      <c r="E23" s="49"/>
      <c r="F23" s="49"/>
      <c r="G23" s="49"/>
      <c r="I23" s="59"/>
    </row>
    <row r="24" spans="1:9" ht="30" x14ac:dyDescent="0.25">
      <c r="A24" s="50">
        <f t="shared" si="0"/>
        <v>18</v>
      </c>
      <c r="B24" s="95" t="s">
        <v>205</v>
      </c>
      <c r="C24" s="50"/>
      <c r="D24" s="50"/>
      <c r="E24" s="49"/>
      <c r="F24" s="49"/>
      <c r="G24" s="49"/>
      <c r="I24" s="59"/>
    </row>
    <row r="25" spans="1:9" ht="30" x14ac:dyDescent="0.25">
      <c r="A25" s="50">
        <f t="shared" si="0"/>
        <v>19</v>
      </c>
      <c r="B25" s="95" t="s">
        <v>206</v>
      </c>
      <c r="C25" s="50"/>
      <c r="D25" s="50"/>
      <c r="E25" s="49"/>
      <c r="F25" s="49"/>
      <c r="G25" s="49"/>
      <c r="I25" s="59"/>
    </row>
    <row r="26" spans="1:9" ht="45" x14ac:dyDescent="0.25">
      <c r="A26" s="50">
        <f t="shared" si="0"/>
        <v>20</v>
      </c>
      <c r="B26" s="95" t="s">
        <v>207</v>
      </c>
      <c r="C26" s="50"/>
      <c r="D26" s="50"/>
      <c r="E26" s="49"/>
      <c r="F26" s="49"/>
      <c r="G26" s="49"/>
      <c r="I26" s="59"/>
    </row>
    <row r="27" spans="1:9" x14ac:dyDescent="0.25">
      <c r="A27" s="45" t="s">
        <v>208</v>
      </c>
      <c r="B27" s="46"/>
      <c r="C27" s="47"/>
      <c r="D27" s="48"/>
      <c r="E27" s="45"/>
      <c r="F27" s="45"/>
      <c r="G27" s="45"/>
      <c r="I27" s="59"/>
    </row>
    <row r="28" spans="1:9" ht="30" x14ac:dyDescent="0.25">
      <c r="A28" s="50">
        <f>+A26+1</f>
        <v>21</v>
      </c>
      <c r="B28" s="95" t="s">
        <v>209</v>
      </c>
      <c r="C28" s="50"/>
      <c r="D28" s="50"/>
      <c r="E28" s="49"/>
      <c r="F28" s="49"/>
      <c r="G28" s="49"/>
      <c r="I28" s="59"/>
    </row>
    <row r="29" spans="1:9" ht="30" x14ac:dyDescent="0.25">
      <c r="A29" s="50">
        <f>1+A28</f>
        <v>22</v>
      </c>
      <c r="B29" s="95" t="s">
        <v>210</v>
      </c>
      <c r="C29" s="50"/>
      <c r="D29" s="50"/>
      <c r="E29" s="49"/>
      <c r="F29" s="49"/>
      <c r="G29" s="49"/>
      <c r="I29" s="59"/>
    </row>
    <row r="30" spans="1:9" ht="30" x14ac:dyDescent="0.25">
      <c r="A30" s="50">
        <f t="shared" ref="A30:A32" si="1">1+A29</f>
        <v>23</v>
      </c>
      <c r="B30" s="95" t="s">
        <v>211</v>
      </c>
      <c r="C30" s="50"/>
      <c r="D30" s="50"/>
      <c r="E30" s="49"/>
      <c r="F30" s="49"/>
      <c r="G30" s="49"/>
      <c r="I30" s="59"/>
    </row>
    <row r="31" spans="1:9" ht="45" x14ac:dyDescent="0.25">
      <c r="A31" s="50">
        <f t="shared" si="1"/>
        <v>24</v>
      </c>
      <c r="B31" s="95" t="s">
        <v>212</v>
      </c>
      <c r="C31" s="50"/>
      <c r="D31" s="50"/>
      <c r="E31" s="49"/>
      <c r="F31" s="49"/>
      <c r="G31" s="49"/>
      <c r="I31" s="59"/>
    </row>
    <row r="32" spans="1:9" ht="30" x14ac:dyDescent="0.25">
      <c r="A32" s="50">
        <f t="shared" si="1"/>
        <v>25</v>
      </c>
      <c r="B32" s="95" t="s">
        <v>213</v>
      </c>
      <c r="C32" s="50"/>
      <c r="D32" s="50"/>
      <c r="E32" s="49"/>
      <c r="F32" s="49"/>
      <c r="G32" s="49"/>
      <c r="I32" s="59"/>
    </row>
    <row r="33" spans="1:12" x14ac:dyDescent="0.25">
      <c r="B33" s="53" t="s">
        <v>292</v>
      </c>
      <c r="C33" s="54">
        <f>(+COUNTIF(C7:C32,"x")*10)</f>
        <v>0</v>
      </c>
      <c r="D33" s="54">
        <f>(+COUNTIF(D7:D32,"x")*0)</f>
        <v>0</v>
      </c>
      <c r="E33" s="54">
        <f>(+COUNTIF(E7:E32,"x")*5)</f>
        <v>0</v>
      </c>
      <c r="F33" s="55"/>
      <c r="G33" s="55"/>
      <c r="I33" s="59"/>
    </row>
    <row r="34" spans="1:12" x14ac:dyDescent="0.25">
      <c r="B34" s="53" t="s">
        <v>293</v>
      </c>
      <c r="C34" s="54">
        <f>SUM(C33:E33)</f>
        <v>0</v>
      </c>
      <c r="D34" s="55"/>
      <c r="E34" s="55"/>
      <c r="F34" s="55"/>
      <c r="G34" s="55"/>
      <c r="I34" s="59"/>
    </row>
    <row r="35" spans="1:12" ht="15.75" thickBot="1" x14ac:dyDescent="0.3">
      <c r="B35" s="53" t="s">
        <v>294</v>
      </c>
      <c r="C35" s="54">
        <f>+A32*10</f>
        <v>250</v>
      </c>
      <c r="D35" s="56"/>
      <c r="E35" s="56"/>
      <c r="F35" s="56"/>
      <c r="G35" s="57"/>
      <c r="I35" s="59"/>
    </row>
    <row r="36" spans="1:12" x14ac:dyDescent="0.25">
      <c r="B36" s="1"/>
      <c r="C36" s="1"/>
      <c r="D36" s="1"/>
      <c r="E36" s="14"/>
      <c r="F36" s="13" t="s">
        <v>263</v>
      </c>
      <c r="G36" s="12"/>
      <c r="H36" s="58"/>
      <c r="I36" s="59"/>
    </row>
    <row r="37" spans="1:12" x14ac:dyDescent="0.25">
      <c r="B37" s="1"/>
      <c r="C37" s="1"/>
      <c r="D37" s="1"/>
      <c r="E37" s="10"/>
      <c r="F37" s="9" t="s">
        <v>261</v>
      </c>
      <c r="G37" s="8"/>
      <c r="H37" s="58"/>
      <c r="I37" s="59"/>
    </row>
    <row r="38" spans="1:12" x14ac:dyDescent="0.25">
      <c r="B38" s="62"/>
      <c r="C38" s="1"/>
      <c r="D38" s="1"/>
      <c r="E38" s="10"/>
      <c r="F38" s="9" t="s">
        <v>262</v>
      </c>
      <c r="G38" s="8"/>
      <c r="H38" s="58"/>
      <c r="I38" s="59"/>
    </row>
    <row r="39" spans="1:12" ht="15.75" thickBot="1" x14ac:dyDescent="0.3">
      <c r="B39" s="1"/>
      <c r="C39" s="1"/>
      <c r="D39" s="1"/>
      <c r="E39" s="6"/>
      <c r="F39" s="5" t="s">
        <v>261</v>
      </c>
      <c r="G39" s="4"/>
      <c r="H39" s="58"/>
      <c r="I39" s="59"/>
    </row>
    <row r="40" spans="1:12" x14ac:dyDescent="0.25">
      <c r="B40" s="1"/>
      <c r="C40" s="1"/>
      <c r="D40" s="1"/>
      <c r="I40" s="59"/>
    </row>
    <row r="41" spans="1:12" ht="3" customHeight="1" x14ac:dyDescent="0.25">
      <c r="A41" s="59"/>
      <c r="B41" s="60"/>
      <c r="C41" s="60"/>
      <c r="D41" s="60"/>
      <c r="E41" s="59"/>
      <c r="F41" s="59"/>
      <c r="G41" s="59"/>
      <c r="H41" s="59"/>
      <c r="I41" s="59"/>
    </row>
    <row r="42" spans="1:12" x14ac:dyDescent="0.25">
      <c r="B42" s="1"/>
      <c r="C42" s="1"/>
      <c r="D42" s="1"/>
    </row>
    <row r="43" spans="1:12" s="51" customFormat="1" ht="14.25" x14ac:dyDescent="0.2">
      <c r="F43" s="63"/>
    </row>
    <row r="44" spans="1:12" s="51" customFormat="1" ht="14.25" x14ac:dyDescent="0.2">
      <c r="A44" s="146" t="str">
        <f>+A1</f>
        <v>CUESTIONARIO DE CONTROL INTERNO (Enfoque COSO)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</row>
    <row r="45" spans="1:12" s="51" customFormat="1" ht="14.25" x14ac:dyDescent="0.2">
      <c r="A45" s="146" t="s">
        <v>323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</row>
    <row r="46" spans="1:12" s="51" customFormat="1" ht="14.25" x14ac:dyDescent="0.2">
      <c r="A46" s="64"/>
      <c r="B46" s="65"/>
      <c r="C46" s="65"/>
      <c r="D46" s="65"/>
      <c r="E46" s="65"/>
      <c r="F46" s="66"/>
    </row>
    <row r="47" spans="1:12" s="67" customFormat="1" ht="14.25" x14ac:dyDescent="0.2">
      <c r="A47" s="134" t="s">
        <v>269</v>
      </c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6"/>
    </row>
    <row r="48" spans="1:12" s="51" customFormat="1" thickBot="1" x14ac:dyDescent="0.25">
      <c r="A48" s="52"/>
      <c r="B48" s="52"/>
      <c r="C48" s="52"/>
      <c r="D48" s="52"/>
      <c r="E48" s="52"/>
      <c r="F48" s="68"/>
    </row>
    <row r="49" spans="1:12" s="51" customFormat="1" thickBot="1" x14ac:dyDescent="0.25">
      <c r="A49" s="147" t="s">
        <v>297</v>
      </c>
      <c r="B49" s="69" t="s">
        <v>298</v>
      </c>
      <c r="C49" s="70">
        <f>+C34</f>
        <v>0</v>
      </c>
      <c r="D49" s="140">
        <f>+C49/C50</f>
        <v>0</v>
      </c>
      <c r="E49" s="148" t="str">
        <f>IF(($D$49&gt;0.75),"ALTO",IF(($D$49&lt;0.51),"BAJO","MODERADO"))</f>
        <v>BAJO</v>
      </c>
      <c r="F49" s="148"/>
      <c r="G49" s="61"/>
      <c r="H49" s="71" t="s">
        <v>299</v>
      </c>
      <c r="I49" s="72"/>
      <c r="J49" s="72"/>
      <c r="K49" s="73"/>
    </row>
    <row r="50" spans="1:12" s="51" customFormat="1" thickBot="1" x14ac:dyDescent="0.25">
      <c r="A50" s="147"/>
      <c r="B50" s="74" t="s">
        <v>300</v>
      </c>
      <c r="C50" s="74">
        <f>+C35</f>
        <v>250</v>
      </c>
      <c r="D50" s="141"/>
      <c r="E50" s="149"/>
      <c r="F50" s="149"/>
      <c r="G50" s="75"/>
      <c r="H50" s="144" t="s">
        <v>301</v>
      </c>
      <c r="I50" s="145"/>
      <c r="J50" s="76" t="s">
        <v>302</v>
      </c>
      <c r="K50" s="77"/>
    </row>
    <row r="51" spans="1:12" s="51" customFormat="1" ht="14.25" x14ac:dyDescent="0.2">
      <c r="A51" s="52"/>
      <c r="B51" s="52"/>
      <c r="C51" s="52"/>
      <c r="D51" s="52"/>
      <c r="E51" s="52"/>
      <c r="F51" s="75"/>
      <c r="G51" s="75"/>
      <c r="H51" s="137" t="s">
        <v>303</v>
      </c>
      <c r="I51" s="138"/>
      <c r="J51" s="76" t="s">
        <v>304</v>
      </c>
      <c r="K51" s="77"/>
    </row>
    <row r="52" spans="1:12" s="51" customFormat="1" thickBot="1" x14ac:dyDescent="0.25">
      <c r="A52" s="78"/>
      <c r="B52" s="79"/>
      <c r="C52" s="79"/>
      <c r="D52" s="52"/>
      <c r="E52" s="52"/>
      <c r="F52" s="68"/>
      <c r="H52" s="132" t="s">
        <v>305</v>
      </c>
      <c r="I52" s="133"/>
      <c r="J52" s="80" t="s">
        <v>306</v>
      </c>
      <c r="K52" s="81"/>
    </row>
    <row r="53" spans="1:12" s="51" customFormat="1" ht="14.25" x14ac:dyDescent="0.2">
      <c r="A53" s="78"/>
      <c r="B53" s="79"/>
      <c r="C53" s="79"/>
      <c r="D53" s="52"/>
      <c r="E53" s="52"/>
      <c r="F53" s="68"/>
    </row>
    <row r="54" spans="1:12" s="67" customFormat="1" ht="14.25" x14ac:dyDescent="0.2">
      <c r="A54" s="134" t="s">
        <v>307</v>
      </c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6"/>
    </row>
    <row r="55" spans="1:12" s="51" customFormat="1" thickBot="1" x14ac:dyDescent="0.25">
      <c r="A55" s="52"/>
      <c r="B55" s="68"/>
      <c r="C55" s="68"/>
      <c r="D55" s="52"/>
      <c r="E55" s="52"/>
      <c r="F55" s="68"/>
    </row>
    <row r="56" spans="1:12" s="51" customFormat="1" thickBot="1" x14ac:dyDescent="0.25">
      <c r="A56" s="52"/>
      <c r="B56" s="52"/>
      <c r="C56" s="52"/>
      <c r="D56" s="52"/>
      <c r="E56" s="52"/>
      <c r="F56" s="68"/>
      <c r="H56" s="71" t="s">
        <v>308</v>
      </c>
      <c r="I56" s="72"/>
      <c r="J56" s="72"/>
      <c r="K56" s="73"/>
    </row>
    <row r="57" spans="1:12" s="51" customFormat="1" ht="14.25" x14ac:dyDescent="0.2">
      <c r="A57" s="82" t="s">
        <v>309</v>
      </c>
      <c r="B57" s="74" t="s">
        <v>310</v>
      </c>
      <c r="C57" s="139">
        <v>1</v>
      </c>
      <c r="D57" s="140">
        <f>+C57-D49</f>
        <v>1</v>
      </c>
      <c r="E57" s="142" t="str">
        <f>IF((D57&gt;=50%),"ALTO",IF((D57&lt;=24%),"BAJO","MODERADO"))</f>
        <v>ALTO</v>
      </c>
      <c r="F57" s="142"/>
      <c r="G57" s="68"/>
      <c r="H57" s="144" t="s">
        <v>311</v>
      </c>
      <c r="I57" s="145"/>
      <c r="J57" s="76" t="s">
        <v>302</v>
      </c>
      <c r="K57" s="77"/>
    </row>
    <row r="58" spans="1:12" s="51" customFormat="1" thickBot="1" x14ac:dyDescent="0.25">
      <c r="A58" s="82"/>
      <c r="B58" s="52"/>
      <c r="C58" s="139"/>
      <c r="D58" s="141"/>
      <c r="E58" s="143"/>
      <c r="F58" s="143"/>
      <c r="G58" s="68"/>
      <c r="H58" s="137" t="s">
        <v>312</v>
      </c>
      <c r="I58" s="138"/>
      <c r="J58" s="76" t="s">
        <v>304</v>
      </c>
      <c r="K58" s="77"/>
    </row>
    <row r="59" spans="1:12" s="51" customFormat="1" thickBot="1" x14ac:dyDescent="0.25">
      <c r="A59" s="52"/>
      <c r="B59" s="83"/>
      <c r="C59" s="83"/>
      <c r="D59" s="52"/>
      <c r="E59" s="52"/>
      <c r="F59" s="68"/>
      <c r="G59" s="68"/>
      <c r="H59" s="132" t="s">
        <v>313</v>
      </c>
      <c r="I59" s="133"/>
      <c r="J59" s="80" t="s">
        <v>306</v>
      </c>
      <c r="K59" s="81"/>
    </row>
    <row r="60" spans="1:12" s="51" customFormat="1" ht="14.25" x14ac:dyDescent="0.2">
      <c r="D60" s="63"/>
      <c r="E60" s="63"/>
      <c r="F60" s="63"/>
    </row>
    <row r="61" spans="1:12" s="67" customFormat="1" ht="14.25" x14ac:dyDescent="0.2">
      <c r="A61" s="134" t="s">
        <v>327</v>
      </c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6"/>
    </row>
    <row r="62" spans="1:12" s="51" customFormat="1" ht="14.25" x14ac:dyDescent="0.2">
      <c r="A62" s="52"/>
      <c r="B62" s="52"/>
      <c r="C62" s="52"/>
      <c r="D62" s="52"/>
      <c r="E62" s="52"/>
      <c r="F62" s="68"/>
    </row>
    <row r="63" spans="1:12" s="51" customFormat="1" ht="14.25" x14ac:dyDescent="0.2">
      <c r="A63" s="52"/>
      <c r="C63" s="84" t="s">
        <v>269</v>
      </c>
      <c r="D63" s="85">
        <f>+D49</f>
        <v>0</v>
      </c>
      <c r="E63" s="52"/>
      <c r="F63" s="68"/>
    </row>
    <row r="64" spans="1:12" s="51" customFormat="1" ht="14.25" x14ac:dyDescent="0.2">
      <c r="A64" s="52"/>
      <c r="C64" s="84" t="s">
        <v>315</v>
      </c>
      <c r="D64" s="85">
        <f>+D57</f>
        <v>1</v>
      </c>
      <c r="E64" s="52"/>
      <c r="F64" s="68"/>
    </row>
    <row r="65" spans="1:11" s="51" customFormat="1" ht="14.25" x14ac:dyDescent="0.2">
      <c r="A65" s="52"/>
      <c r="C65" s="84"/>
      <c r="D65" s="52"/>
      <c r="E65" s="52"/>
      <c r="F65" s="68"/>
    </row>
    <row r="66" spans="1:11" s="51" customFormat="1" thickBot="1" x14ac:dyDescent="0.25">
      <c r="A66" s="82" t="s">
        <v>316</v>
      </c>
      <c r="B66" s="52"/>
      <c r="C66" s="52"/>
      <c r="D66" s="52"/>
      <c r="E66" s="52"/>
      <c r="F66" s="52"/>
    </row>
    <row r="67" spans="1:11" s="51" customFormat="1" thickBot="1" x14ac:dyDescent="0.25">
      <c r="A67" s="86"/>
      <c r="B67" s="87"/>
      <c r="C67" s="87"/>
      <c r="D67" s="87"/>
      <c r="E67" s="87"/>
      <c r="F67" s="88"/>
    </row>
    <row r="68" spans="1:11" s="51" customFormat="1" ht="14.25" x14ac:dyDescent="0.2">
      <c r="A68" s="89"/>
      <c r="B68" s="90"/>
      <c r="C68" s="90"/>
      <c r="D68" s="90"/>
      <c r="E68" s="90"/>
      <c r="F68" s="91"/>
      <c r="H68" s="14"/>
      <c r="I68" s="13" t="s">
        <v>263</v>
      </c>
      <c r="J68" s="12"/>
      <c r="K68" s="11"/>
    </row>
    <row r="69" spans="1:11" s="51" customFormat="1" ht="14.25" x14ac:dyDescent="0.2">
      <c r="A69" s="89"/>
      <c r="B69" s="90"/>
      <c r="C69" s="90"/>
      <c r="D69" s="90"/>
      <c r="E69" s="90"/>
      <c r="F69" s="91"/>
      <c r="H69" s="10"/>
      <c r="I69" s="9" t="s">
        <v>261</v>
      </c>
      <c r="J69" s="8"/>
      <c r="K69" s="7"/>
    </row>
    <row r="70" spans="1:11" s="51" customFormat="1" ht="14.25" x14ac:dyDescent="0.2">
      <c r="A70" s="89"/>
      <c r="B70" s="90"/>
      <c r="C70" s="90"/>
      <c r="D70" s="90"/>
      <c r="E70" s="90"/>
      <c r="F70" s="91"/>
      <c r="H70" s="10"/>
      <c r="I70" s="9" t="s">
        <v>262</v>
      </c>
      <c r="J70" s="8"/>
      <c r="K70" s="7"/>
    </row>
    <row r="71" spans="1:11" s="51" customFormat="1" thickBot="1" x14ac:dyDescent="0.25">
      <c r="A71" s="89"/>
      <c r="B71" s="90"/>
      <c r="C71" s="90"/>
      <c r="D71" s="90"/>
      <c r="E71" s="90"/>
      <c r="F71" s="91"/>
      <c r="H71" s="6"/>
      <c r="I71" s="5" t="s">
        <v>261</v>
      </c>
      <c r="J71" s="4"/>
      <c r="K71" s="3"/>
    </row>
    <row r="72" spans="1:11" s="51" customFormat="1" ht="14.25" x14ac:dyDescent="0.2">
      <c r="A72" s="89"/>
      <c r="B72" s="90"/>
      <c r="C72" s="90"/>
      <c r="D72" s="90"/>
      <c r="E72" s="90"/>
      <c r="F72" s="91"/>
    </row>
    <row r="73" spans="1:11" s="51" customFormat="1" thickBot="1" x14ac:dyDescent="0.25">
      <c r="A73" s="92"/>
      <c r="B73" s="93"/>
      <c r="C73" s="93"/>
      <c r="D73" s="93"/>
      <c r="E73" s="93"/>
      <c r="F73" s="94"/>
    </row>
    <row r="74" spans="1:11" x14ac:dyDescent="0.25">
      <c r="B74" s="1"/>
      <c r="C74" s="1"/>
      <c r="D74" s="1"/>
    </row>
    <row r="75" spans="1:11" x14ac:dyDescent="0.25">
      <c r="B75" s="1"/>
      <c r="C75" s="1"/>
      <c r="D75" s="1"/>
    </row>
    <row r="76" spans="1:11" ht="3" customHeight="1" x14ac:dyDescent="0.25">
      <c r="B76" s="1"/>
      <c r="C76" s="1"/>
      <c r="D76" s="1"/>
    </row>
    <row r="77" spans="1:11" x14ac:dyDescent="0.25">
      <c r="B77" s="1"/>
      <c r="C77" s="1"/>
      <c r="D77" s="1"/>
    </row>
    <row r="78" spans="1:11" x14ac:dyDescent="0.25">
      <c r="B78" s="1"/>
      <c r="C78" s="1"/>
      <c r="D78" s="1"/>
    </row>
    <row r="79" spans="1:11" x14ac:dyDescent="0.25">
      <c r="B79" s="1"/>
      <c r="C79" s="1"/>
      <c r="D79" s="1"/>
    </row>
    <row r="80" spans="1:11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C195" s="1"/>
      <c r="D195" s="44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42"/>
      <c r="D209" s="42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C213" s="1"/>
      <c r="D213" s="44"/>
    </row>
    <row r="214" spans="2:4" x14ac:dyDescent="0.25">
      <c r="C214" s="1"/>
      <c r="D214" s="44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B238" s="1"/>
      <c r="C238" s="1"/>
      <c r="D238" s="1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1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B386" s="1"/>
      <c r="C386" s="1"/>
      <c r="D386" s="1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C389" s="1"/>
      <c r="D389" s="44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B414" s="1"/>
      <c r="C414" s="1"/>
      <c r="D414" s="1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B432" s="1"/>
      <c r="C432" s="1"/>
      <c r="D432" s="1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B436" s="1"/>
      <c r="C436" s="1"/>
      <c r="D436" s="1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C439" s="1"/>
      <c r="D439" s="44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B462" s="1"/>
      <c r="C462" s="1"/>
      <c r="D462" s="1"/>
    </row>
    <row r="463" spans="2:4" x14ac:dyDescent="0.25">
      <c r="B463" s="1"/>
      <c r="C463" s="1"/>
      <c r="D463" s="1"/>
    </row>
    <row r="464" spans="2:4" x14ac:dyDescent="0.25">
      <c r="B464" s="1"/>
      <c r="C464" s="1"/>
      <c r="D464" s="1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B482" s="1"/>
      <c r="C482" s="1"/>
      <c r="D482" s="1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B512" s="1"/>
      <c r="C512" s="1"/>
      <c r="D512" s="1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B559" s="1"/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B587" s="1"/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B590" s="1"/>
      <c r="C590" s="1"/>
      <c r="D590" s="1"/>
    </row>
    <row r="591" spans="2:4" x14ac:dyDescent="0.25">
      <c r="B591" s="1"/>
      <c r="C591" s="1"/>
      <c r="D591" s="1"/>
    </row>
    <row r="592" spans="2:4" x14ac:dyDescent="0.25">
      <c r="B592" s="1"/>
      <c r="C592" s="1"/>
      <c r="D592" s="1"/>
    </row>
    <row r="593" spans="2:4" x14ac:dyDescent="0.25">
      <c r="C593" s="1"/>
      <c r="D593" s="44"/>
    </row>
    <row r="594" spans="2:4" x14ac:dyDescent="0.25">
      <c r="C594" s="1"/>
      <c r="D594" s="44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B605" s="1"/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B618" s="1"/>
      <c r="C618" s="1"/>
      <c r="D618" s="1"/>
    </row>
    <row r="619" spans="2:4" x14ac:dyDescent="0.25">
      <c r="B619" s="1"/>
      <c r="C619" s="1"/>
      <c r="D619" s="1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B635" s="1"/>
      <c r="C635" s="1"/>
      <c r="D635" s="1"/>
    </row>
    <row r="636" spans="2:4" x14ac:dyDescent="0.25">
      <c r="B636" s="1"/>
      <c r="C636" s="1"/>
      <c r="D636" s="1"/>
    </row>
    <row r="637" spans="2:4" x14ac:dyDescent="0.25">
      <c r="B637" s="1"/>
      <c r="C637" s="1"/>
      <c r="D637" s="1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B666" s="1"/>
      <c r="C666" s="1"/>
      <c r="D666" s="1"/>
    </row>
    <row r="667" spans="2:4" x14ac:dyDescent="0.25">
      <c r="B667" s="1"/>
      <c r="C667" s="1"/>
      <c r="D667" s="1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B675" s="1"/>
      <c r="C675" s="1"/>
      <c r="D675" s="1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C678" s="1"/>
      <c r="D678" s="44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B695" s="1"/>
      <c r="C695" s="1"/>
      <c r="D695" s="1"/>
    </row>
    <row r="696" spans="2:4" x14ac:dyDescent="0.25">
      <c r="B696" s="1"/>
      <c r="C696" s="1"/>
      <c r="D696" s="1"/>
    </row>
    <row r="697" spans="2:4" x14ac:dyDescent="0.25">
      <c r="B697" s="1"/>
      <c r="C697" s="1"/>
      <c r="D697" s="1"/>
    </row>
    <row r="698" spans="2:4" x14ac:dyDescent="0.25">
      <c r="C698" s="1"/>
      <c r="D698" s="44"/>
    </row>
    <row r="699" spans="2:4" x14ac:dyDescent="0.25">
      <c r="C699" s="1"/>
      <c r="D699" s="44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B703" s="1"/>
      <c r="C703" s="1"/>
      <c r="D703" s="1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B721" s="1"/>
      <c r="C721" s="1"/>
      <c r="D721" s="1"/>
    </row>
    <row r="722" spans="2:4" x14ac:dyDescent="0.25">
      <c r="B722" s="1"/>
      <c r="C722" s="1"/>
      <c r="D722" s="1"/>
    </row>
    <row r="723" spans="2:4" x14ac:dyDescent="0.25">
      <c r="B723" s="1"/>
      <c r="C723" s="1"/>
      <c r="D723" s="1"/>
    </row>
    <row r="724" spans="2:4" x14ac:dyDescent="0.25">
      <c r="B724" s="1"/>
      <c r="C724" s="1"/>
      <c r="D724" s="1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B741" s="1"/>
      <c r="C741" s="1"/>
      <c r="D741" s="1"/>
    </row>
    <row r="742" spans="2:4" x14ac:dyDescent="0.25">
      <c r="B742" s="1"/>
      <c r="C742" s="1"/>
      <c r="D742" s="1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B747" s="1"/>
      <c r="C747" s="1"/>
      <c r="D747" s="1"/>
    </row>
    <row r="748" spans="2:4" x14ac:dyDescent="0.25">
      <c r="B748" s="1"/>
      <c r="C748" s="1"/>
      <c r="D748" s="1"/>
    </row>
    <row r="749" spans="2:4" x14ac:dyDescent="0.25">
      <c r="B749" s="1"/>
      <c r="C749" s="1"/>
      <c r="D749" s="1"/>
    </row>
    <row r="750" spans="2:4" x14ac:dyDescent="0.25">
      <c r="C750" s="1"/>
      <c r="D750" s="44"/>
    </row>
    <row r="751" spans="2:4" x14ac:dyDescent="0.25">
      <c r="C751" s="1"/>
      <c r="D751" s="44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B771" s="1"/>
      <c r="C771" s="1"/>
      <c r="D771" s="1"/>
    </row>
    <row r="772" spans="2:4" x14ac:dyDescent="0.25">
      <c r="B772" s="1"/>
      <c r="C772" s="1"/>
      <c r="D772" s="1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B775" s="1"/>
      <c r="C775" s="1"/>
      <c r="D775" s="1"/>
    </row>
    <row r="776" spans="2:4" x14ac:dyDescent="0.25">
      <c r="B776" s="1"/>
      <c r="C776" s="1"/>
      <c r="D776" s="1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  <row r="784" spans="2:4" x14ac:dyDescent="0.25">
      <c r="B784" s="1"/>
      <c r="C784" s="1"/>
      <c r="D784" s="1"/>
    </row>
    <row r="785" spans="2:4" x14ac:dyDescent="0.25">
      <c r="B785" s="1"/>
      <c r="C785" s="1"/>
      <c r="D785" s="1"/>
    </row>
    <row r="786" spans="2:4" x14ac:dyDescent="0.25">
      <c r="B786" s="1"/>
      <c r="C786" s="1"/>
      <c r="D786" s="1"/>
    </row>
  </sheetData>
  <mergeCells count="23">
    <mergeCell ref="A1:G1"/>
    <mergeCell ref="A2:G2"/>
    <mergeCell ref="A4:A5"/>
    <mergeCell ref="B4:B5"/>
    <mergeCell ref="C4:F4"/>
    <mergeCell ref="G4:G5"/>
    <mergeCell ref="A44:L44"/>
    <mergeCell ref="A45:L45"/>
    <mergeCell ref="A47:L47"/>
    <mergeCell ref="A49:A50"/>
    <mergeCell ref="D49:D50"/>
    <mergeCell ref="E49:F50"/>
    <mergeCell ref="H50:I50"/>
    <mergeCell ref="H59:I59"/>
    <mergeCell ref="A61:L61"/>
    <mergeCell ref="H51:I51"/>
    <mergeCell ref="H52:I52"/>
    <mergeCell ref="A54:L54"/>
    <mergeCell ref="C57:C58"/>
    <mergeCell ref="D57:D58"/>
    <mergeCell ref="E57:F58"/>
    <mergeCell ref="H57:I57"/>
    <mergeCell ref="H58:I58"/>
  </mergeCells>
  <conditionalFormatting sqref="E49:F50">
    <cfRule type="cellIs" dxfId="11" priority="4" operator="equal">
      <formula>"BAJO"</formula>
    </cfRule>
    <cfRule type="cellIs" dxfId="10" priority="5" operator="equal">
      <formula>"MODERADO"</formula>
    </cfRule>
    <cfRule type="cellIs" dxfId="9" priority="6" operator="equal">
      <formula>"ALTO"</formula>
    </cfRule>
  </conditionalFormatting>
  <conditionalFormatting sqref="E57:F58">
    <cfRule type="cellIs" dxfId="8" priority="1" operator="equal">
      <formula>"BAJO"</formula>
    </cfRule>
    <cfRule type="cellIs" dxfId="7" priority="2" operator="equal">
      <formula>"MODERADO"</formula>
    </cfRule>
    <cfRule type="cellIs" dxfId="6" priority="3" operator="equal">
      <formula>"ALTO"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83"/>
  <sheetViews>
    <sheetView showGridLines="0" zoomScale="94" zoomScaleNormal="94" workbookViewId="0">
      <selection activeCell="B13" sqref="B13"/>
    </sheetView>
  </sheetViews>
  <sheetFormatPr baseColWidth="10" defaultRowHeight="15" x14ac:dyDescent="0.25"/>
  <cols>
    <col min="1" max="1" width="5.140625" style="42" customWidth="1"/>
    <col min="2" max="2" width="80.140625" style="43" customWidth="1"/>
    <col min="3" max="4" width="10" style="43" customWidth="1"/>
    <col min="5" max="6" width="11.140625" style="42" bestFit="1" customWidth="1"/>
    <col min="7" max="7" width="38.140625" style="42" customWidth="1"/>
    <col min="8" max="8" width="11.42578125" style="42"/>
    <col min="9" max="9" width="0.5703125" style="42" customWidth="1"/>
    <col min="10" max="16384" width="11.42578125" style="42"/>
  </cols>
  <sheetData>
    <row r="1" spans="1:9" ht="21" x14ac:dyDescent="0.25">
      <c r="A1" s="150" t="s">
        <v>290</v>
      </c>
      <c r="B1" s="150"/>
      <c r="C1" s="150"/>
      <c r="D1" s="150"/>
      <c r="E1" s="150"/>
      <c r="F1" s="150"/>
      <c r="G1" s="150"/>
      <c r="I1" s="59"/>
    </row>
    <row r="2" spans="1:9" ht="21" x14ac:dyDescent="0.25">
      <c r="A2" s="150" t="s">
        <v>322</v>
      </c>
      <c r="B2" s="150"/>
      <c r="C2" s="150"/>
      <c r="D2" s="150"/>
      <c r="E2" s="150"/>
      <c r="F2" s="150"/>
      <c r="G2" s="150"/>
      <c r="I2" s="59"/>
    </row>
    <row r="3" spans="1:9" x14ac:dyDescent="0.25">
      <c r="A3" s="108"/>
      <c r="B3" s="117"/>
      <c r="C3" s="108" t="s">
        <v>295</v>
      </c>
      <c r="D3" s="117"/>
      <c r="E3" s="118"/>
      <c r="F3" s="118"/>
      <c r="G3" s="118"/>
      <c r="I3" s="59"/>
    </row>
    <row r="4" spans="1:9" s="41" customFormat="1" x14ac:dyDescent="0.25">
      <c r="A4" s="151" t="s">
        <v>284</v>
      </c>
      <c r="B4" s="151" t="s">
        <v>285</v>
      </c>
      <c r="C4" s="151" t="s">
        <v>238</v>
      </c>
      <c r="D4" s="151"/>
      <c r="E4" s="151"/>
      <c r="F4" s="151"/>
      <c r="G4" s="151" t="s">
        <v>289</v>
      </c>
      <c r="I4" s="59"/>
    </row>
    <row r="5" spans="1:9" x14ac:dyDescent="0.25">
      <c r="A5" s="151"/>
      <c r="B5" s="151"/>
      <c r="C5" s="110" t="s">
        <v>286</v>
      </c>
      <c r="D5" s="110" t="s">
        <v>287</v>
      </c>
      <c r="E5" s="111" t="s">
        <v>288</v>
      </c>
      <c r="F5" s="111" t="s">
        <v>283</v>
      </c>
      <c r="G5" s="151"/>
      <c r="I5" s="59"/>
    </row>
    <row r="6" spans="1:9" x14ac:dyDescent="0.25">
      <c r="A6" s="45" t="s">
        <v>214</v>
      </c>
      <c r="B6" s="46"/>
      <c r="C6" s="47"/>
      <c r="D6" s="48"/>
      <c r="E6" s="45"/>
      <c r="F6" s="45"/>
      <c r="G6" s="45"/>
      <c r="I6" s="59"/>
    </row>
    <row r="7" spans="1:9" x14ac:dyDescent="0.25">
      <c r="A7" s="50">
        <v>1</v>
      </c>
      <c r="B7" s="95" t="s">
        <v>215</v>
      </c>
      <c r="C7" s="50"/>
      <c r="D7" s="50"/>
      <c r="E7" s="49"/>
      <c r="F7" s="49"/>
      <c r="G7" s="49"/>
      <c r="I7" s="59"/>
    </row>
    <row r="8" spans="1:9" x14ac:dyDescent="0.25">
      <c r="A8" s="50">
        <f>+A7+1</f>
        <v>2</v>
      </c>
      <c r="B8" s="95" t="s">
        <v>216</v>
      </c>
      <c r="C8" s="50"/>
      <c r="D8" s="50"/>
      <c r="E8" s="49"/>
      <c r="F8" s="49"/>
      <c r="G8" s="49"/>
      <c r="I8" s="59"/>
    </row>
    <row r="9" spans="1:9" ht="30" x14ac:dyDescent="0.25">
      <c r="A9" s="50">
        <f t="shared" ref="A9:A19" si="0">+A8+1</f>
        <v>3</v>
      </c>
      <c r="B9" s="95" t="s">
        <v>217</v>
      </c>
      <c r="C9" s="50"/>
      <c r="D9" s="50"/>
      <c r="E9" s="49"/>
      <c r="F9" s="49"/>
      <c r="G9" s="49"/>
      <c r="I9" s="59"/>
    </row>
    <row r="10" spans="1:9" ht="30" x14ac:dyDescent="0.25">
      <c r="A10" s="50">
        <f t="shared" si="0"/>
        <v>4</v>
      </c>
      <c r="B10" s="95" t="s">
        <v>218</v>
      </c>
      <c r="C10" s="50"/>
      <c r="D10" s="50"/>
      <c r="E10" s="49"/>
      <c r="F10" s="49"/>
      <c r="G10" s="49"/>
      <c r="I10" s="59"/>
    </row>
    <row r="11" spans="1:9" ht="30" x14ac:dyDescent="0.25">
      <c r="A11" s="50">
        <f t="shared" si="0"/>
        <v>5</v>
      </c>
      <c r="B11" s="95" t="s">
        <v>219</v>
      </c>
      <c r="C11" s="50"/>
      <c r="D11" s="50"/>
      <c r="E11" s="49"/>
      <c r="F11" s="49"/>
      <c r="G11" s="49"/>
      <c r="I11" s="59"/>
    </row>
    <row r="12" spans="1:9" ht="30" x14ac:dyDescent="0.25">
      <c r="A12" s="50">
        <f t="shared" si="0"/>
        <v>6</v>
      </c>
      <c r="B12" s="95" t="s">
        <v>220</v>
      </c>
      <c r="C12" s="50"/>
      <c r="D12" s="50"/>
      <c r="E12" s="49"/>
      <c r="F12" s="49"/>
      <c r="G12" s="49"/>
      <c r="I12" s="59"/>
    </row>
    <row r="13" spans="1:9" ht="30" x14ac:dyDescent="0.25">
      <c r="A13" s="50">
        <f t="shared" si="0"/>
        <v>7</v>
      </c>
      <c r="B13" s="95" t="s">
        <v>221</v>
      </c>
      <c r="C13" s="50"/>
      <c r="D13" s="50"/>
      <c r="E13" s="49"/>
      <c r="F13" s="49"/>
      <c r="G13" s="49"/>
      <c r="I13" s="59"/>
    </row>
    <row r="14" spans="1:9" ht="30" x14ac:dyDescent="0.25">
      <c r="A14" s="50">
        <f t="shared" si="0"/>
        <v>8</v>
      </c>
      <c r="B14" s="95" t="s">
        <v>222</v>
      </c>
      <c r="C14" s="50"/>
      <c r="D14" s="50"/>
      <c r="E14" s="49"/>
      <c r="F14" s="49"/>
      <c r="G14" s="49"/>
      <c r="I14" s="59"/>
    </row>
    <row r="15" spans="1:9" ht="30" x14ac:dyDescent="0.25">
      <c r="A15" s="50">
        <f t="shared" si="0"/>
        <v>9</v>
      </c>
      <c r="B15" s="95" t="s">
        <v>223</v>
      </c>
      <c r="C15" s="50"/>
      <c r="D15" s="50"/>
      <c r="E15" s="49"/>
      <c r="F15" s="49"/>
      <c r="G15" s="49"/>
      <c r="I15" s="59"/>
    </row>
    <row r="16" spans="1:9" x14ac:dyDescent="0.25">
      <c r="A16" s="50">
        <f t="shared" si="0"/>
        <v>10</v>
      </c>
      <c r="B16" s="95" t="s">
        <v>224</v>
      </c>
      <c r="C16" s="50"/>
      <c r="D16" s="50"/>
      <c r="E16" s="49"/>
      <c r="F16" s="49"/>
      <c r="G16" s="49"/>
      <c r="I16" s="59"/>
    </row>
    <row r="17" spans="1:9" ht="30" x14ac:dyDescent="0.25">
      <c r="A17" s="50">
        <f t="shared" si="0"/>
        <v>11</v>
      </c>
      <c r="B17" s="95" t="s">
        <v>225</v>
      </c>
      <c r="C17" s="50"/>
      <c r="D17" s="50"/>
      <c r="E17" s="49"/>
      <c r="F17" s="49"/>
      <c r="G17" s="49"/>
      <c r="I17" s="59"/>
    </row>
    <row r="18" spans="1:9" ht="30" x14ac:dyDescent="0.25">
      <c r="A18" s="50">
        <f t="shared" si="0"/>
        <v>12</v>
      </c>
      <c r="B18" s="95" t="s">
        <v>226</v>
      </c>
      <c r="C18" s="50"/>
      <c r="D18" s="50"/>
      <c r="E18" s="49"/>
      <c r="F18" s="49"/>
      <c r="G18" s="49"/>
      <c r="I18" s="59"/>
    </row>
    <row r="19" spans="1:9" ht="30" x14ac:dyDescent="0.25">
      <c r="A19" s="50">
        <f t="shared" si="0"/>
        <v>13</v>
      </c>
      <c r="B19" s="95" t="s">
        <v>227</v>
      </c>
      <c r="C19" s="50"/>
      <c r="D19" s="50"/>
      <c r="E19" s="49"/>
      <c r="F19" s="49"/>
      <c r="G19" s="49"/>
      <c r="I19" s="59"/>
    </row>
    <row r="20" spans="1:9" x14ac:dyDescent="0.25">
      <c r="A20" s="45" t="s">
        <v>228</v>
      </c>
      <c r="B20" s="46"/>
      <c r="C20" s="47"/>
      <c r="D20" s="48"/>
      <c r="E20" s="45"/>
      <c r="F20" s="45"/>
      <c r="G20" s="45"/>
      <c r="I20" s="59"/>
    </row>
    <row r="21" spans="1:9" ht="30" x14ac:dyDescent="0.25">
      <c r="A21" s="50">
        <f>+A19+1</f>
        <v>14</v>
      </c>
      <c r="B21" s="95" t="s">
        <v>229</v>
      </c>
      <c r="C21" s="50"/>
      <c r="D21" s="50"/>
      <c r="E21" s="49"/>
      <c r="F21" s="49"/>
      <c r="G21" s="49"/>
      <c r="I21" s="59"/>
    </row>
    <row r="22" spans="1:9" ht="30" x14ac:dyDescent="0.25">
      <c r="A22" s="50">
        <f>+A21+1</f>
        <v>15</v>
      </c>
      <c r="B22" s="95" t="s">
        <v>230</v>
      </c>
      <c r="C22" s="50"/>
      <c r="D22" s="50"/>
      <c r="E22" s="49"/>
      <c r="F22" s="49"/>
      <c r="G22" s="49"/>
      <c r="I22" s="59"/>
    </row>
    <row r="23" spans="1:9" ht="45" x14ac:dyDescent="0.25">
      <c r="A23" s="50">
        <f t="shared" ref="A23:A29" si="1">+A22+1</f>
        <v>16</v>
      </c>
      <c r="B23" s="95" t="s">
        <v>231</v>
      </c>
      <c r="C23" s="50"/>
      <c r="D23" s="50"/>
      <c r="E23" s="49"/>
      <c r="F23" s="49"/>
      <c r="G23" s="49"/>
      <c r="I23" s="59"/>
    </row>
    <row r="24" spans="1:9" ht="30" x14ac:dyDescent="0.25">
      <c r="A24" s="50">
        <f t="shared" si="1"/>
        <v>17</v>
      </c>
      <c r="B24" s="95" t="s">
        <v>232</v>
      </c>
      <c r="C24" s="50"/>
      <c r="D24" s="50"/>
      <c r="E24" s="49"/>
      <c r="F24" s="49"/>
      <c r="G24" s="49"/>
      <c r="I24" s="59"/>
    </row>
    <row r="25" spans="1:9" ht="30" x14ac:dyDescent="0.25">
      <c r="A25" s="50">
        <f t="shared" si="1"/>
        <v>18</v>
      </c>
      <c r="B25" s="95" t="s">
        <v>233</v>
      </c>
      <c r="C25" s="50"/>
      <c r="D25" s="50"/>
      <c r="E25" s="49"/>
      <c r="F25" s="49"/>
      <c r="G25" s="49"/>
      <c r="I25" s="59"/>
    </row>
    <row r="26" spans="1:9" ht="30" x14ac:dyDescent="0.25">
      <c r="A26" s="50">
        <f t="shared" si="1"/>
        <v>19</v>
      </c>
      <c r="B26" s="95" t="s">
        <v>234</v>
      </c>
      <c r="C26" s="50"/>
      <c r="D26" s="50"/>
      <c r="E26" s="49"/>
      <c r="F26" s="49"/>
      <c r="G26" s="49"/>
      <c r="I26" s="59"/>
    </row>
    <row r="27" spans="1:9" ht="45" x14ac:dyDescent="0.25">
      <c r="A27" s="50">
        <f t="shared" si="1"/>
        <v>20</v>
      </c>
      <c r="B27" s="95" t="s">
        <v>235</v>
      </c>
      <c r="C27" s="50"/>
      <c r="D27" s="50"/>
      <c r="E27" s="49"/>
      <c r="F27" s="49"/>
      <c r="G27" s="49"/>
      <c r="I27" s="59"/>
    </row>
    <row r="28" spans="1:9" ht="30" x14ac:dyDescent="0.25">
      <c r="A28" s="50">
        <f t="shared" si="1"/>
        <v>21</v>
      </c>
      <c r="B28" s="95" t="s">
        <v>236</v>
      </c>
      <c r="C28" s="50"/>
      <c r="D28" s="50"/>
      <c r="E28" s="49"/>
      <c r="F28" s="49"/>
      <c r="G28" s="49"/>
      <c r="I28" s="59"/>
    </row>
    <row r="29" spans="1:9" ht="30" x14ac:dyDescent="0.25">
      <c r="A29" s="50">
        <f t="shared" si="1"/>
        <v>22</v>
      </c>
      <c r="B29" s="95" t="s">
        <v>237</v>
      </c>
      <c r="C29" s="50"/>
      <c r="D29" s="50"/>
      <c r="E29" s="49"/>
      <c r="F29" s="49"/>
      <c r="G29" s="49"/>
      <c r="I29" s="59"/>
    </row>
    <row r="30" spans="1:9" x14ac:dyDescent="0.25">
      <c r="B30" s="53" t="s">
        <v>292</v>
      </c>
      <c r="C30" s="54">
        <f>(+COUNTIF(C6:C29,"x")*10)</f>
        <v>0</v>
      </c>
      <c r="D30" s="54">
        <f>(+COUNTIF(D6:D29,"x")*0)</f>
        <v>0</v>
      </c>
      <c r="E30" s="54">
        <f>(+COUNTIF(E6:E29,"x")*5)</f>
        <v>0</v>
      </c>
      <c r="F30" s="55"/>
      <c r="G30" s="55"/>
      <c r="I30" s="59"/>
    </row>
    <row r="31" spans="1:9" x14ac:dyDescent="0.25">
      <c r="B31" s="53" t="s">
        <v>293</v>
      </c>
      <c r="C31" s="54">
        <f>SUM(C30:E30)</f>
        <v>0</v>
      </c>
      <c r="D31" s="55"/>
      <c r="E31" s="55"/>
      <c r="F31" s="55"/>
      <c r="G31" s="55"/>
      <c r="I31" s="59"/>
    </row>
    <row r="32" spans="1:9" ht="15.75" thickBot="1" x14ac:dyDescent="0.3">
      <c r="B32" s="53" t="s">
        <v>294</v>
      </c>
      <c r="C32" s="54">
        <f>+A29*10</f>
        <v>220</v>
      </c>
      <c r="D32" s="56"/>
      <c r="E32" s="56"/>
      <c r="F32" s="56"/>
      <c r="G32" s="57"/>
      <c r="I32" s="59"/>
    </row>
    <row r="33" spans="1:12" x14ac:dyDescent="0.25">
      <c r="B33" s="1"/>
      <c r="C33" s="1"/>
      <c r="D33" s="1"/>
      <c r="E33" s="14"/>
      <c r="F33" s="13" t="s">
        <v>263</v>
      </c>
      <c r="G33" s="12"/>
      <c r="H33" s="58"/>
      <c r="I33" s="59"/>
    </row>
    <row r="34" spans="1:12" x14ac:dyDescent="0.25">
      <c r="B34" s="1"/>
      <c r="C34" s="1"/>
      <c r="D34" s="1"/>
      <c r="E34" s="10"/>
      <c r="F34" s="9" t="s">
        <v>261</v>
      </c>
      <c r="G34" s="8"/>
      <c r="H34" s="58"/>
      <c r="I34" s="59"/>
    </row>
    <row r="35" spans="1:12" x14ac:dyDescent="0.25">
      <c r="B35" s="62"/>
      <c r="C35" s="1"/>
      <c r="D35" s="1"/>
      <c r="E35" s="10"/>
      <c r="F35" s="9" t="s">
        <v>262</v>
      </c>
      <c r="G35" s="8"/>
      <c r="H35" s="58"/>
      <c r="I35" s="59"/>
    </row>
    <row r="36" spans="1:12" ht="15.75" thickBot="1" x14ac:dyDescent="0.3">
      <c r="B36" s="1"/>
      <c r="C36" s="1"/>
      <c r="D36" s="1"/>
      <c r="E36" s="6"/>
      <c r="F36" s="5" t="s">
        <v>261</v>
      </c>
      <c r="G36" s="4"/>
      <c r="H36" s="58"/>
      <c r="I36" s="59"/>
    </row>
    <row r="37" spans="1:12" x14ac:dyDescent="0.25">
      <c r="B37" s="1"/>
      <c r="C37" s="1"/>
      <c r="D37" s="1"/>
      <c r="I37" s="59"/>
    </row>
    <row r="38" spans="1:12" ht="3" customHeight="1" x14ac:dyDescent="0.25">
      <c r="A38" s="59"/>
      <c r="B38" s="60"/>
      <c r="C38" s="60"/>
      <c r="D38" s="60"/>
      <c r="E38" s="59"/>
      <c r="F38" s="59"/>
      <c r="G38" s="59"/>
      <c r="H38" s="59"/>
      <c r="I38" s="59"/>
    </row>
    <row r="39" spans="1:12" x14ac:dyDescent="0.25">
      <c r="B39" s="1"/>
      <c r="C39" s="1"/>
      <c r="D39" s="1"/>
    </row>
    <row r="40" spans="1:12" s="51" customFormat="1" ht="14.25" x14ac:dyDescent="0.2">
      <c r="F40" s="63"/>
    </row>
    <row r="41" spans="1:12" s="51" customFormat="1" ht="14.25" x14ac:dyDescent="0.2">
      <c r="A41" s="146" t="str">
        <f>+A1</f>
        <v>CUESTIONARIO DE CONTROL INTERNO (Enfoque COSO)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</row>
    <row r="42" spans="1:12" s="51" customFormat="1" ht="14.25" x14ac:dyDescent="0.2">
      <c r="A42" s="146" t="s">
        <v>321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</row>
    <row r="43" spans="1:12" s="51" customFormat="1" ht="14.25" x14ac:dyDescent="0.2">
      <c r="A43" s="64"/>
      <c r="B43" s="65"/>
      <c r="C43" s="65"/>
      <c r="D43" s="65"/>
      <c r="E43" s="65"/>
      <c r="F43" s="66"/>
    </row>
    <row r="44" spans="1:12" s="67" customFormat="1" ht="14.25" x14ac:dyDescent="0.2">
      <c r="A44" s="134" t="s">
        <v>269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6"/>
    </row>
    <row r="45" spans="1:12" s="51" customFormat="1" thickBot="1" x14ac:dyDescent="0.25">
      <c r="A45" s="52"/>
      <c r="B45" s="52"/>
      <c r="C45" s="52"/>
      <c r="D45" s="52"/>
      <c r="E45" s="52"/>
      <c r="F45" s="68"/>
    </row>
    <row r="46" spans="1:12" s="51" customFormat="1" thickBot="1" x14ac:dyDescent="0.25">
      <c r="A46" s="147" t="s">
        <v>297</v>
      </c>
      <c r="B46" s="69" t="s">
        <v>298</v>
      </c>
      <c r="C46" s="70">
        <f>+C31</f>
        <v>0</v>
      </c>
      <c r="D46" s="140">
        <f>+C46/C47</f>
        <v>0</v>
      </c>
      <c r="E46" s="148" t="str">
        <f>IF(($D$46&gt;0.75),"ALTO",IF(($D$46&lt;0.51),"BAJO","MODERADO"))</f>
        <v>BAJO</v>
      </c>
      <c r="F46" s="148"/>
      <c r="G46" s="61"/>
      <c r="H46" s="71" t="s">
        <v>299</v>
      </c>
      <c r="I46" s="72"/>
      <c r="J46" s="72"/>
      <c r="K46" s="73"/>
    </row>
    <row r="47" spans="1:12" s="51" customFormat="1" thickBot="1" x14ac:dyDescent="0.25">
      <c r="A47" s="147"/>
      <c r="B47" s="74" t="s">
        <v>300</v>
      </c>
      <c r="C47" s="74">
        <f>+C32</f>
        <v>220</v>
      </c>
      <c r="D47" s="141"/>
      <c r="E47" s="149"/>
      <c r="F47" s="149"/>
      <c r="G47" s="75"/>
      <c r="H47" s="144" t="s">
        <v>301</v>
      </c>
      <c r="I47" s="145"/>
      <c r="J47" s="76" t="s">
        <v>302</v>
      </c>
      <c r="K47" s="77"/>
    </row>
    <row r="48" spans="1:12" s="51" customFormat="1" ht="14.25" x14ac:dyDescent="0.2">
      <c r="A48" s="52"/>
      <c r="B48" s="52"/>
      <c r="C48" s="52"/>
      <c r="D48" s="52"/>
      <c r="E48" s="52"/>
      <c r="F48" s="75"/>
      <c r="G48" s="75"/>
      <c r="H48" s="137" t="s">
        <v>303</v>
      </c>
      <c r="I48" s="138"/>
      <c r="J48" s="76" t="s">
        <v>304</v>
      </c>
      <c r="K48" s="77"/>
    </row>
    <row r="49" spans="1:12" s="51" customFormat="1" thickBot="1" x14ac:dyDescent="0.25">
      <c r="A49" s="78"/>
      <c r="B49" s="79"/>
      <c r="C49" s="79"/>
      <c r="D49" s="52"/>
      <c r="E49" s="52"/>
      <c r="F49" s="68"/>
      <c r="H49" s="132" t="s">
        <v>305</v>
      </c>
      <c r="I49" s="133"/>
      <c r="J49" s="80" t="s">
        <v>306</v>
      </c>
      <c r="K49" s="81"/>
    </row>
    <row r="50" spans="1:12" s="51" customFormat="1" ht="14.25" x14ac:dyDescent="0.2">
      <c r="A50" s="78"/>
      <c r="B50" s="79"/>
      <c r="C50" s="79"/>
      <c r="D50" s="52"/>
      <c r="E50" s="52"/>
      <c r="F50" s="68"/>
    </row>
    <row r="51" spans="1:12" s="67" customFormat="1" ht="14.25" x14ac:dyDescent="0.2">
      <c r="A51" s="134" t="s">
        <v>307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6"/>
    </row>
    <row r="52" spans="1:12" s="51" customFormat="1" thickBot="1" x14ac:dyDescent="0.25">
      <c r="A52" s="52"/>
      <c r="B52" s="68"/>
      <c r="C52" s="68"/>
      <c r="D52" s="52"/>
      <c r="E52" s="52"/>
      <c r="F52" s="68"/>
    </row>
    <row r="53" spans="1:12" s="51" customFormat="1" thickBot="1" x14ac:dyDescent="0.25">
      <c r="A53" s="52"/>
      <c r="B53" s="52"/>
      <c r="C53" s="52"/>
      <c r="D53" s="52"/>
      <c r="E53" s="52"/>
      <c r="F53" s="68"/>
      <c r="H53" s="71" t="s">
        <v>308</v>
      </c>
      <c r="I53" s="72"/>
      <c r="J53" s="72"/>
      <c r="K53" s="73"/>
    </row>
    <row r="54" spans="1:12" s="51" customFormat="1" ht="14.25" x14ac:dyDescent="0.2">
      <c r="A54" s="82" t="s">
        <v>309</v>
      </c>
      <c r="B54" s="74" t="s">
        <v>310</v>
      </c>
      <c r="C54" s="139">
        <v>1</v>
      </c>
      <c r="D54" s="140">
        <f>+C54-D46</f>
        <v>1</v>
      </c>
      <c r="E54" s="142" t="str">
        <f>IF((D54&gt;=50%),"ALTO",IF((D54&lt;=24%),"BAJO","MODERADO"))</f>
        <v>ALTO</v>
      </c>
      <c r="F54" s="142"/>
      <c r="G54" s="68"/>
      <c r="H54" s="144" t="s">
        <v>311</v>
      </c>
      <c r="I54" s="145"/>
      <c r="J54" s="76" t="s">
        <v>302</v>
      </c>
      <c r="K54" s="77"/>
    </row>
    <row r="55" spans="1:12" s="51" customFormat="1" thickBot="1" x14ac:dyDescent="0.25">
      <c r="A55" s="82"/>
      <c r="B55" s="52"/>
      <c r="C55" s="139"/>
      <c r="D55" s="141"/>
      <c r="E55" s="143"/>
      <c r="F55" s="143"/>
      <c r="G55" s="68"/>
      <c r="H55" s="137" t="s">
        <v>312</v>
      </c>
      <c r="I55" s="138"/>
      <c r="J55" s="76" t="s">
        <v>304</v>
      </c>
      <c r="K55" s="77"/>
    </row>
    <row r="56" spans="1:12" s="51" customFormat="1" thickBot="1" x14ac:dyDescent="0.25">
      <c r="A56" s="52"/>
      <c r="B56" s="83"/>
      <c r="C56" s="83"/>
      <c r="D56" s="52"/>
      <c r="E56" s="52"/>
      <c r="F56" s="68"/>
      <c r="G56" s="68"/>
      <c r="H56" s="132" t="s">
        <v>313</v>
      </c>
      <c r="I56" s="133"/>
      <c r="J56" s="80" t="s">
        <v>306</v>
      </c>
      <c r="K56" s="81"/>
    </row>
    <row r="57" spans="1:12" s="51" customFormat="1" ht="14.25" x14ac:dyDescent="0.2">
      <c r="D57" s="63"/>
      <c r="E57" s="63"/>
      <c r="F57" s="63"/>
    </row>
    <row r="58" spans="1:12" s="67" customFormat="1" ht="14.25" x14ac:dyDescent="0.2">
      <c r="A58" s="134" t="s">
        <v>328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6"/>
    </row>
    <row r="59" spans="1:12" s="51" customFormat="1" ht="14.25" x14ac:dyDescent="0.2">
      <c r="A59" s="52"/>
      <c r="B59" s="52"/>
      <c r="C59" s="52"/>
      <c r="D59" s="52"/>
      <c r="E59" s="52"/>
      <c r="F59" s="68"/>
    </row>
    <row r="60" spans="1:12" s="51" customFormat="1" ht="14.25" x14ac:dyDescent="0.2">
      <c r="A60" s="52"/>
      <c r="C60" s="84" t="s">
        <v>269</v>
      </c>
      <c r="D60" s="85">
        <f>+D46</f>
        <v>0</v>
      </c>
      <c r="E60" s="52"/>
      <c r="F60" s="68"/>
    </row>
    <row r="61" spans="1:12" s="51" customFormat="1" ht="14.25" x14ac:dyDescent="0.2">
      <c r="A61" s="52"/>
      <c r="C61" s="84" t="s">
        <v>315</v>
      </c>
      <c r="D61" s="85">
        <f>+D54</f>
        <v>1</v>
      </c>
      <c r="E61" s="52"/>
      <c r="F61" s="68"/>
    </row>
    <row r="62" spans="1:12" s="51" customFormat="1" ht="14.25" x14ac:dyDescent="0.2">
      <c r="A62" s="52"/>
      <c r="C62" s="84"/>
      <c r="D62" s="52"/>
      <c r="E62" s="52"/>
      <c r="F62" s="68"/>
    </row>
    <row r="63" spans="1:12" s="51" customFormat="1" thickBot="1" x14ac:dyDescent="0.25">
      <c r="A63" s="82" t="s">
        <v>316</v>
      </c>
      <c r="B63" s="52"/>
      <c r="C63" s="52"/>
      <c r="D63" s="52"/>
      <c r="E63" s="52"/>
      <c r="F63" s="52"/>
    </row>
    <row r="64" spans="1:12" s="51" customFormat="1" thickBot="1" x14ac:dyDescent="0.25">
      <c r="A64" s="86"/>
      <c r="B64" s="87"/>
      <c r="C64" s="87"/>
      <c r="D64" s="87"/>
      <c r="E64" s="87"/>
      <c r="F64" s="88"/>
    </row>
    <row r="65" spans="1:11" s="51" customFormat="1" ht="14.25" x14ac:dyDescent="0.2">
      <c r="A65" s="89"/>
      <c r="B65" s="90"/>
      <c r="C65" s="90"/>
      <c r="D65" s="90"/>
      <c r="E65" s="90"/>
      <c r="F65" s="91"/>
      <c r="H65" s="14"/>
      <c r="I65" s="13" t="s">
        <v>263</v>
      </c>
      <c r="J65" s="12"/>
      <c r="K65" s="11"/>
    </row>
    <row r="66" spans="1:11" s="51" customFormat="1" ht="14.25" x14ac:dyDescent="0.2">
      <c r="A66" s="89"/>
      <c r="B66" s="90"/>
      <c r="C66" s="90"/>
      <c r="D66" s="90"/>
      <c r="E66" s="90"/>
      <c r="F66" s="91"/>
      <c r="H66" s="10"/>
      <c r="I66" s="9" t="s">
        <v>261</v>
      </c>
      <c r="J66" s="8"/>
      <c r="K66" s="7"/>
    </row>
    <row r="67" spans="1:11" s="51" customFormat="1" ht="14.25" x14ac:dyDescent="0.2">
      <c r="A67" s="89"/>
      <c r="B67" s="90"/>
      <c r="C67" s="90"/>
      <c r="D67" s="90"/>
      <c r="E67" s="90"/>
      <c r="F67" s="91"/>
      <c r="H67" s="10"/>
      <c r="I67" s="9" t="s">
        <v>262</v>
      </c>
      <c r="J67" s="8"/>
      <c r="K67" s="7"/>
    </row>
    <row r="68" spans="1:11" s="51" customFormat="1" thickBot="1" x14ac:dyDescent="0.25">
      <c r="A68" s="89"/>
      <c r="B68" s="90"/>
      <c r="C68" s="90"/>
      <c r="D68" s="90"/>
      <c r="E68" s="90"/>
      <c r="F68" s="91"/>
      <c r="H68" s="6"/>
      <c r="I68" s="5" t="s">
        <v>261</v>
      </c>
      <c r="J68" s="4"/>
      <c r="K68" s="3"/>
    </row>
    <row r="69" spans="1:11" s="51" customFormat="1" ht="14.25" x14ac:dyDescent="0.2">
      <c r="A69" s="89"/>
      <c r="B69" s="90"/>
      <c r="C69" s="90"/>
      <c r="D69" s="90"/>
      <c r="E69" s="90"/>
      <c r="F69" s="91"/>
    </row>
    <row r="70" spans="1:11" s="51" customFormat="1" thickBot="1" x14ac:dyDescent="0.25">
      <c r="A70" s="92"/>
      <c r="B70" s="93"/>
      <c r="C70" s="93"/>
      <c r="D70" s="93"/>
      <c r="E70" s="93"/>
      <c r="F70" s="94"/>
    </row>
    <row r="71" spans="1:11" x14ac:dyDescent="0.25">
      <c r="B71" s="1"/>
      <c r="C71" s="1"/>
      <c r="D71" s="1"/>
    </row>
    <row r="72" spans="1:11" x14ac:dyDescent="0.25">
      <c r="B72" s="1"/>
      <c r="C72" s="1"/>
      <c r="D72" s="1"/>
    </row>
    <row r="73" spans="1:11" ht="3" customHeight="1" x14ac:dyDescent="0.25">
      <c r="B73" s="1"/>
      <c r="C73" s="1"/>
      <c r="D73" s="1"/>
    </row>
    <row r="74" spans="1:11" x14ac:dyDescent="0.25">
      <c r="B74" s="1"/>
      <c r="C74" s="1"/>
      <c r="D74" s="1"/>
    </row>
    <row r="75" spans="1:11" x14ac:dyDescent="0.25">
      <c r="B75" s="1"/>
      <c r="C75" s="1"/>
      <c r="D75" s="1"/>
    </row>
    <row r="76" spans="1:11" x14ac:dyDescent="0.25">
      <c r="B76" s="1"/>
      <c r="C76" s="1"/>
      <c r="D76" s="1"/>
    </row>
    <row r="77" spans="1:11" x14ac:dyDescent="0.25">
      <c r="B77" s="1"/>
      <c r="C77" s="1"/>
      <c r="D77" s="1"/>
    </row>
    <row r="78" spans="1:11" x14ac:dyDescent="0.25">
      <c r="B78" s="1"/>
      <c r="C78" s="1"/>
      <c r="D78" s="1"/>
    </row>
    <row r="79" spans="1:11" x14ac:dyDescent="0.25">
      <c r="B79" s="1"/>
      <c r="C79" s="1"/>
      <c r="D79" s="1"/>
    </row>
    <row r="80" spans="1:11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C192" s="1"/>
      <c r="D192" s="44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42"/>
      <c r="D206" s="42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C210" s="1"/>
      <c r="D210" s="44"/>
    </row>
    <row r="211" spans="2:4" x14ac:dyDescent="0.25">
      <c r="C211" s="1"/>
      <c r="D211" s="44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B238" s="1"/>
      <c r="C238" s="1"/>
      <c r="D238" s="1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1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C386" s="1"/>
      <c r="D386" s="44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B389" s="1"/>
      <c r="C389" s="1"/>
      <c r="D389" s="1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B414" s="1"/>
      <c r="C414" s="1"/>
      <c r="D414" s="1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B432" s="1"/>
      <c r="C432" s="1"/>
      <c r="D432" s="1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C436" s="1"/>
      <c r="D436" s="44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B439" s="1"/>
      <c r="C439" s="1"/>
      <c r="D439" s="1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B462" s="1"/>
      <c r="C462" s="1"/>
      <c r="D462" s="1"/>
    </row>
    <row r="463" spans="2:4" x14ac:dyDescent="0.25">
      <c r="B463" s="1"/>
      <c r="C463" s="1"/>
      <c r="D463" s="1"/>
    </row>
    <row r="464" spans="2:4" x14ac:dyDescent="0.25">
      <c r="B464" s="1"/>
      <c r="C464" s="1"/>
      <c r="D464" s="1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B482" s="1"/>
      <c r="C482" s="1"/>
      <c r="D482" s="1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B512" s="1"/>
      <c r="C512" s="1"/>
      <c r="D512" s="1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B562" s="1"/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B587" s="1"/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C590" s="1"/>
      <c r="D590" s="44"/>
    </row>
    <row r="591" spans="2:4" x14ac:dyDescent="0.25">
      <c r="C591" s="1"/>
      <c r="D591" s="44"/>
    </row>
    <row r="592" spans="2:4" x14ac:dyDescent="0.25">
      <c r="B592" s="1"/>
      <c r="C592" s="1"/>
      <c r="D592" s="1"/>
    </row>
    <row r="593" spans="2:4" x14ac:dyDescent="0.25">
      <c r="B593" s="1"/>
      <c r="C593" s="1"/>
      <c r="D593" s="1"/>
    </row>
    <row r="594" spans="2:4" x14ac:dyDescent="0.25">
      <c r="B594" s="1"/>
      <c r="C594" s="1"/>
      <c r="D594" s="1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B605" s="1"/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B618" s="1"/>
      <c r="C618" s="1"/>
      <c r="D618" s="1"/>
    </row>
    <row r="619" spans="2:4" x14ac:dyDescent="0.25">
      <c r="B619" s="1"/>
      <c r="C619" s="1"/>
      <c r="D619" s="1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B635" s="1"/>
      <c r="C635" s="1"/>
      <c r="D635" s="1"/>
    </row>
    <row r="636" spans="2:4" x14ac:dyDescent="0.25">
      <c r="B636" s="1"/>
      <c r="C636" s="1"/>
      <c r="D636" s="1"/>
    </row>
    <row r="637" spans="2:4" x14ac:dyDescent="0.25">
      <c r="B637" s="1"/>
      <c r="C637" s="1"/>
      <c r="D637" s="1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B666" s="1"/>
      <c r="C666" s="1"/>
      <c r="D666" s="1"/>
    </row>
    <row r="667" spans="2:4" x14ac:dyDescent="0.25">
      <c r="B667" s="1"/>
      <c r="C667" s="1"/>
      <c r="D667" s="1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C675" s="1"/>
      <c r="D675" s="44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B678" s="1"/>
      <c r="C678" s="1"/>
      <c r="D678" s="1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C695" s="1"/>
      <c r="D695" s="44"/>
    </row>
    <row r="696" spans="2:4" x14ac:dyDescent="0.25">
      <c r="C696" s="1"/>
      <c r="D696" s="44"/>
    </row>
    <row r="697" spans="2:4" x14ac:dyDescent="0.25">
      <c r="B697" s="1"/>
      <c r="C697" s="1"/>
      <c r="D697" s="1"/>
    </row>
    <row r="698" spans="2:4" x14ac:dyDescent="0.25">
      <c r="B698" s="1"/>
      <c r="C698" s="1"/>
      <c r="D698" s="1"/>
    </row>
    <row r="699" spans="2:4" x14ac:dyDescent="0.25">
      <c r="B699" s="1"/>
      <c r="C699" s="1"/>
      <c r="D699" s="1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B703" s="1"/>
      <c r="C703" s="1"/>
      <c r="D703" s="1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B721" s="1"/>
      <c r="C721" s="1"/>
      <c r="D721" s="1"/>
    </row>
    <row r="722" spans="2:4" x14ac:dyDescent="0.25">
      <c r="B722" s="1"/>
      <c r="C722" s="1"/>
      <c r="D722" s="1"/>
    </row>
    <row r="723" spans="2:4" x14ac:dyDescent="0.25">
      <c r="B723" s="1"/>
      <c r="C723" s="1"/>
      <c r="D723" s="1"/>
    </row>
    <row r="724" spans="2:4" x14ac:dyDescent="0.25">
      <c r="B724" s="1"/>
      <c r="C724" s="1"/>
      <c r="D724" s="1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B741" s="1"/>
      <c r="C741" s="1"/>
      <c r="D741" s="1"/>
    </row>
    <row r="742" spans="2:4" x14ac:dyDescent="0.25">
      <c r="B742" s="1"/>
      <c r="C742" s="1"/>
      <c r="D742" s="1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C747" s="1"/>
      <c r="D747" s="44"/>
    </row>
    <row r="748" spans="2:4" x14ac:dyDescent="0.25">
      <c r="C748" s="1"/>
      <c r="D748" s="44"/>
    </row>
    <row r="749" spans="2:4" x14ac:dyDescent="0.25">
      <c r="B749" s="1"/>
      <c r="C749" s="1"/>
      <c r="D749" s="1"/>
    </row>
    <row r="750" spans="2:4" x14ac:dyDescent="0.25">
      <c r="B750" s="1"/>
      <c r="C750" s="1"/>
      <c r="D750" s="1"/>
    </row>
    <row r="751" spans="2:4" x14ac:dyDescent="0.25">
      <c r="B751" s="1"/>
      <c r="C751" s="1"/>
      <c r="D751" s="1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B771" s="1"/>
      <c r="C771" s="1"/>
      <c r="D771" s="1"/>
    </row>
    <row r="772" spans="2:4" x14ac:dyDescent="0.25">
      <c r="B772" s="1"/>
      <c r="C772" s="1"/>
      <c r="D772" s="1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B775" s="1"/>
      <c r="C775" s="1"/>
      <c r="D775" s="1"/>
    </row>
    <row r="776" spans="2:4" x14ac:dyDescent="0.25">
      <c r="B776" s="1"/>
      <c r="C776" s="1"/>
      <c r="D776" s="1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</sheetData>
  <mergeCells count="23">
    <mergeCell ref="A1:G1"/>
    <mergeCell ref="A2:G2"/>
    <mergeCell ref="A4:A5"/>
    <mergeCell ref="B4:B5"/>
    <mergeCell ref="C4:F4"/>
    <mergeCell ref="G4:G5"/>
    <mergeCell ref="A41:L41"/>
    <mergeCell ref="A42:L42"/>
    <mergeCell ref="A44:L44"/>
    <mergeCell ref="A46:A47"/>
    <mergeCell ref="D46:D47"/>
    <mergeCell ref="E46:F47"/>
    <mergeCell ref="H47:I47"/>
    <mergeCell ref="H56:I56"/>
    <mergeCell ref="A58:L58"/>
    <mergeCell ref="H48:I48"/>
    <mergeCell ref="H49:I49"/>
    <mergeCell ref="A51:L51"/>
    <mergeCell ref="C54:C55"/>
    <mergeCell ref="D54:D55"/>
    <mergeCell ref="E54:F55"/>
    <mergeCell ref="H54:I54"/>
    <mergeCell ref="H55:I55"/>
  </mergeCells>
  <conditionalFormatting sqref="E46:F47">
    <cfRule type="cellIs" dxfId="5" priority="4" operator="equal">
      <formula>"BAJO"</formula>
    </cfRule>
    <cfRule type="cellIs" dxfId="4" priority="5" operator="equal">
      <formula>"MODERADO"</formula>
    </cfRule>
    <cfRule type="cellIs" dxfId="3" priority="6" operator="equal">
      <formula>"ALTO"</formula>
    </cfRule>
  </conditionalFormatting>
  <conditionalFormatting sqref="E54:F55">
    <cfRule type="cellIs" dxfId="2" priority="1" operator="equal">
      <formula>"BAJO"</formula>
    </cfRule>
    <cfRule type="cellIs" dxfId="1" priority="2" operator="equal">
      <formula>"MODERADO"</formula>
    </cfRule>
    <cfRule type="cellIs" dxfId="0" priority="3" operator="equal">
      <formula>"ALTO"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EVALUACION</vt:lpstr>
      <vt:lpstr>Entorno de Control</vt:lpstr>
      <vt:lpstr>Evaluación de Riesgos</vt:lpstr>
      <vt:lpstr>Actividades de Control</vt:lpstr>
      <vt:lpstr>Sistemas de información</vt:lpstr>
      <vt:lpstr>Monitoreo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Perla</dc:creator>
  <cp:lastModifiedBy>Juan villegas</cp:lastModifiedBy>
  <dcterms:created xsi:type="dcterms:W3CDTF">2019-03-26T14:23:31Z</dcterms:created>
  <dcterms:modified xsi:type="dcterms:W3CDTF">2025-04-19T20:06:54Z</dcterms:modified>
</cp:coreProperties>
</file>