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oño\Desktop\AUDITORIA FINANCIERA ENVIAR\5 PRUEBAS SUSTANTIVAS\1 CAJA Y BANCOS\"/>
    </mc:Choice>
  </mc:AlternateContent>
  <bookViews>
    <workbookView xWindow="0" yWindow="0" windowWidth="12810" windowHeight="6405"/>
  </bookViews>
  <sheets>
    <sheet name="ARQUEO DE CAJA" sheetId="1" r:id="rId1"/>
  </sheets>
  <externalReferences>
    <externalReference r:id="rId2"/>
  </externalReferences>
  <definedNames>
    <definedName name="Añitos">[1]CONSULTA!#REF!</definedName>
    <definedName name="AÑOS">#REF!</definedName>
    <definedName name="MESES">#REF!</definedName>
    <definedName name="mesesitos">[1]CONSULTA!#REF!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39" i="1" l="1"/>
  <c r="J39" i="1"/>
  <c r="J52" i="1"/>
  <c r="F52" i="1"/>
  <c r="J28" i="1"/>
  <c r="J27" i="1" l="1"/>
  <c r="J26" i="1"/>
  <c r="J25" i="1"/>
  <c r="J24" i="1"/>
  <c r="J23" i="1"/>
  <c r="F57" i="1"/>
  <c r="J29" i="1" l="1"/>
  <c r="L41" i="1"/>
  <c r="F58" i="1" s="1"/>
  <c r="L31" i="1"/>
  <c r="F62" i="1" s="1"/>
  <c r="F28" i="1" l="1"/>
  <c r="F27" i="1"/>
  <c r="F26" i="1"/>
  <c r="F25" i="1"/>
  <c r="F23" i="1"/>
  <c r="F11" i="1"/>
  <c r="F29" i="1" l="1"/>
  <c r="L19" i="1" s="1"/>
  <c r="F61" i="1" s="1"/>
  <c r="F63" i="1" s="1"/>
  <c r="F59" i="1"/>
  <c r="F65" i="1" l="1"/>
  <c r="E68" i="1" s="1"/>
  <c r="E67" i="1"/>
</calcChain>
</file>

<file path=xl/comments1.xml><?xml version="1.0" encoding="utf-8"?>
<comments xmlns="http://schemas.openxmlformats.org/spreadsheetml/2006/main">
  <authors>
    <author>USER</author>
  </authors>
  <commentList>
    <comment ref="J17" authorId="0" shapeId="0">
      <text>
        <r>
          <rPr>
            <b/>
            <sz val="9"/>
            <color indexed="81"/>
            <rFont val="Tahoma"/>
            <family val="2"/>
          </rPr>
          <t>Llenar aquí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Llenar en esta columna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Llenar en esta columna</t>
        </r>
      </text>
    </comment>
  </commentList>
</comments>
</file>

<file path=xl/sharedStrings.xml><?xml version="1.0" encoding="utf-8"?>
<sst xmlns="http://schemas.openxmlformats.org/spreadsheetml/2006/main" count="66" uniqueCount="57">
  <si>
    <t>1.-</t>
  </si>
  <si>
    <t>Saldo Inicial</t>
  </si>
  <si>
    <t>2.-</t>
  </si>
  <si>
    <t>DOCUMENTOS</t>
  </si>
  <si>
    <t>VENTAS - INGRESOS</t>
  </si>
  <si>
    <t>Facturas</t>
  </si>
  <si>
    <t>Boletas de Venta</t>
  </si>
  <si>
    <t>Nota de Crédito</t>
  </si>
  <si>
    <t>Nota de Débito</t>
  </si>
  <si>
    <t>Otros</t>
  </si>
  <si>
    <t>COMPRAS - EGRESOS</t>
  </si>
  <si>
    <t>3.-</t>
  </si>
  <si>
    <t>MONEDAS</t>
  </si>
  <si>
    <t>Cantidad</t>
  </si>
  <si>
    <t>Total</t>
  </si>
  <si>
    <t>BILLETES</t>
  </si>
  <si>
    <t>CHEQUES</t>
  </si>
  <si>
    <t>OTROS</t>
  </si>
  <si>
    <t>Vales</t>
  </si>
  <si>
    <t>TOTAL</t>
  </si>
  <si>
    <t>FECHA:</t>
  </si>
  <si>
    <t>HORA INICIO:</t>
  </si>
  <si>
    <t>HORA TÉRMINO:</t>
  </si>
  <si>
    <t>FORMATO DE ARQUEO DE CAJA DIARIO</t>
  </si>
  <si>
    <t>SALDO INICIAL</t>
  </si>
  <si>
    <t>Valor</t>
  </si>
  <si>
    <t>BBVA - Ch/001</t>
  </si>
  <si>
    <t>BBVA - Ch/002</t>
  </si>
  <si>
    <t>EFECTIVO</t>
  </si>
  <si>
    <t>EQUIVALENTE DE EFECTIVO</t>
  </si>
  <si>
    <t>4.-</t>
  </si>
  <si>
    <t>RESULTADO ESPERADO</t>
  </si>
  <si>
    <t>DIFERENCIA</t>
  </si>
  <si>
    <t>FALTANTE</t>
  </si>
  <si>
    <t>SOBRANTE</t>
  </si>
  <si>
    <t>Total Monedas</t>
  </si>
  <si>
    <t>Total Billetes</t>
  </si>
  <si>
    <t>Total Cheques</t>
  </si>
  <si>
    <t>Total Otros</t>
  </si>
  <si>
    <t>Total Ventas</t>
  </si>
  <si>
    <t>Total Compras</t>
  </si>
  <si>
    <t>RESUMEN</t>
  </si>
  <si>
    <t>EQUIVALENTE DE EFECTIVO:</t>
  </si>
  <si>
    <t>DOCUMENTOS:</t>
  </si>
  <si>
    <t>EFECTIVO:</t>
  </si>
  <si>
    <t>SALDO INICIAL:</t>
  </si>
  <si>
    <t>OBSERVACIONES:</t>
  </si>
  <si>
    <t>ARQUEO No.</t>
  </si>
  <si>
    <t xml:space="preserve">El valor de Q. XXXXXXX  representa el efectivo y documentos contados en mi presencia </t>
  </si>
  <si>
    <t xml:space="preserve">por el auditor y que fueron devueltos íntegros el mismo día a las 8:30 am. </t>
  </si>
  <si>
    <t xml:space="preserve">Auditor </t>
  </si>
  <si>
    <t>Encargado de XXXXXX</t>
  </si>
  <si>
    <r>
      <rPr>
        <b/>
        <sz val="12"/>
        <color theme="0"/>
        <rFont val="Calibri"/>
        <family val="2"/>
        <scheme val="minor"/>
      </rPr>
      <t xml:space="preserve">INSTRUCCIONES </t>
    </r>
    <r>
      <rPr>
        <b/>
        <sz val="11"/>
        <color theme="0"/>
        <rFont val="Calibri"/>
        <family val="2"/>
        <scheme val="minor"/>
      </rPr>
      <t>:</t>
    </r>
    <r>
      <rPr>
        <sz val="11"/>
        <color theme="0"/>
        <rFont val="Calibri"/>
        <family val="2"/>
        <scheme val="minor"/>
      </rPr>
      <t xml:space="preserve"> ingrese datos en celdas de este color, esta automatizado.</t>
    </r>
  </si>
  <si>
    <t>A-5</t>
  </si>
  <si>
    <t xml:space="preserve">                Entidad XXXXXXXX</t>
  </si>
  <si>
    <t xml:space="preserve">  Auditoria de Estados Financieros</t>
  </si>
  <si>
    <t xml:space="preserve">          Del 01 de Enero al 31 de Diciembre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</si>
</sst>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dd/mm/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8.5"/>
      <color theme="0"/>
      <name val="Arial Narrow"/>
      <family val="2"/>
    </font>
    <font>
      <b/>
      <sz val="10"/>
      <name val="Arial Narrow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Arial Narrow"/>
      <family val="2"/>
    </font>
    <font>
      <b/>
      <sz val="15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</cellStyleXfs>
  <cellXfs count="114">
    <xf numFmtId="0" fontId="0" fillId="0" borderId="0" xfId="0"/>
    <xf numFmtId="0" fontId="4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3" fillId="0" borderId="0" xfId="0" applyFont="1" applyBorder="1"/>
    <xf numFmtId="0" fontId="0" fillId="0" borderId="0" xfId="0" applyBorder="1"/>
    <xf numFmtId="0" fontId="3" fillId="0" borderId="0" xfId="0" applyFont="1"/>
    <xf numFmtId="164" fontId="0" fillId="0" borderId="0" xfId="1" applyFont="1"/>
    <xf numFmtId="0" fontId="3" fillId="0" borderId="0" xfId="0" quotePrefix="1" applyFont="1" applyAlignment="1">
      <alignment horizontal="center" vertical="center"/>
    </xf>
    <xf numFmtId="0" fontId="0" fillId="0" borderId="1" xfId="0" applyBorder="1"/>
    <xf numFmtId="0" fontId="0" fillId="0" borderId="9" xfId="0" applyBorder="1"/>
    <xf numFmtId="0" fontId="5" fillId="2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164" fontId="0" fillId="0" borderId="0" xfId="1" applyFont="1" applyBorder="1"/>
    <xf numFmtId="164" fontId="0" fillId="0" borderId="0" xfId="0" applyNumberFormat="1" applyBorder="1"/>
    <xf numFmtId="0" fontId="7" fillId="2" borderId="8" xfId="0" applyFont="1" applyFill="1" applyBorder="1" applyAlignment="1"/>
    <xf numFmtId="0" fontId="8" fillId="2" borderId="9" xfId="0" applyFont="1" applyFill="1" applyBorder="1" applyAlignment="1"/>
    <xf numFmtId="0" fontId="4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3" fillId="0" borderId="9" xfId="0" applyFont="1" applyBorder="1" applyAlignment="1"/>
    <xf numFmtId="0" fontId="3" fillId="2" borderId="0" xfId="0" applyFont="1" applyFill="1"/>
    <xf numFmtId="0" fontId="0" fillId="2" borderId="0" xfId="0" applyFill="1"/>
    <xf numFmtId="164" fontId="0" fillId="2" borderId="0" xfId="1" applyFont="1" applyFill="1"/>
    <xf numFmtId="0" fontId="7" fillId="2" borderId="0" xfId="0" applyFont="1" applyFill="1"/>
    <xf numFmtId="0" fontId="8" fillId="2" borderId="0" xfId="0" applyFont="1" applyFill="1"/>
    <xf numFmtId="164" fontId="3" fillId="2" borderId="0" xfId="1" applyFont="1" applyFill="1" applyBorder="1"/>
    <xf numFmtId="164" fontId="3" fillId="2" borderId="0" xfId="0" applyNumberFormat="1" applyFont="1" applyFill="1" applyBorder="1"/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0" fillId="0" borderId="0" xfId="0" applyBorder="1" applyAlignment="1">
      <alignment horizontal="centerContinuous"/>
    </xf>
    <xf numFmtId="164" fontId="3" fillId="0" borderId="0" xfId="0" applyNumberFormat="1" applyFont="1" applyBorder="1"/>
    <xf numFmtId="0" fontId="0" fillId="0" borderId="0" xfId="0" applyFont="1"/>
    <xf numFmtId="0" fontId="0" fillId="2" borderId="0" xfId="0" applyFill="1" applyBorder="1"/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0" fillId="0" borderId="0" xfId="0" applyFill="1" applyBorder="1"/>
    <xf numFmtId="0" fontId="8" fillId="2" borderId="0" xfId="0" applyFont="1" applyFill="1" applyBorder="1"/>
    <xf numFmtId="164" fontId="0" fillId="3" borderId="18" xfId="0" applyNumberFormat="1" applyFill="1" applyBorder="1"/>
    <xf numFmtId="0" fontId="4" fillId="2" borderId="0" xfId="0" applyFont="1" applyFill="1" applyBorder="1" applyAlignment="1">
      <alignment vertical="center"/>
    </xf>
    <xf numFmtId="164" fontId="0" fillId="4" borderId="0" xfId="0" applyNumberFormat="1" applyFont="1" applyFill="1"/>
    <xf numFmtId="164" fontId="0" fillId="4" borderId="0" xfId="0" applyNumberFormat="1" applyFill="1" applyBorder="1"/>
    <xf numFmtId="164" fontId="0" fillId="4" borderId="1" xfId="0" applyNumberFormat="1" applyFill="1" applyBorder="1"/>
    <xf numFmtId="164" fontId="0" fillId="3" borderId="2" xfId="0" applyNumberFormat="1" applyFill="1" applyBorder="1"/>
    <xf numFmtId="0" fontId="0" fillId="2" borderId="12" xfId="0" applyFill="1" applyBorder="1"/>
    <xf numFmtId="0" fontId="0" fillId="0" borderId="0" xfId="0" applyFill="1"/>
    <xf numFmtId="0" fontId="6" fillId="0" borderId="1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9" xfId="0" applyFill="1" applyBorder="1"/>
    <xf numFmtId="0" fontId="8" fillId="0" borderId="0" xfId="0" applyFont="1" applyFill="1"/>
    <xf numFmtId="164" fontId="0" fillId="0" borderId="0" xfId="1" applyFont="1" applyFill="1" applyBorder="1"/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/>
    <xf numFmtId="0" fontId="0" fillId="0" borderId="1" xfId="0" applyFill="1" applyBorder="1"/>
    <xf numFmtId="0" fontId="0" fillId="4" borderId="2" xfId="0" applyFill="1" applyBorder="1"/>
    <xf numFmtId="0" fontId="11" fillId="0" borderId="0" xfId="3" applyBorder="1"/>
    <xf numFmtId="164" fontId="3" fillId="6" borderId="2" xfId="1" applyFont="1" applyFill="1" applyBorder="1"/>
    <xf numFmtId="164" fontId="3" fillId="6" borderId="2" xfId="0" applyNumberFormat="1" applyFont="1" applyFill="1" applyBorder="1"/>
    <xf numFmtId="164" fontId="13" fillId="5" borderId="2" xfId="1" applyFont="1" applyFill="1" applyBorder="1"/>
    <xf numFmtId="0" fontId="2" fillId="5" borderId="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164" fontId="0" fillId="2" borderId="2" xfId="1" applyFont="1" applyFill="1" applyBorder="1" applyAlignment="1">
      <alignment horizontal="center" vertical="center"/>
    </xf>
    <xf numFmtId="164" fontId="0" fillId="2" borderId="13" xfId="1" applyFont="1" applyFill="1" applyBorder="1" applyAlignment="1">
      <alignment horizontal="center" vertical="center"/>
    </xf>
    <xf numFmtId="164" fontId="0" fillId="2" borderId="2" xfId="0" applyNumberFormat="1" applyFill="1" applyBorder="1"/>
    <xf numFmtId="164" fontId="0" fillId="2" borderId="13" xfId="0" applyNumberFormat="1" applyFill="1" applyBorder="1"/>
    <xf numFmtId="164" fontId="0" fillId="2" borderId="2" xfId="1" applyFont="1" applyFill="1" applyBorder="1"/>
    <xf numFmtId="164" fontId="13" fillId="5" borderId="14" xfId="1" applyFont="1" applyFill="1" applyBorder="1"/>
    <xf numFmtId="164" fontId="13" fillId="5" borderId="20" xfId="1" applyFont="1" applyFill="1" applyBorder="1"/>
    <xf numFmtId="164" fontId="13" fillId="5" borderId="13" xfId="1" applyFont="1" applyFill="1" applyBorder="1"/>
    <xf numFmtId="0" fontId="2" fillId="7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2" xfId="0" applyBorder="1"/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left" vertical="center"/>
    </xf>
    <xf numFmtId="164" fontId="0" fillId="2" borderId="9" xfId="0" applyNumberFormat="1" applyFill="1" applyBorder="1" applyAlignment="1">
      <alignment horizontal="left" vertical="center"/>
    </xf>
    <xf numFmtId="164" fontId="0" fillId="2" borderId="10" xfId="0" applyNumberFormat="1" applyFill="1" applyBorder="1" applyAlignment="1">
      <alignment horizontal="left" vertical="center"/>
    </xf>
    <xf numFmtId="164" fontId="0" fillId="2" borderId="11" xfId="0" applyNumberFormat="1" applyFill="1" applyBorder="1" applyAlignment="1">
      <alignment horizontal="left" vertical="center"/>
    </xf>
    <xf numFmtId="164" fontId="0" fillId="2" borderId="0" xfId="0" applyNumberFormat="1" applyFill="1" applyBorder="1" applyAlignment="1">
      <alignment horizontal="left" vertical="center"/>
    </xf>
    <xf numFmtId="164" fontId="0" fillId="2" borderId="12" xfId="0" applyNumberFormat="1" applyFill="1" applyBorder="1" applyAlignment="1">
      <alignment horizontal="left" vertical="center"/>
    </xf>
    <xf numFmtId="164" fontId="0" fillId="2" borderId="6" xfId="0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164" fontId="0" fillId="2" borderId="7" xfId="0" applyNumberFormat="1" applyFill="1" applyBorder="1" applyAlignment="1">
      <alignment horizontal="left" vertical="center"/>
    </xf>
    <xf numFmtId="0" fontId="12" fillId="5" borderId="19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left"/>
    </xf>
    <xf numFmtId="0" fontId="13" fillId="5" borderId="0" xfId="0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18" fontId="0" fillId="2" borderId="4" xfId="0" applyNumberFormat="1" applyFont="1" applyFill="1" applyBorder="1" applyAlignment="1">
      <alignment horizontal="center"/>
    </xf>
    <xf numFmtId="18" fontId="0" fillId="2" borderId="5" xfId="0" applyNumberFormat="1" applyFont="1" applyFill="1" applyBorder="1" applyAlignment="1">
      <alignment horizontal="center"/>
    </xf>
    <xf numFmtId="18" fontId="0" fillId="2" borderId="6" xfId="0" applyNumberFormat="1" applyFont="1" applyFill="1" applyBorder="1" applyAlignment="1">
      <alignment horizontal="center"/>
    </xf>
    <xf numFmtId="18" fontId="0" fillId="2" borderId="7" xfId="0" applyNumberFormat="1" applyFont="1" applyFill="1" applyBorder="1" applyAlignment="1">
      <alignment horizontal="center"/>
    </xf>
  </cellXfs>
  <cellStyles count="4">
    <cellStyle name="Hipervínculo" xfId="3" builtinId="8"/>
    <cellStyle name="Hipervínculo 3" xfId="2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E8F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sa/Downloads/Macro-consulta-comisiones-y-primas-por-AFP-Excel_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CION"/>
      <sheetName val="CONSULTA"/>
      <sheetName val="Hoja1"/>
      <sheetName val="HISTORIAL_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2:L77"/>
  <sheetViews>
    <sheetView showGridLines="0" tabSelected="1" zoomScaleNormal="100" workbookViewId="0">
      <selection activeCell="A4" sqref="A4"/>
    </sheetView>
  </sheetViews>
  <sheetFormatPr baseColWidth="10" defaultColWidth="2.7109375" defaultRowHeight="15" x14ac:dyDescent="0.25"/>
  <cols>
    <col min="1" max="1" width="2.42578125" customWidth="1"/>
    <col min="2" max="2" width="3.7109375" customWidth="1"/>
    <col min="3" max="3" width="4.7109375" customWidth="1"/>
    <col min="4" max="4" width="18" customWidth="1"/>
    <col min="5" max="5" width="9.42578125" customWidth="1"/>
    <col min="6" max="6" width="16.7109375" customWidth="1"/>
    <col min="7" max="7" width="10.42578125" customWidth="1"/>
    <col min="8" max="8" width="13.140625" customWidth="1"/>
    <col min="9" max="9" width="12.42578125" customWidth="1"/>
    <col min="10" max="10" width="11.5703125" customWidth="1"/>
    <col min="11" max="11" width="5.140625" style="45" customWidth="1"/>
    <col min="12" max="12" width="12.140625" customWidth="1"/>
    <col min="14" max="16383" width="0" hidden="1" customWidth="1"/>
  </cols>
  <sheetData>
    <row r="2" spans="1:12" x14ac:dyDescent="0.25">
      <c r="L2" s="5"/>
    </row>
    <row r="3" spans="1:12" ht="26.25" customHeight="1" x14ac:dyDescent="0.25">
      <c r="D3" s="74"/>
      <c r="E3" s="31"/>
      <c r="F3" s="73" t="s">
        <v>54</v>
      </c>
      <c r="G3" s="73"/>
      <c r="L3" s="72" t="s">
        <v>53</v>
      </c>
    </row>
    <row r="4" spans="1:12" x14ac:dyDescent="0.25">
      <c r="E4" s="31"/>
      <c r="F4" s="73" t="s">
        <v>55</v>
      </c>
      <c r="G4" s="73"/>
    </row>
    <row r="5" spans="1:12" x14ac:dyDescent="0.25">
      <c r="E5" s="31" t="s">
        <v>56</v>
      </c>
      <c r="F5" s="31"/>
      <c r="G5" s="31"/>
    </row>
    <row r="7" spans="1:12" ht="15.75" x14ac:dyDescent="0.25">
      <c r="C7" s="106" t="s">
        <v>52</v>
      </c>
      <c r="D7" s="107"/>
      <c r="E7" s="107"/>
      <c r="F7" s="107"/>
      <c r="G7" s="107"/>
      <c r="H7" s="107"/>
      <c r="I7" s="107"/>
      <c r="J7" s="107"/>
      <c r="K7" s="107"/>
      <c r="L7" s="107"/>
    </row>
    <row r="8" spans="1:12" ht="9.6" customHeight="1" x14ac:dyDescent="0.25"/>
    <row r="9" spans="1:12" ht="26.45" customHeight="1" x14ac:dyDescent="0.25">
      <c r="A9" s="39"/>
      <c r="B9" s="39"/>
      <c r="C9" s="104" t="s">
        <v>23</v>
      </c>
      <c r="D9" s="105"/>
      <c r="E9" s="105"/>
      <c r="F9" s="105"/>
      <c r="G9" s="105"/>
      <c r="H9" s="105"/>
      <c r="I9" s="105"/>
      <c r="J9" s="105"/>
      <c r="K9" s="105"/>
      <c r="L9" s="105"/>
    </row>
    <row r="10" spans="1:12" ht="15" customHeight="1" x14ac:dyDescent="0.25">
      <c r="H10" s="1"/>
      <c r="I10" s="17"/>
    </row>
    <row r="11" spans="1:12" ht="15" customHeight="1" x14ac:dyDescent="0.25">
      <c r="C11" s="15" t="s">
        <v>20</v>
      </c>
      <c r="D11" s="16"/>
      <c r="E11" s="10"/>
      <c r="F11" s="108">
        <f ca="1">+TODAY()</f>
        <v>45716</v>
      </c>
      <c r="G11" s="109"/>
      <c r="I11" s="18" t="s">
        <v>47</v>
      </c>
      <c r="J11" s="71">
        <v>1</v>
      </c>
      <c r="K11" s="46"/>
      <c r="L11" s="5"/>
    </row>
    <row r="12" spans="1:12" ht="15" customHeight="1" x14ac:dyDescent="0.25">
      <c r="B12" s="2"/>
      <c r="C12" s="78" t="s">
        <v>21</v>
      </c>
      <c r="D12" s="79"/>
      <c r="E12" s="79"/>
      <c r="F12" s="110">
        <v>0.79166666666666663</v>
      </c>
      <c r="G12" s="111"/>
      <c r="H12" s="3"/>
      <c r="I12" s="19"/>
      <c r="J12" s="11"/>
      <c r="K12" s="47"/>
    </row>
    <row r="13" spans="1:12" ht="15" customHeight="1" x14ac:dyDescent="0.25">
      <c r="C13" s="80" t="s">
        <v>22</v>
      </c>
      <c r="D13" s="81"/>
      <c r="E13" s="81"/>
      <c r="F13" s="112">
        <v>0.80208333333333337</v>
      </c>
      <c r="G13" s="113"/>
      <c r="H13" s="5"/>
      <c r="J13" s="5"/>
      <c r="K13" s="36"/>
    </row>
    <row r="14" spans="1:12" x14ac:dyDescent="0.25">
      <c r="B14" s="4"/>
      <c r="C14" s="5"/>
      <c r="D14" s="5"/>
      <c r="E14" s="5"/>
      <c r="F14" s="5"/>
      <c r="G14" s="5"/>
      <c r="H14" s="56"/>
      <c r="I14" s="5"/>
      <c r="J14" s="5"/>
      <c r="K14" s="36"/>
      <c r="L14" s="5"/>
    </row>
    <row r="15" spans="1:1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48"/>
      <c r="L15" s="10"/>
    </row>
    <row r="16" spans="1:12" x14ac:dyDescent="0.25">
      <c r="A16" s="23"/>
      <c r="B16" s="23"/>
      <c r="C16" s="23" t="s">
        <v>0</v>
      </c>
      <c r="D16" s="23" t="s">
        <v>45</v>
      </c>
      <c r="E16" s="24"/>
      <c r="F16" s="24"/>
      <c r="G16" s="37"/>
      <c r="H16" s="25"/>
      <c r="J16" s="24"/>
      <c r="K16" s="49"/>
      <c r="L16" s="57">
        <v>5000</v>
      </c>
    </row>
    <row r="17" spans="1:12" x14ac:dyDescent="0.25">
      <c r="A17" s="6"/>
      <c r="D17" t="s">
        <v>1</v>
      </c>
      <c r="G17" s="13"/>
      <c r="H17" s="25"/>
      <c r="J17" s="59">
        <v>2000</v>
      </c>
      <c r="K17" s="50"/>
      <c r="L17" s="25"/>
    </row>
    <row r="18" spans="1:12" x14ac:dyDescent="0.25">
      <c r="B18" s="6"/>
    </row>
    <row r="19" spans="1:12" x14ac:dyDescent="0.25">
      <c r="A19" s="20"/>
      <c r="B19" s="20"/>
      <c r="C19" s="20" t="s">
        <v>2</v>
      </c>
      <c r="D19" s="20" t="s">
        <v>44</v>
      </c>
      <c r="E19" s="21"/>
      <c r="F19" s="21"/>
      <c r="G19" s="21"/>
      <c r="H19" s="26"/>
      <c r="L19" s="58">
        <f>+F29+J29</f>
        <v>3515.4</v>
      </c>
    </row>
    <row r="20" spans="1:12" x14ac:dyDescent="0.25">
      <c r="A20" s="20"/>
      <c r="B20" s="20"/>
      <c r="C20" s="21"/>
      <c r="D20" s="21"/>
      <c r="E20" s="21"/>
      <c r="F20" s="21"/>
      <c r="G20" s="21"/>
    </row>
    <row r="21" spans="1:12" x14ac:dyDescent="0.25">
      <c r="B21" s="8"/>
      <c r="C21" s="6"/>
      <c r="D21" s="75" t="s">
        <v>12</v>
      </c>
      <c r="E21" s="76"/>
      <c r="F21" s="77"/>
      <c r="G21" s="14"/>
      <c r="H21" s="87" t="s">
        <v>15</v>
      </c>
      <c r="I21" s="88"/>
      <c r="J21" s="89"/>
      <c r="K21" s="51"/>
    </row>
    <row r="22" spans="1:12" x14ac:dyDescent="0.25">
      <c r="B22" s="6"/>
      <c r="D22" s="27" t="s">
        <v>25</v>
      </c>
      <c r="E22" s="28" t="s">
        <v>13</v>
      </c>
      <c r="F22" s="27" t="s">
        <v>14</v>
      </c>
      <c r="H22" s="27" t="s">
        <v>25</v>
      </c>
      <c r="I22" s="28" t="s">
        <v>13</v>
      </c>
      <c r="J22" s="27" t="s">
        <v>14</v>
      </c>
      <c r="K22" s="52"/>
    </row>
    <row r="23" spans="1:12" x14ac:dyDescent="0.25">
      <c r="B23" s="6"/>
      <c r="D23" s="62">
        <v>0.1</v>
      </c>
      <c r="E23" s="60"/>
      <c r="F23" s="64">
        <f>D23*E23</f>
        <v>0</v>
      </c>
      <c r="H23" s="66">
        <v>10</v>
      </c>
      <c r="I23" s="60"/>
      <c r="J23" s="64">
        <f t="shared" ref="J23:J27" si="0">H23*I23</f>
        <v>0</v>
      </c>
      <c r="K23" s="53"/>
    </row>
    <row r="24" spans="1:12" x14ac:dyDescent="0.25">
      <c r="B24" s="6"/>
      <c r="D24" s="62">
        <v>0.2</v>
      </c>
      <c r="E24" s="60">
        <v>52</v>
      </c>
      <c r="F24" s="64">
        <f t="shared" ref="F24:F28" si="1">D24*E24</f>
        <v>10.4</v>
      </c>
      <c r="H24" s="66">
        <v>20</v>
      </c>
      <c r="I24" s="60"/>
      <c r="J24" s="64">
        <f t="shared" si="0"/>
        <v>0</v>
      </c>
      <c r="K24" s="53"/>
    </row>
    <row r="25" spans="1:12" x14ac:dyDescent="0.25">
      <c r="B25" s="6"/>
      <c r="D25" s="62">
        <v>0.5</v>
      </c>
      <c r="E25" s="60"/>
      <c r="F25" s="64">
        <f t="shared" si="1"/>
        <v>0</v>
      </c>
      <c r="H25" s="66">
        <v>50</v>
      </c>
      <c r="I25" s="60">
        <v>2</v>
      </c>
      <c r="J25" s="64">
        <f t="shared" si="0"/>
        <v>100</v>
      </c>
      <c r="K25" s="53"/>
    </row>
    <row r="26" spans="1:12" x14ac:dyDescent="0.25">
      <c r="B26" s="6"/>
      <c r="D26" s="62">
        <v>1</v>
      </c>
      <c r="E26" s="60">
        <v>25</v>
      </c>
      <c r="F26" s="64">
        <f t="shared" si="1"/>
        <v>25</v>
      </c>
      <c r="H26" s="66">
        <v>100</v>
      </c>
      <c r="I26" s="60">
        <v>6</v>
      </c>
      <c r="J26" s="64">
        <f t="shared" si="0"/>
        <v>600</v>
      </c>
      <c r="K26" s="53"/>
    </row>
    <row r="27" spans="1:12" x14ac:dyDescent="0.25">
      <c r="B27" s="6"/>
      <c r="D27" s="62">
        <v>2</v>
      </c>
      <c r="E27" s="60"/>
      <c r="F27" s="64">
        <f t="shared" si="1"/>
        <v>0</v>
      </c>
      <c r="H27" s="66">
        <v>200</v>
      </c>
      <c r="I27" s="60">
        <v>8</v>
      </c>
      <c r="J27" s="64">
        <f t="shared" si="0"/>
        <v>1600</v>
      </c>
      <c r="K27" s="53"/>
    </row>
    <row r="28" spans="1:12" ht="15.75" thickBot="1" x14ac:dyDescent="0.3">
      <c r="B28" s="6"/>
      <c r="D28" s="63">
        <v>5</v>
      </c>
      <c r="E28" s="61">
        <v>236</v>
      </c>
      <c r="F28" s="65">
        <f t="shared" si="1"/>
        <v>1180</v>
      </c>
      <c r="H28" s="66"/>
      <c r="I28" s="60"/>
      <c r="J28" s="64">
        <f>H28*I28</f>
        <v>0</v>
      </c>
      <c r="K28" s="53"/>
    </row>
    <row r="29" spans="1:12" ht="15.75" thickBot="1" x14ac:dyDescent="0.3">
      <c r="B29" s="6"/>
      <c r="D29" s="85" t="s">
        <v>35</v>
      </c>
      <c r="E29" s="86"/>
      <c r="F29" s="38">
        <f>+SUM(F23:F28)</f>
        <v>1215.4000000000001</v>
      </c>
      <c r="H29" s="85" t="s">
        <v>36</v>
      </c>
      <c r="I29" s="86"/>
      <c r="J29" s="38">
        <f>+SUM(J23:J27)</f>
        <v>2300</v>
      </c>
      <c r="K29" s="53"/>
    </row>
    <row r="30" spans="1:12" x14ac:dyDescent="0.25">
      <c r="B30" s="6"/>
    </row>
    <row r="31" spans="1:12" x14ac:dyDescent="0.25">
      <c r="A31" s="20"/>
      <c r="B31" s="20"/>
      <c r="C31" s="20" t="s">
        <v>11</v>
      </c>
      <c r="D31" s="20" t="s">
        <v>42</v>
      </c>
      <c r="E31" s="21"/>
      <c r="F31" s="21"/>
      <c r="G31" s="21"/>
      <c r="H31" s="26"/>
      <c r="L31" s="58">
        <f>+F39+J39</f>
        <v>4200</v>
      </c>
    </row>
    <row r="32" spans="1:12" x14ac:dyDescent="0.25">
      <c r="B32" s="6"/>
    </row>
    <row r="33" spans="1:12" x14ac:dyDescent="0.25">
      <c r="B33" s="8"/>
      <c r="C33" s="6"/>
      <c r="D33" s="75" t="s">
        <v>16</v>
      </c>
      <c r="E33" s="76"/>
      <c r="F33" s="77"/>
      <c r="G33" s="13"/>
      <c r="H33" s="75" t="s">
        <v>17</v>
      </c>
      <c r="I33" s="76"/>
      <c r="J33" s="76"/>
      <c r="K33" s="51"/>
    </row>
    <row r="34" spans="1:12" x14ac:dyDescent="0.25">
      <c r="B34" s="6"/>
      <c r="D34" s="90" t="s">
        <v>26</v>
      </c>
      <c r="E34" s="91"/>
      <c r="F34" s="59">
        <v>1000</v>
      </c>
      <c r="G34" s="7"/>
      <c r="H34" s="90" t="s">
        <v>18</v>
      </c>
      <c r="I34" s="91"/>
      <c r="J34" s="59">
        <v>500</v>
      </c>
      <c r="K34" s="50"/>
    </row>
    <row r="35" spans="1:12" x14ac:dyDescent="0.25">
      <c r="B35" s="6"/>
      <c r="D35" s="90" t="s">
        <v>27</v>
      </c>
      <c r="E35" s="91"/>
      <c r="F35" s="59">
        <v>2000</v>
      </c>
      <c r="G35" s="7"/>
      <c r="H35" s="90" t="s">
        <v>9</v>
      </c>
      <c r="I35" s="91"/>
      <c r="J35" s="59">
        <v>700</v>
      </c>
      <c r="K35" s="50"/>
    </row>
    <row r="36" spans="1:12" x14ac:dyDescent="0.25">
      <c r="B36" s="6"/>
      <c r="D36" s="90"/>
      <c r="E36" s="91"/>
      <c r="F36" s="67"/>
      <c r="G36" s="7"/>
      <c r="H36" s="90"/>
      <c r="I36" s="91"/>
      <c r="J36" s="67"/>
      <c r="K36" s="50"/>
    </row>
    <row r="37" spans="1:12" x14ac:dyDescent="0.25">
      <c r="B37" s="6"/>
      <c r="D37" s="90"/>
      <c r="E37" s="91"/>
      <c r="F37" s="67"/>
      <c r="G37" s="7"/>
      <c r="H37" s="90"/>
      <c r="I37" s="91"/>
      <c r="J37" s="67"/>
      <c r="K37" s="50"/>
    </row>
    <row r="38" spans="1:12" ht="15.75" thickBot="1" x14ac:dyDescent="0.3">
      <c r="B38" s="6"/>
      <c r="D38" s="90"/>
      <c r="E38" s="91"/>
      <c r="F38" s="68"/>
      <c r="G38" s="7"/>
      <c r="H38" s="90"/>
      <c r="I38" s="91"/>
      <c r="J38" s="68"/>
      <c r="K38" s="50"/>
    </row>
    <row r="39" spans="1:12" ht="15.75" thickBot="1" x14ac:dyDescent="0.3">
      <c r="B39" s="6"/>
      <c r="D39" s="85" t="s">
        <v>37</v>
      </c>
      <c r="E39" s="86"/>
      <c r="F39" s="38">
        <f>+SUM(F34:F38)</f>
        <v>3000</v>
      </c>
      <c r="G39" s="7"/>
      <c r="H39" s="85" t="s">
        <v>38</v>
      </c>
      <c r="I39" s="86"/>
      <c r="J39" s="38">
        <f>+SUM(J33:J38)</f>
        <v>1200</v>
      </c>
      <c r="K39" s="53"/>
    </row>
    <row r="40" spans="1:12" x14ac:dyDescent="0.25">
      <c r="F40" s="7"/>
      <c r="G40" s="7"/>
    </row>
    <row r="41" spans="1:12" x14ac:dyDescent="0.25">
      <c r="A41" s="20"/>
      <c r="B41" s="20"/>
      <c r="C41" s="20" t="s">
        <v>30</v>
      </c>
      <c r="D41" s="20" t="s">
        <v>43</v>
      </c>
      <c r="E41" s="21"/>
      <c r="F41" s="21"/>
      <c r="G41" s="22"/>
      <c r="H41" s="26"/>
      <c r="L41" s="58">
        <f>+F52-J52</f>
        <v>10800</v>
      </c>
    </row>
    <row r="42" spans="1:12" x14ac:dyDescent="0.25">
      <c r="A42" s="20"/>
      <c r="B42" s="20"/>
      <c r="C42" s="21"/>
      <c r="D42" s="21"/>
      <c r="E42" s="21"/>
      <c r="F42" s="22"/>
      <c r="G42" s="22"/>
    </row>
    <row r="43" spans="1:12" x14ac:dyDescent="0.25">
      <c r="B43" s="8"/>
      <c r="C43" s="6"/>
      <c r="D43" s="75" t="s">
        <v>4</v>
      </c>
      <c r="E43" s="76"/>
      <c r="F43" s="77"/>
      <c r="G43" s="13"/>
      <c r="H43" s="75" t="s">
        <v>10</v>
      </c>
      <c r="I43" s="76"/>
      <c r="J43" s="77"/>
      <c r="K43" s="51"/>
      <c r="L43" s="13"/>
    </row>
    <row r="44" spans="1:12" x14ac:dyDescent="0.25">
      <c r="B44" s="6"/>
      <c r="D44" s="83" t="s">
        <v>5</v>
      </c>
      <c r="E44" s="84"/>
      <c r="F44" s="59">
        <v>4000</v>
      </c>
      <c r="G44" s="7"/>
      <c r="H44" s="83" t="s">
        <v>5</v>
      </c>
      <c r="I44" s="84"/>
      <c r="J44" s="59"/>
      <c r="K44" s="50"/>
      <c r="L44" s="7"/>
    </row>
    <row r="45" spans="1:12" x14ac:dyDescent="0.25">
      <c r="B45" s="6"/>
      <c r="D45" s="83" t="s">
        <v>6</v>
      </c>
      <c r="E45" s="84"/>
      <c r="F45" s="59">
        <v>2000</v>
      </c>
      <c r="G45" s="7"/>
      <c r="H45" s="83" t="s">
        <v>6</v>
      </c>
      <c r="I45" s="84"/>
      <c r="J45" s="59">
        <v>1500</v>
      </c>
      <c r="K45" s="50"/>
      <c r="L45" s="7"/>
    </row>
    <row r="46" spans="1:12" x14ac:dyDescent="0.25">
      <c r="B46" s="6"/>
      <c r="D46" s="83" t="s">
        <v>7</v>
      </c>
      <c r="E46" s="84"/>
      <c r="F46" s="59">
        <v>500</v>
      </c>
      <c r="G46" s="7"/>
      <c r="H46" s="83" t="s">
        <v>7</v>
      </c>
      <c r="I46" s="84"/>
      <c r="J46" s="59"/>
      <c r="K46" s="50"/>
      <c r="L46" s="7"/>
    </row>
    <row r="47" spans="1:12" x14ac:dyDescent="0.25">
      <c r="B47" s="6"/>
      <c r="D47" s="83" t="s">
        <v>8</v>
      </c>
      <c r="E47" s="84"/>
      <c r="F47" s="59">
        <v>600</v>
      </c>
      <c r="G47" s="7"/>
      <c r="H47" s="83" t="s">
        <v>8</v>
      </c>
      <c r="I47" s="84"/>
      <c r="J47" s="59"/>
      <c r="K47" s="50"/>
      <c r="L47" s="7"/>
    </row>
    <row r="48" spans="1:12" x14ac:dyDescent="0.25">
      <c r="B48" s="6"/>
      <c r="D48" s="83" t="s">
        <v>9</v>
      </c>
      <c r="E48" s="84"/>
      <c r="F48" s="69">
        <v>5200</v>
      </c>
      <c r="G48" s="7"/>
      <c r="H48" s="83" t="s">
        <v>9</v>
      </c>
      <c r="I48" s="84"/>
      <c r="J48" s="69"/>
      <c r="K48" s="50"/>
      <c r="L48" s="7"/>
    </row>
    <row r="49" spans="1:12" x14ac:dyDescent="0.25">
      <c r="B49" s="6"/>
      <c r="D49" s="83"/>
      <c r="E49" s="84"/>
      <c r="F49" s="69"/>
      <c r="G49" s="7"/>
      <c r="H49" s="83"/>
      <c r="I49" s="84"/>
      <c r="J49" s="69"/>
      <c r="K49" s="50"/>
      <c r="L49" s="7"/>
    </row>
    <row r="50" spans="1:12" x14ac:dyDescent="0.25">
      <c r="B50" s="6"/>
      <c r="D50" s="83"/>
      <c r="E50" s="84"/>
      <c r="F50" s="69"/>
      <c r="G50" s="7"/>
      <c r="H50" s="83"/>
      <c r="I50" s="84"/>
      <c r="J50" s="69"/>
      <c r="K50" s="50"/>
      <c r="L50" s="7"/>
    </row>
    <row r="51" spans="1:12" ht="15.75" thickBot="1" x14ac:dyDescent="0.3">
      <c r="B51" s="6"/>
      <c r="D51" s="83"/>
      <c r="E51" s="84"/>
      <c r="F51" s="69"/>
      <c r="G51" s="7"/>
      <c r="H51" s="83"/>
      <c r="I51" s="84"/>
      <c r="J51" s="69"/>
      <c r="K51" s="50"/>
      <c r="L51" s="7"/>
    </row>
    <row r="52" spans="1:12" ht="15.75" thickBot="1" x14ac:dyDescent="0.3">
      <c r="B52" s="6"/>
      <c r="D52" s="85" t="s">
        <v>39</v>
      </c>
      <c r="E52" s="86"/>
      <c r="F52" s="38">
        <f>+SUM(F44:F51)</f>
        <v>12300</v>
      </c>
      <c r="G52" s="7"/>
      <c r="H52" s="85" t="s">
        <v>40</v>
      </c>
      <c r="I52" s="86"/>
      <c r="J52" s="38">
        <f>+SUM(J44:J51)</f>
        <v>1500</v>
      </c>
      <c r="K52" s="53"/>
    </row>
    <row r="53" spans="1:12" s="5" customForma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54"/>
      <c r="L53" s="9"/>
    </row>
    <row r="54" spans="1:12" s="5" customFormat="1" x14ac:dyDescent="0.25">
      <c r="K54" s="36"/>
    </row>
    <row r="55" spans="1:12" s="5" customFormat="1" x14ac:dyDescent="0.25">
      <c r="K55" s="36"/>
    </row>
    <row r="56" spans="1:12" x14ac:dyDescent="0.25">
      <c r="A56" s="5"/>
      <c r="B56" s="5"/>
      <c r="C56" s="5"/>
      <c r="D56" s="87" t="s">
        <v>41</v>
      </c>
      <c r="E56" s="88"/>
      <c r="F56" s="88"/>
      <c r="G56" s="5"/>
      <c r="H56" s="92" t="s">
        <v>46</v>
      </c>
      <c r="I56" s="93"/>
      <c r="J56" s="93"/>
      <c r="K56" s="93"/>
      <c r="L56" s="94"/>
    </row>
    <row r="57" spans="1:12" x14ac:dyDescent="0.25">
      <c r="A57" s="5"/>
      <c r="B57" s="12"/>
      <c r="C57" s="12"/>
      <c r="D57" s="31" t="s">
        <v>24</v>
      </c>
      <c r="F57" s="41">
        <f>+L16</f>
        <v>5000</v>
      </c>
      <c r="H57" s="87"/>
      <c r="I57" s="88"/>
      <c r="J57" s="88"/>
      <c r="K57" s="88"/>
      <c r="L57" s="89"/>
    </row>
    <row r="58" spans="1:12" x14ac:dyDescent="0.25">
      <c r="A58" s="5"/>
      <c r="B58" s="5"/>
      <c r="C58" s="5"/>
      <c r="D58" s="31" t="s">
        <v>3</v>
      </c>
      <c r="F58" s="42">
        <f>+L41</f>
        <v>10800</v>
      </c>
      <c r="H58" s="95"/>
      <c r="I58" s="96"/>
      <c r="J58" s="96"/>
      <c r="K58" s="96"/>
      <c r="L58" s="97"/>
    </row>
    <row r="59" spans="1:12" x14ac:dyDescent="0.25">
      <c r="A59" s="5"/>
      <c r="B59" s="5"/>
      <c r="C59" s="5"/>
      <c r="D59" s="6" t="s">
        <v>31</v>
      </c>
      <c r="F59" s="43">
        <f>+SUM(F57:F58)</f>
        <v>15800</v>
      </c>
      <c r="H59" s="98"/>
      <c r="I59" s="99"/>
      <c r="J59" s="99"/>
      <c r="K59" s="99"/>
      <c r="L59" s="100"/>
    </row>
    <row r="60" spans="1:12" x14ac:dyDescent="0.25">
      <c r="A60" s="5"/>
      <c r="B60" s="5"/>
      <c r="C60" s="5"/>
      <c r="D60" s="6"/>
      <c r="F60" s="30"/>
      <c r="H60" s="98"/>
      <c r="I60" s="99"/>
      <c r="J60" s="99"/>
      <c r="K60" s="99"/>
      <c r="L60" s="100"/>
    </row>
    <row r="61" spans="1:12" x14ac:dyDescent="0.25">
      <c r="A61" s="5"/>
      <c r="B61" s="5"/>
      <c r="C61" s="5"/>
      <c r="D61" s="34" t="s">
        <v>28</v>
      </c>
      <c r="E61" s="33"/>
      <c r="F61" s="40">
        <f>+L19</f>
        <v>3515.4</v>
      </c>
      <c r="H61" s="98"/>
      <c r="I61" s="99"/>
      <c r="J61" s="99"/>
      <c r="K61" s="99"/>
      <c r="L61" s="100"/>
    </row>
    <row r="62" spans="1:12" x14ac:dyDescent="0.25">
      <c r="A62" s="5"/>
      <c r="B62" s="29"/>
      <c r="C62" s="29"/>
      <c r="D62" s="35" t="s">
        <v>29</v>
      </c>
      <c r="E62" s="33"/>
      <c r="F62" s="41">
        <f>+L31</f>
        <v>4200</v>
      </c>
      <c r="G62" s="32"/>
      <c r="H62" s="98"/>
      <c r="I62" s="99"/>
      <c r="J62" s="99"/>
      <c r="K62" s="99"/>
      <c r="L62" s="100"/>
    </row>
    <row r="63" spans="1:12" x14ac:dyDescent="0.25">
      <c r="A63" s="5"/>
      <c r="B63" s="5"/>
      <c r="C63" s="5"/>
      <c r="D63" s="6" t="s">
        <v>19</v>
      </c>
      <c r="E63" s="32"/>
      <c r="F63" s="43">
        <f>+SUM(F61:F62)</f>
        <v>7715.4</v>
      </c>
      <c r="G63" s="32"/>
      <c r="H63" s="98"/>
      <c r="I63" s="99"/>
      <c r="J63" s="99"/>
      <c r="K63" s="99"/>
      <c r="L63" s="100"/>
    </row>
    <row r="64" spans="1:12" x14ac:dyDescent="0.25">
      <c r="A64" s="5"/>
      <c r="B64" s="4"/>
      <c r="C64" s="5"/>
      <c r="E64" s="32"/>
      <c r="F64" s="26"/>
      <c r="G64" s="32"/>
      <c r="H64" s="98"/>
      <c r="I64" s="99"/>
      <c r="J64" s="99"/>
      <c r="K64" s="99"/>
      <c r="L64" s="100"/>
    </row>
    <row r="65" spans="2:12" x14ac:dyDescent="0.25">
      <c r="B65" s="5"/>
      <c r="C65" s="5"/>
      <c r="D65" s="4" t="s">
        <v>32</v>
      </c>
      <c r="E65" s="44"/>
      <c r="F65" s="43">
        <f>F63-F59</f>
        <v>-8084.6</v>
      </c>
      <c r="G65" s="5"/>
      <c r="H65" s="98"/>
      <c r="I65" s="99"/>
      <c r="J65" s="99"/>
      <c r="K65" s="99"/>
      <c r="L65" s="100"/>
    </row>
    <row r="66" spans="2:12" x14ac:dyDescent="0.25">
      <c r="B66" s="5"/>
      <c r="C66" s="5"/>
      <c r="D66" s="5"/>
      <c r="E66" s="5"/>
      <c r="F66" s="5"/>
      <c r="G66" s="5"/>
      <c r="H66" s="98"/>
      <c r="I66" s="99"/>
      <c r="J66" s="99"/>
      <c r="K66" s="99"/>
      <c r="L66" s="100"/>
    </row>
    <row r="67" spans="2:12" x14ac:dyDescent="0.25">
      <c r="B67" s="5"/>
      <c r="C67" s="5"/>
      <c r="D67" s="5" t="s">
        <v>33</v>
      </c>
      <c r="E67" s="70" t="str">
        <f>IF($F$65&lt;0,"x","")</f>
        <v>x</v>
      </c>
      <c r="F67" s="5"/>
      <c r="G67" s="5"/>
      <c r="H67" s="98"/>
      <c r="I67" s="99"/>
      <c r="J67" s="99"/>
      <c r="K67" s="99"/>
      <c r="L67" s="100"/>
    </row>
    <row r="68" spans="2:12" x14ac:dyDescent="0.25">
      <c r="B68" s="5"/>
      <c r="C68" s="5"/>
      <c r="D68" s="36" t="s">
        <v>34</v>
      </c>
      <c r="E68" s="55" t="str">
        <f>IF($F$65&gt;0,"x","")</f>
        <v/>
      </c>
      <c r="F68" s="5"/>
      <c r="G68" s="5"/>
      <c r="H68" s="101"/>
      <c r="I68" s="102"/>
      <c r="J68" s="102"/>
      <c r="K68" s="102"/>
      <c r="L68" s="103"/>
    </row>
    <row r="69" spans="2:12" x14ac:dyDescent="0.25">
      <c r="B69" s="5"/>
      <c r="C69" s="5"/>
      <c r="D69" s="5"/>
      <c r="E69" s="5"/>
      <c r="F69" s="5"/>
      <c r="G69" s="5"/>
      <c r="H69" s="5"/>
      <c r="I69" s="5"/>
      <c r="J69" s="5"/>
      <c r="K69" s="36"/>
    </row>
    <row r="70" spans="2:12" x14ac:dyDescent="0.25">
      <c r="B70" s="5"/>
      <c r="C70" s="5"/>
      <c r="D70" s="5"/>
      <c r="E70" s="5"/>
      <c r="F70" s="5"/>
      <c r="G70" s="5"/>
      <c r="H70" s="5"/>
      <c r="I70" s="5"/>
      <c r="J70" s="5"/>
      <c r="K70" s="36"/>
    </row>
    <row r="71" spans="2:12" x14ac:dyDescent="0.25">
      <c r="B71" s="5"/>
      <c r="C71" s="5"/>
      <c r="D71" s="5" t="s">
        <v>48</v>
      </c>
      <c r="E71" s="5"/>
      <c r="F71" s="5"/>
      <c r="G71" s="5"/>
      <c r="H71" s="5"/>
      <c r="I71" s="5"/>
      <c r="J71" s="5"/>
      <c r="K71" s="36"/>
    </row>
    <row r="72" spans="2:12" x14ac:dyDescent="0.25">
      <c r="D72" s="36" t="s">
        <v>49</v>
      </c>
      <c r="E72" s="5"/>
      <c r="F72" s="5"/>
      <c r="G72" s="5"/>
    </row>
    <row r="74" spans="2:12" x14ac:dyDescent="0.25">
      <c r="D74" s="5"/>
      <c r="E74" s="5"/>
      <c r="F74" s="5"/>
    </row>
    <row r="77" spans="2:12" x14ac:dyDescent="0.25">
      <c r="D77" s="82" t="s">
        <v>51</v>
      </c>
      <c r="E77" s="82"/>
      <c r="F77" s="82"/>
      <c r="I77" s="82" t="s">
        <v>50</v>
      </c>
      <c r="J77" s="82"/>
      <c r="K77" s="82"/>
      <c r="L77" s="82"/>
    </row>
  </sheetData>
  <mergeCells count="50">
    <mergeCell ref="C9:L9"/>
    <mergeCell ref="C7:L7"/>
    <mergeCell ref="F11:G11"/>
    <mergeCell ref="F12:G12"/>
    <mergeCell ref="F13:G13"/>
    <mergeCell ref="H56:L57"/>
    <mergeCell ref="H58:L68"/>
    <mergeCell ref="D49:E49"/>
    <mergeCell ref="D50:E50"/>
    <mergeCell ref="D51:E51"/>
    <mergeCell ref="H49:I49"/>
    <mergeCell ref="H50:I50"/>
    <mergeCell ref="H51:I51"/>
    <mergeCell ref="H44:I44"/>
    <mergeCell ref="H45:I45"/>
    <mergeCell ref="H46:I46"/>
    <mergeCell ref="H47:I47"/>
    <mergeCell ref="H48:I48"/>
    <mergeCell ref="H38:I38"/>
    <mergeCell ref="D34:E34"/>
    <mergeCell ref="D35:E35"/>
    <mergeCell ref="D36:E36"/>
    <mergeCell ref="D37:E37"/>
    <mergeCell ref="D38:E38"/>
    <mergeCell ref="I77:L77"/>
    <mergeCell ref="H52:I52"/>
    <mergeCell ref="D56:F56"/>
    <mergeCell ref="H21:J21"/>
    <mergeCell ref="D29:E29"/>
    <mergeCell ref="H29:I29"/>
    <mergeCell ref="H33:J33"/>
    <mergeCell ref="D39:E39"/>
    <mergeCell ref="H39:I39"/>
    <mergeCell ref="H43:J43"/>
    <mergeCell ref="D52:E52"/>
    <mergeCell ref="H34:I34"/>
    <mergeCell ref="H35:I35"/>
    <mergeCell ref="H36:I36"/>
    <mergeCell ref="D21:F21"/>
    <mergeCell ref="H37:I37"/>
    <mergeCell ref="D33:F33"/>
    <mergeCell ref="D43:F43"/>
    <mergeCell ref="C12:E12"/>
    <mergeCell ref="C13:E13"/>
    <mergeCell ref="D77:F77"/>
    <mergeCell ref="D44:E44"/>
    <mergeCell ref="D45:E45"/>
    <mergeCell ref="D46:E46"/>
    <mergeCell ref="D47:E47"/>
    <mergeCell ref="D48:E48"/>
  </mergeCells>
  <pageMargins left="0.43307086614173229" right="0.23622047244094491" top="0.74803149606299213" bottom="0.55118110236220474" header="0.31496062992125984" footer="0.31496062992125984"/>
  <pageSetup paperSize="9" scale="8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ARQUEO DE CAJA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Victor Juárez</cp:lastModifiedBy>
  <cp:lastPrinted>2017-07-10T22:53:35Z</cp:lastPrinted>
  <dcterms:created xsi:type="dcterms:W3CDTF">2017-07-04T04:12:46Z</dcterms:created>
  <dcterms:modified xsi:type="dcterms:W3CDTF">2025-02-28T16:16:46Z</dcterms:modified>
</cp:coreProperties>
</file>