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<sst xmlns="http://schemas.openxmlformats.org/spreadsheetml/2006/main" uniqueCount="50">
  <si>
    <t>Git Capture The Flag</t>
  </si>
  <si>
    <t>TOTAL SCORE :</t>
  </si>
  <si>
    <t>Category</t>
  </si>
  <si>
    <t>Question Number</t>
  </si>
  <si>
    <t>Question/Activity</t>
  </si>
  <si>
    <t>Flag Value</t>
  </si>
  <si>
    <t>Flag (all lowercase)</t>
  </si>
  <si>
    <t>Score</t>
  </si>
  <si>
    <r>
      <rPr>
        <sz val="12"/>
        <color indexed="8"/>
        <rFont val="Arial"/>
      </rPr>
      <t xml:space="preserve">Review: </t>
    </r>
    <r>
      <rPr>
        <u val="single"/>
        <sz val="12"/>
        <color indexed="15"/>
        <rFont val="Arial"/>
      </rPr>
      <t>https://en.wikipedia.org/wiki/Git</t>
    </r>
  </si>
  <si>
    <t>PLACE FLAG IN THIS COLUMN</t>
  </si>
  <si>
    <t>Git Beginnings</t>
  </si>
  <si>
    <t>What kind of 'system' is git?</t>
  </si>
  <si>
    <t>Who created git?</t>
  </si>
  <si>
    <t>What year was git created?</t>
  </si>
  <si>
    <t>What license is git distributed under?</t>
  </si>
  <si>
    <t>What software was git originally intended to aid the development of?</t>
  </si>
  <si>
    <t>Git Basics</t>
  </si>
  <si>
    <r>
      <rPr>
        <sz val="12"/>
        <color indexed="8"/>
        <rFont val="Arial"/>
      </rPr>
      <t xml:space="preserve">Review: </t>
    </r>
    <r>
      <rPr>
        <sz val="12"/>
        <color indexed="15"/>
        <rFont val="Arial"/>
      </rPr>
      <t>https://guides.github.com/introduction/git-handbook/</t>
    </r>
  </si>
  <si>
    <t>Read Sections: ‘Basic Git Commands’ and ‘The Github Flow’</t>
  </si>
  <si>
    <t>What command creates a repository?</t>
  </si>
  <si>
    <t>What command clones a repository? Enter the command without specifying a repo.</t>
  </si>
  <si>
    <t>Move into the provided /git-ctf/back-end repo. Create a new branch called ‘my-branch’ so you can make changes. What is the command you used?</t>
  </si>
  <si>
    <t>Move to your new branch. What command can you use to see what branch you are on?</t>
  </si>
  <si>
    <t>Make a change to the README file using nano and save the change. What command do you use to add this file to a 'staging' list?</t>
  </si>
  <si>
    <t>Add your changes to the staging area. What command can you use to save the changes to this file in a 'snapshot'?</t>
  </si>
  <si>
    <t>What command would you use to sync your changes to GitHub? Be aware that you do not have permissions to make changes to the repo, so you cannot actually run this command successfully.</t>
  </si>
  <si>
    <t>Git Going Deeper</t>
  </si>
  <si>
    <r>
      <rPr>
        <sz val="12"/>
        <color indexed="8"/>
        <rFont val="Arial"/>
      </rPr>
      <t xml:space="preserve">Review: </t>
    </r>
    <r>
      <rPr>
        <u val="single"/>
        <sz val="12"/>
        <color indexed="15"/>
        <rFont val="Arial"/>
      </rPr>
      <t>https://www.git-scm.com/docs</t>
    </r>
  </si>
  <si>
    <t>What command can you use to get more info about common Git commands?</t>
  </si>
  <si>
    <t>What command flag can you use to see ALL of the branches in this repo?</t>
  </si>
  <si>
    <t>What command can you use to view the logs of all commits in this repo?</t>
  </si>
  <si>
    <t>Use the log command with the ‘—oneline’ flag. How can we use our command line tools to count how many commits are in this repo? Enter the full command you used.</t>
  </si>
  <si>
    <t>Git Security</t>
  </si>
  <si>
    <r>
      <rPr>
        <sz val="12"/>
        <color indexed="8"/>
        <rFont val="Arial"/>
      </rPr>
      <t xml:space="preserve">Review </t>
    </r>
    <r>
      <rPr>
        <u val="single"/>
        <sz val="12"/>
        <color indexed="15"/>
        <rFont val="Arial"/>
      </rPr>
      <t>https://pypi.org/project/bandit/</t>
    </r>
    <r>
      <rPr>
        <sz val="12"/>
        <color indexed="8"/>
        <rFont val="Arial"/>
      </rPr>
      <t xml:space="preserve"> - What is the command used to run bandit on a repo? Enter the command and flag without a repo. e.g. ‘command -f’</t>
    </r>
  </si>
  <si>
    <t>Run the tool bandit inside this repo. How many total issues are marked as ‘HIGH’?</t>
  </si>
  <si>
    <t>Bandit issue B321 shows an FTP related code error. What is the line of code that is a potential problem?</t>
  </si>
  <si>
    <t>Bandit issue B103 show a file permissions issue. What is the line of code that is a potential problem?</t>
  </si>
  <si>
    <t xml:space="preserve"> There are many Bandit issues labeled B605. They each show a command injection issue. For the last B605 issue listed in the output, What is the line of code that is a potential problem?</t>
  </si>
  <si>
    <r>
      <rPr>
        <sz val="12"/>
        <color indexed="8"/>
        <rFont val="Arial"/>
      </rPr>
      <t xml:space="preserve">Review </t>
    </r>
    <r>
      <rPr>
        <u val="single"/>
        <sz val="12"/>
        <color indexed="15"/>
        <rFont val="Arial"/>
      </rPr>
      <t>https://github.com/dxa4481/truffleHog/blob/dev/README.md</t>
    </r>
    <r>
      <rPr>
        <sz val="12"/>
        <color indexed="8"/>
        <rFont val="Arial"/>
      </rPr>
      <t xml:space="preserve"> - What is the command to install TruffleHog?</t>
    </r>
  </si>
  <si>
    <t>Run `truffleHog --regex --entropy=False . ` What is the full file path of the private key that was found?</t>
  </si>
  <si>
    <r>
      <rPr>
        <sz val="12"/>
        <color indexed="8"/>
        <rFont val="Arial"/>
      </rPr>
      <t xml:space="preserve">Review </t>
    </r>
    <r>
      <rPr>
        <u val="single"/>
        <sz val="12"/>
        <color indexed="15"/>
        <rFont val="Arial"/>
      </rPr>
      <t>https://github.com/awslabs/git-secrets</t>
    </r>
    <r>
      <rPr>
        <sz val="12"/>
        <color indexed="8"/>
        <rFont val="Arial"/>
      </rPr>
      <t xml:space="preserve"> - What is the first command listed for scanning a git repo?</t>
    </r>
  </si>
  <si>
    <t>What git secrets flag will allow you to scan all of the revisions of a git repo? Enter the flag only. e.g. ‘—flag’</t>
  </si>
  <si>
    <t>Which git secrets flag adds common AWS patterns to the git config and ensures that keys present in ~/.aws/credentials are not found in any commit?</t>
  </si>
  <si>
    <t>Git Investigation</t>
  </si>
  <si>
    <t>On What branch was the RS256 JWT key par committed to the repo?</t>
  </si>
  <si>
    <t>What is the git 'Hash' from the commit where the JWT key pair was committed?</t>
  </si>
  <si>
    <t>What is the username of the user that committed the JWT key pair to this repo? Enter the email address.</t>
  </si>
  <si>
    <r>
      <rPr>
        <sz val="12"/>
        <color indexed="8"/>
        <rFont val="Arial"/>
      </rPr>
      <t>Review this [article](</t>
    </r>
    <r>
      <rPr>
        <u val="single"/>
        <sz val="12"/>
        <color indexed="15"/>
        <rFont val="Arial"/>
      </rPr>
      <t>https://git-scm.com/book/en/v2/Git-Tools-Searching</t>
    </r>
    <r>
      <rPr>
        <sz val="12"/>
        <color indexed="8"/>
        <rFont val="Arial"/>
      </rPr>
      <t>). Use grep to search for anything related to 'AWS'. What is the AWS Key found in your search results?</t>
    </r>
  </si>
  <si>
    <t>On what day of the week was the AWS key committed as a comment to the production.py file? Enter the full day name.</t>
  </si>
  <si>
    <t>What is the hash of the commit where the aws key was added as a comment to the repo?</t>
  </si>
</sst>
</file>

<file path=xl/styles.xml><?xml version="1.0" encoding="utf-8"?>
<styleSheet xmlns="http://schemas.openxmlformats.org/spreadsheetml/2006/main">
  <numFmts count="1">
    <numFmt numFmtId="0" formatCode="General"/>
  </numFmts>
  <fonts count="11">
    <font>
      <sz val="10"/>
      <color indexed="8"/>
      <name val="Arial"/>
    </font>
    <font>
      <sz val="13"/>
      <color indexed="8"/>
      <name val="Arial"/>
    </font>
    <font>
      <b val="1"/>
      <sz val="24"/>
      <color indexed="8"/>
      <name val="Helvetica Neue"/>
    </font>
    <font>
      <sz val="18"/>
      <color indexed="11"/>
      <name val="Comic Sans MS"/>
    </font>
    <font>
      <sz val="16"/>
      <color indexed="12"/>
      <name val="Arial"/>
    </font>
    <font>
      <sz val="20"/>
      <color indexed="13"/>
      <name val="Arial"/>
    </font>
    <font>
      <sz val="12"/>
      <color indexed="15"/>
      <name val="Arial"/>
    </font>
    <font>
      <sz val="12"/>
      <color indexed="8"/>
      <name val="Arial"/>
    </font>
    <font>
      <u val="single"/>
      <sz val="12"/>
      <color indexed="15"/>
      <name val="Arial"/>
    </font>
    <font>
      <sz val="16"/>
      <color indexed="8"/>
      <name val="Arial"/>
    </font>
    <font>
      <u val="single"/>
      <sz val="10"/>
      <color indexed="8"/>
      <name val="Arial"/>
    </font>
  </fonts>
  <fills count="11">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29">
    <border>
      <left/>
      <right/>
      <top/>
      <bottom/>
      <diagonal/>
    </border>
    <border>
      <left style="thin">
        <color indexed="10"/>
      </left>
      <right/>
      <top style="thin">
        <color indexed="10"/>
      </top>
      <bottom/>
      <diagonal/>
    </border>
    <border>
      <left/>
      <right/>
      <top style="thin">
        <color indexed="10"/>
      </top>
      <bottom/>
      <diagonal/>
    </border>
    <border>
      <left style="thin">
        <color indexed="10"/>
      </left>
      <right/>
      <top/>
      <bottom/>
      <diagonal/>
    </border>
    <border>
      <left/>
      <right/>
      <top/>
      <bottom/>
      <diagonal/>
    </border>
    <border>
      <left style="thin">
        <color indexed="10"/>
      </left>
      <right/>
      <top/>
      <bottom style="medium">
        <color indexed="8"/>
      </bottom>
      <diagonal/>
    </border>
    <border>
      <left/>
      <right/>
      <top/>
      <bottom style="medium">
        <color indexed="8"/>
      </bottom>
      <diagonal/>
    </border>
    <border>
      <left style="medium">
        <color indexed="8"/>
      </left>
      <right/>
      <top style="medium">
        <color indexed="8"/>
      </top>
      <bottom/>
      <diagonal/>
    </border>
    <border>
      <left/>
      <right/>
      <top style="medium">
        <color indexed="8"/>
      </top>
      <bottom style="thin">
        <color indexed="8"/>
      </bottom>
      <diagonal/>
    </border>
    <border>
      <left/>
      <right/>
      <top style="medium">
        <color indexed="8"/>
      </top>
      <bottom style="thin">
        <color indexed="10"/>
      </bottom>
      <diagonal/>
    </border>
    <border>
      <left/>
      <right style="medium">
        <color indexed="8"/>
      </right>
      <top style="medium">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top style="medium">
        <color indexed="8"/>
      </top>
      <bottom style="medium">
        <color indexed="8"/>
      </bottom>
      <diagonal/>
    </border>
    <border>
      <left/>
      <right/>
      <top style="medium">
        <color indexed="8"/>
      </top>
      <bottom/>
      <diagonal/>
    </border>
    <border>
      <left/>
      <right/>
      <top style="thin">
        <color indexed="8"/>
      </top>
      <bottom/>
      <diagonal/>
    </border>
    <border>
      <left/>
      <right style="medium">
        <color indexed="8"/>
      </right>
      <top style="medium">
        <color indexed="8"/>
      </top>
      <bottom/>
      <diagonal/>
    </border>
    <border>
      <left/>
      <right/>
      <top/>
      <bottom style="thin">
        <color indexed="8"/>
      </bottom>
      <diagonal/>
    </border>
    <border>
      <left/>
      <right style="medium">
        <color indexed="8"/>
      </right>
      <top/>
      <bottom style="thin">
        <color indexed="8"/>
      </bottom>
      <diagonal/>
    </border>
    <border>
      <left/>
      <right/>
      <top style="thin">
        <color indexed="8"/>
      </top>
      <bottom style="thin">
        <color indexed="8"/>
      </bottom>
      <diagonal/>
    </border>
    <border>
      <left style="medium">
        <color indexed="8"/>
      </left>
      <right style="thin">
        <color indexed="8"/>
      </right>
      <top style="medium">
        <color indexed="8"/>
      </top>
      <bottom>
        <color indexed="8"/>
      </bottom>
      <diagonal/>
    </border>
    <border>
      <left style="medium">
        <color indexed="8"/>
      </left>
      <right style="thin">
        <color indexed="8"/>
      </right>
      <top>
        <color indexed="8"/>
      </top>
      <bottom>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color indexed="8"/>
      </top>
      <bottom style="medium">
        <color indexed="8"/>
      </bottom>
      <diagonal/>
    </border>
  </borders>
  <cellStyleXfs count="1">
    <xf numFmtId="0" fontId="0" applyNumberFormat="0" applyFont="1" applyFill="0" applyBorder="0" applyAlignment="1" applyProtection="0">
      <alignment vertical="bottom"/>
    </xf>
  </cellStyleXfs>
  <cellXfs count="8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xf>
    <xf numFmtId="1" fontId="0" fillId="2" borderId="2" applyNumberFormat="1" applyFont="1" applyFill="1" applyBorder="1" applyAlignment="1" applyProtection="0">
      <alignment vertical="bottom"/>
    </xf>
    <xf numFmtId="49" fontId="2" fillId="2" borderId="2" applyNumberFormat="1" applyFont="1" applyFill="1" applyBorder="1" applyAlignment="1" applyProtection="0">
      <alignment horizontal="center" vertical="bottom"/>
    </xf>
    <xf numFmtId="1" fontId="0" fillId="2" borderId="3" applyNumberFormat="1" applyFont="1" applyFill="1" applyBorder="1" applyAlignment="1" applyProtection="0">
      <alignment vertical="bottom"/>
    </xf>
    <xf numFmtId="1" fontId="0" fillId="2" borderId="4" applyNumberFormat="1" applyFont="1" applyFill="1" applyBorder="1" applyAlignment="1" applyProtection="0">
      <alignment vertical="bottom"/>
    </xf>
    <xf numFmtId="0" fontId="3" fillId="2" borderId="4" applyNumberFormat="0" applyFont="1" applyFill="1" applyBorder="1" applyAlignment="1" applyProtection="0">
      <alignment horizontal="center" vertical="top"/>
    </xf>
    <xf numFmtId="49" fontId="4" fillId="2" borderId="4" applyNumberFormat="1" applyFont="1" applyFill="1" applyBorder="1" applyAlignment="1" applyProtection="0">
      <alignment horizontal="center" vertical="bottom"/>
    </xf>
    <xf numFmtId="1" fontId="5" fillId="2" borderId="4" applyNumberFormat="1" applyFont="1" applyFill="1" applyBorder="1" applyAlignment="1" applyProtection="0">
      <alignment horizontal="center" vertical="bottom"/>
    </xf>
    <xf numFmtId="49" fontId="0" fillId="2" borderId="3" applyNumberFormat="1" applyFont="1" applyFill="1" applyBorder="1" applyAlignment="1" applyProtection="0">
      <alignment vertical="center"/>
    </xf>
    <xf numFmtId="49" fontId="0" fillId="2" borderId="4" applyNumberFormat="1" applyFont="1" applyFill="1" applyBorder="1" applyAlignment="1" applyProtection="0">
      <alignment vertical="center" wrapText="1"/>
    </xf>
    <xf numFmtId="49" fontId="0" fillId="2" borderId="4" applyNumberFormat="1" applyFont="1" applyFill="1" applyBorder="1" applyAlignment="1" applyProtection="0">
      <alignment vertical="center"/>
    </xf>
    <xf numFmtId="1" fontId="0" fillId="3" borderId="5" applyNumberFormat="1" applyFont="1" applyFill="1" applyBorder="1" applyAlignment="1" applyProtection="0">
      <alignment vertical="bottom"/>
    </xf>
    <xf numFmtId="1" fontId="0" fillId="3" borderId="6" applyNumberFormat="1" applyFont="1" applyFill="1" applyBorder="1" applyAlignment="1" applyProtection="0">
      <alignment vertical="bottom"/>
    </xf>
    <xf numFmtId="1" fontId="0" fillId="4" borderId="7" applyNumberFormat="1" applyFont="1" applyFill="1" applyBorder="1" applyAlignment="1" applyProtection="0">
      <alignment vertical="bottom"/>
    </xf>
    <xf numFmtId="1" fontId="0" fillId="4" borderId="8" applyNumberFormat="1" applyFont="1" applyFill="1" applyBorder="1" applyAlignment="1" applyProtection="0">
      <alignment vertical="bottom"/>
    </xf>
    <xf numFmtId="49" fontId="6" fillId="4" borderId="9" applyNumberFormat="1" applyFont="1" applyFill="1" applyBorder="1" applyAlignment="1" applyProtection="0">
      <alignment horizontal="center" vertical="bottom"/>
    </xf>
    <xf numFmtId="49" fontId="0" fillId="4" borderId="8" applyNumberFormat="1" applyFont="1" applyFill="1" applyBorder="1" applyAlignment="1" applyProtection="0">
      <alignment vertical="bottom" wrapText="1"/>
    </xf>
    <xf numFmtId="1" fontId="0" fillId="4" borderId="10" applyNumberFormat="1" applyFont="1" applyFill="1" applyBorder="1" applyAlignment="1" applyProtection="0">
      <alignment vertical="bottom"/>
    </xf>
    <xf numFmtId="49" fontId="9" fillId="4" borderId="11" applyNumberFormat="1" applyFont="1" applyFill="1" applyBorder="1" applyAlignment="1" applyProtection="0">
      <alignment horizontal="center" vertical="center" wrapText="1"/>
    </xf>
    <xf numFmtId="1" fontId="0" fillId="4" borderId="12" applyNumberFormat="1" applyFont="1" applyFill="1" applyBorder="1" applyAlignment="1" applyProtection="0">
      <alignment vertical="bottom"/>
    </xf>
    <xf numFmtId="49" fontId="7" fillId="4" borderId="13" applyNumberFormat="1" applyFont="1" applyFill="1" applyBorder="1" applyAlignment="1" applyProtection="0">
      <alignment horizontal="left" vertical="bottom" wrapText="1"/>
    </xf>
    <xf numFmtId="0" fontId="0" fillId="4" borderId="12" applyNumberFormat="0" applyFont="1" applyFill="1" applyBorder="1" applyAlignment="1" applyProtection="0">
      <alignment vertical="bottom"/>
    </xf>
    <xf numFmtId="1" fontId="0" fillId="4" borderId="14" applyNumberFormat="1" applyFont="1" applyFill="1" applyBorder="1" applyAlignment="1" applyProtection="0">
      <alignment vertical="bottom"/>
    </xf>
    <xf numFmtId="1" fontId="9" fillId="4" borderId="15" applyNumberFormat="1" applyFont="1" applyFill="1" applyBorder="1" applyAlignment="1" applyProtection="0">
      <alignment horizontal="center" vertical="center" wrapText="1"/>
    </xf>
    <xf numFmtId="49" fontId="7" fillId="4" borderId="12" applyNumberFormat="1" applyFont="1" applyFill="1" applyBorder="1" applyAlignment="1" applyProtection="0">
      <alignment horizontal="left" vertical="bottom" wrapText="1"/>
    </xf>
    <xf numFmtId="1" fontId="0" fillId="4" borderId="16" applyNumberFormat="1" applyFont="1" applyFill="1" applyBorder="1" applyAlignment="1" applyProtection="0">
      <alignment vertical="bottom"/>
    </xf>
    <xf numFmtId="0" fontId="0" fillId="4" borderId="16" applyNumberFormat="0" applyFont="1" applyFill="1" applyBorder="1" applyAlignment="1" applyProtection="0">
      <alignment vertical="bottom"/>
    </xf>
    <xf numFmtId="1" fontId="0" fillId="4" borderId="17" applyNumberFormat="1" applyFont="1" applyFill="1" applyBorder="1" applyAlignment="1" applyProtection="0">
      <alignment vertical="bottom"/>
    </xf>
    <xf numFmtId="49" fontId="9" fillId="5" borderId="18" applyNumberFormat="1" applyFont="1" applyFill="1" applyBorder="1" applyAlignment="1" applyProtection="0">
      <alignment horizontal="center" vertical="center"/>
    </xf>
    <xf numFmtId="1" fontId="10" fillId="5" borderId="19" applyNumberFormat="1" applyFont="1" applyFill="1" applyBorder="1" applyAlignment="1" applyProtection="0">
      <alignment horizontal="center" vertical="bottom"/>
    </xf>
    <xf numFmtId="49" fontId="6" fillId="5" borderId="20" applyNumberFormat="1" applyFont="1" applyFill="1" applyBorder="1" applyAlignment="1" applyProtection="0">
      <alignment horizontal="center" vertical="bottom"/>
    </xf>
    <xf numFmtId="1" fontId="0" fillId="5" borderId="19" applyNumberFormat="1" applyFont="1" applyFill="1" applyBorder="1" applyAlignment="1" applyProtection="0">
      <alignment vertical="bottom"/>
    </xf>
    <xf numFmtId="1" fontId="0" fillId="5" borderId="21" applyNumberFormat="1" applyFont="1" applyFill="1" applyBorder="1" applyAlignment="1" applyProtection="0">
      <alignment vertical="bottom"/>
    </xf>
    <xf numFmtId="1" fontId="9" fillId="5" borderId="18" applyNumberFormat="1" applyFont="1" applyFill="1" applyBorder="1" applyAlignment="1" applyProtection="0">
      <alignment horizontal="center" vertical="center"/>
    </xf>
    <xf numFmtId="1" fontId="10" fillId="5" borderId="22" applyNumberFormat="1" applyFont="1" applyFill="1" applyBorder="1" applyAlignment="1" applyProtection="0">
      <alignment horizontal="center" vertical="bottom"/>
    </xf>
    <xf numFmtId="49" fontId="7" fillId="5" borderId="22" applyNumberFormat="1" applyFont="1" applyFill="1" applyBorder="1" applyAlignment="1" applyProtection="0">
      <alignment horizontal="center" vertical="bottom"/>
    </xf>
    <xf numFmtId="1" fontId="0" fillId="5" borderId="22" applyNumberFormat="1" applyFont="1" applyFill="1" applyBorder="1" applyAlignment="1" applyProtection="0">
      <alignment vertical="bottom"/>
    </xf>
    <xf numFmtId="1" fontId="0" fillId="5" borderId="23" applyNumberFormat="1" applyFont="1" applyFill="1" applyBorder="1" applyAlignment="1" applyProtection="0">
      <alignment vertical="bottom"/>
    </xf>
    <xf numFmtId="1" fontId="9" fillId="5" borderId="15" applyNumberFormat="1" applyFont="1" applyFill="1" applyBorder="1" applyAlignment="1" applyProtection="0">
      <alignment horizontal="center" vertical="center"/>
    </xf>
    <xf numFmtId="1" fontId="0" fillId="5" borderId="12" applyNumberFormat="1" applyFont="1" applyFill="1" applyBorder="1" applyAlignment="1" applyProtection="0">
      <alignment vertical="bottom"/>
    </xf>
    <xf numFmtId="49" fontId="7" fillId="5" borderId="12" applyNumberFormat="1" applyFont="1" applyFill="1" applyBorder="1" applyAlignment="1" applyProtection="0">
      <alignment horizontal="left" vertical="bottom" wrapText="1"/>
    </xf>
    <xf numFmtId="0" fontId="0" fillId="5" borderId="12" applyNumberFormat="0" applyFont="1" applyFill="1" applyBorder="1" applyAlignment="1" applyProtection="0">
      <alignment vertical="bottom"/>
    </xf>
    <xf numFmtId="1" fontId="0" fillId="5" borderId="14" applyNumberFormat="1" applyFont="1" applyFill="1" applyBorder="1" applyAlignment="1" applyProtection="0">
      <alignment vertical="bottom"/>
    </xf>
    <xf numFmtId="1" fontId="0" fillId="5" borderId="16" applyNumberFormat="1" applyFont="1" applyFill="1" applyBorder="1" applyAlignment="1" applyProtection="0">
      <alignment vertical="bottom"/>
    </xf>
    <xf numFmtId="0" fontId="0" fillId="5" borderId="16" applyNumberFormat="0" applyFont="1" applyFill="1" applyBorder="1" applyAlignment="1" applyProtection="0">
      <alignment vertical="bottom"/>
    </xf>
    <xf numFmtId="1" fontId="0" fillId="5" borderId="17" applyNumberFormat="1" applyFont="1" applyFill="1" applyBorder="1" applyAlignment="1" applyProtection="0">
      <alignment vertical="bottom"/>
    </xf>
    <xf numFmtId="49" fontId="9" fillId="6" borderId="18" applyNumberFormat="1" applyFont="1" applyFill="1" applyBorder="1" applyAlignment="1" applyProtection="0">
      <alignment horizontal="center" vertical="center" wrapText="1"/>
    </xf>
    <xf numFmtId="1" fontId="10" fillId="6" borderId="8" applyNumberFormat="1" applyFont="1" applyFill="1" applyBorder="1" applyAlignment="1" applyProtection="0">
      <alignment horizontal="center" vertical="bottom"/>
    </xf>
    <xf numFmtId="49" fontId="7" fillId="6" borderId="24" applyNumberFormat="1" applyFont="1" applyFill="1" applyBorder="1" applyAlignment="1" applyProtection="0">
      <alignment horizontal="center" vertical="bottom"/>
    </xf>
    <xf numFmtId="1" fontId="0" fillId="6" borderId="8" applyNumberFormat="1" applyFont="1" applyFill="1" applyBorder="1" applyAlignment="1" applyProtection="0">
      <alignment vertical="bottom"/>
    </xf>
    <xf numFmtId="1" fontId="0" fillId="6" borderId="10" applyNumberFormat="1" applyFont="1" applyFill="1" applyBorder="1" applyAlignment="1" applyProtection="0">
      <alignment vertical="bottom"/>
    </xf>
    <xf numFmtId="0" fontId="0" fillId="7" borderId="15" applyNumberFormat="0" applyFont="1" applyFill="1" applyBorder="1" applyAlignment="1" applyProtection="0">
      <alignment vertical="bottom"/>
    </xf>
    <xf numFmtId="1" fontId="0" fillId="6" borderId="12" applyNumberFormat="1" applyFont="1" applyFill="1" applyBorder="1" applyAlignment="1" applyProtection="0">
      <alignment vertical="bottom"/>
    </xf>
    <xf numFmtId="49" fontId="7" fillId="6" borderId="12" applyNumberFormat="1" applyFont="1" applyFill="1" applyBorder="1" applyAlignment="1" applyProtection="0">
      <alignment horizontal="left" vertical="bottom" wrapText="1"/>
    </xf>
    <xf numFmtId="0" fontId="0" fillId="6" borderId="12" applyNumberFormat="0" applyFont="1" applyFill="1" applyBorder="1" applyAlignment="1" applyProtection="0">
      <alignment vertical="bottom"/>
    </xf>
    <xf numFmtId="1" fontId="0" fillId="6" borderId="14" applyNumberFormat="1" applyFont="1" applyFill="1" applyBorder="1" applyAlignment="1" applyProtection="0">
      <alignment vertical="bottom"/>
    </xf>
    <xf numFmtId="1" fontId="9" fillId="6" borderId="15" applyNumberFormat="1" applyFont="1" applyFill="1" applyBorder="1" applyAlignment="1" applyProtection="0">
      <alignment horizontal="center" vertical="center" wrapText="1"/>
    </xf>
    <xf numFmtId="49" fontId="9" fillId="8" borderId="15" applyNumberFormat="1" applyFont="1" applyFill="1" applyBorder="1" applyAlignment="1" applyProtection="0">
      <alignment horizontal="center" vertical="center" wrapText="1"/>
    </xf>
    <xf numFmtId="1" fontId="0" fillId="8" borderId="12" applyNumberFormat="1" applyFont="1" applyFill="1" applyBorder="1" applyAlignment="1" applyProtection="0">
      <alignment vertical="bottom"/>
    </xf>
    <xf numFmtId="49" fontId="7" fillId="8" borderId="12" applyNumberFormat="1" applyFont="1" applyFill="1" applyBorder="1" applyAlignment="1" applyProtection="0">
      <alignment horizontal="left" vertical="bottom" wrapText="1"/>
    </xf>
    <xf numFmtId="0" fontId="0" fillId="8" borderId="12" applyNumberFormat="0" applyFont="1" applyFill="1" applyBorder="1" applyAlignment="1" applyProtection="0">
      <alignment vertical="bottom"/>
    </xf>
    <xf numFmtId="1" fontId="0" fillId="8" borderId="14" applyNumberFormat="1" applyFont="1" applyFill="1" applyBorder="1" applyAlignment="1" applyProtection="0">
      <alignment vertical="bottom"/>
    </xf>
    <xf numFmtId="1" fontId="9" fillId="8" borderId="15" applyNumberFormat="1" applyFont="1" applyFill="1" applyBorder="1" applyAlignment="1" applyProtection="0">
      <alignment horizontal="center" vertical="center" wrapText="1"/>
    </xf>
    <xf numFmtId="0" fontId="0" fillId="9" borderId="12" applyNumberFormat="1" applyFont="1" applyFill="1" applyBorder="1" applyAlignment="1" applyProtection="0">
      <alignment vertical="bottom"/>
    </xf>
    <xf numFmtId="1" fontId="9" fillId="8" borderId="25" applyNumberFormat="1" applyFont="1" applyFill="1" applyBorder="1" applyAlignment="1" applyProtection="0">
      <alignment horizontal="center" vertical="center" wrapText="1"/>
    </xf>
    <xf numFmtId="0" fontId="0" fillId="8" borderId="16" applyNumberFormat="0" applyFont="1" applyFill="1" applyBorder="1" applyAlignment="1" applyProtection="0">
      <alignment vertical="bottom"/>
    </xf>
    <xf numFmtId="0" fontId="0" fillId="9" borderId="26" applyNumberFormat="0" applyFont="1" applyFill="1" applyBorder="1" applyAlignment="1" applyProtection="0">
      <alignment vertical="bottom"/>
    </xf>
    <xf numFmtId="1" fontId="0" fillId="9" borderId="12" applyNumberFormat="1" applyFont="1" applyFill="1" applyBorder="1" applyAlignment="1" applyProtection="0">
      <alignment vertical="bottom"/>
    </xf>
    <xf numFmtId="49" fontId="7" fillId="9" borderId="12" applyNumberFormat="1" applyFont="1" applyFill="1" applyBorder="1" applyAlignment="1" applyProtection="0">
      <alignment horizontal="left" vertical="bottom" wrapText="1"/>
    </xf>
    <xf numFmtId="0" fontId="0" fillId="9" borderId="27" applyNumberFormat="0" applyFont="1" applyFill="1" applyBorder="1" applyAlignment="1" applyProtection="0">
      <alignment vertical="bottom"/>
    </xf>
    <xf numFmtId="0" fontId="0" fillId="9" borderId="28" applyNumberFormat="0" applyFont="1" applyFill="1" applyBorder="1" applyAlignment="1" applyProtection="0">
      <alignment vertical="bottom"/>
    </xf>
    <xf numFmtId="1" fontId="0" fillId="9" borderId="16" applyNumberFormat="1" applyFont="1" applyFill="1" applyBorder="1" applyAlignment="1" applyProtection="0">
      <alignment vertical="bottom"/>
    </xf>
    <xf numFmtId="0" fontId="0" fillId="9" borderId="12" applyNumberFormat="0" applyFont="1" applyFill="1" applyBorder="1" applyAlignment="1" applyProtection="0">
      <alignment vertical="bottom"/>
    </xf>
    <xf numFmtId="49" fontId="9" fillId="10" borderId="15" applyNumberFormat="1" applyFont="1" applyFill="1" applyBorder="1" applyAlignment="1" applyProtection="0">
      <alignment horizontal="center" vertical="center" wrapText="1"/>
    </xf>
    <xf numFmtId="1" fontId="0" fillId="10" borderId="27" applyNumberFormat="1" applyFont="1" applyFill="1" applyBorder="1" applyAlignment="1" applyProtection="0">
      <alignment vertical="bottom"/>
    </xf>
    <xf numFmtId="49" fontId="7" fillId="10" borderId="12" applyNumberFormat="1" applyFont="1" applyFill="1" applyBorder="1" applyAlignment="1" applyProtection="0">
      <alignment horizontal="left" vertical="bottom" wrapText="1"/>
    </xf>
    <xf numFmtId="1" fontId="0" fillId="10" borderId="12" applyNumberFormat="1" applyFont="1" applyFill="1" applyBorder="1" applyAlignment="1" applyProtection="0">
      <alignment vertical="bottom"/>
    </xf>
    <xf numFmtId="0" fontId="0" fillId="10" borderId="12" applyNumberFormat="0" applyFont="1" applyFill="1" applyBorder="1" applyAlignment="1" applyProtection="0">
      <alignment vertical="bottom"/>
    </xf>
    <xf numFmtId="1" fontId="0" fillId="10" borderId="14" applyNumberFormat="1" applyFont="1" applyFill="1" applyBorder="1" applyAlignment="1" applyProtection="0">
      <alignment vertical="bottom"/>
    </xf>
    <xf numFmtId="1" fontId="9" fillId="10" borderId="15"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dbb6"/>
      <rgbColor rgb="ffaaaaaa"/>
      <rgbColor rgb="ffc9211e"/>
      <rgbColor rgb="ff99403d"/>
      <rgbColor rgb="ff2a6099"/>
      <rgbColor rgb="fffff2cc"/>
      <rgbColor rgb="ff0000ff"/>
      <rgbColor rgb="fff2f2f2"/>
      <rgbColor rgb="ffffcccc"/>
      <rgbColor rgb="ffffffff"/>
      <rgbColor rgb="ffcdcfff"/>
      <rgbColor rgb="ffcdcefe"/>
      <rgbColor rgb="ffc5e0b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en.wikipedia.org/wiki/Git" TargetMode="External"/><Relationship Id="rId2" Type="http://schemas.openxmlformats.org/officeDocument/2006/relationships/hyperlink" Target="https://guides.github.com/introduction/git-handbook/" TargetMode="External"/><Relationship Id="rId3" Type="http://schemas.openxmlformats.org/officeDocument/2006/relationships/hyperlink" Target="https://www.git-scm.com/docs" TargetMode="External"/><Relationship Id="rId4" Type="http://schemas.openxmlformats.org/officeDocument/2006/relationships/hyperlink" Target="https://pypi.org/project/bandit/" TargetMode="External"/><Relationship Id="rId5" Type="http://schemas.openxmlformats.org/officeDocument/2006/relationships/hyperlink" Target="https://github.com/dxa4481/truffleHog/blob/dev/README.md" TargetMode="External"/><Relationship Id="rId6" Type="http://schemas.openxmlformats.org/officeDocument/2006/relationships/hyperlink" Target="https://github.com/awslabs/git-secrets" TargetMode="External"/><Relationship Id="rId7" Type="http://schemas.openxmlformats.org/officeDocument/2006/relationships/hyperlink" Target="https://git-scm.com/book/en/v2/Git-Tools-Searching" TargetMode="External"/></Relationships>

</file>

<file path=xl/worksheets/sheet1.xml><?xml version="1.0" encoding="utf-8"?>
<worksheet xmlns:r="http://schemas.openxmlformats.org/officeDocument/2006/relationships" xmlns="http://schemas.openxmlformats.org/spreadsheetml/2006/main">
  <dimension ref="A1:F40"/>
  <sheetViews>
    <sheetView workbookViewId="0" showGridLines="0" defaultGridColor="1"/>
  </sheetViews>
  <sheetFormatPr defaultColWidth="8.83333" defaultRowHeight="12.75" customHeight="1" outlineLevelRow="0" outlineLevelCol="0"/>
  <cols>
    <col min="1" max="1" width="35.1719" style="1" customWidth="1"/>
    <col min="2" max="2" width="8.67188" style="1" customWidth="1"/>
    <col min="3" max="3" width="63.8516" style="1" customWidth="1"/>
    <col min="4" max="4" width="13.1719" style="1" customWidth="1"/>
    <col min="5" max="5" width="24.1719" style="1" customWidth="1"/>
    <col min="6" max="6" width="8.85156" style="1" customWidth="1"/>
    <col min="7" max="16384" width="8.85156" style="1" customWidth="1"/>
  </cols>
  <sheetData>
    <row r="1" ht="31.3" customHeight="1">
      <c r="A1" s="2"/>
      <c r="B1" s="3"/>
      <c r="C1" t="s" s="4">
        <v>0</v>
      </c>
      <c r="D1" s="3"/>
      <c r="E1" s="3"/>
      <c r="F1" s="3"/>
    </row>
    <row r="2" ht="41.25" customHeight="1">
      <c r="A2" s="5"/>
      <c r="B2" s="6"/>
      <c r="C2" s="7"/>
      <c r="D2" s="6"/>
      <c r="E2" t="s" s="8">
        <v>1</v>
      </c>
      <c r="F2" s="9">
        <f>SUM(F6:F40)</f>
        <v>0</v>
      </c>
    </row>
    <row r="3" ht="30" customHeight="1">
      <c r="A3" t="s" s="10">
        <v>2</v>
      </c>
      <c r="B3" t="s" s="11">
        <v>3</v>
      </c>
      <c r="C3" t="s" s="12">
        <v>4</v>
      </c>
      <c r="D3" t="s" s="12">
        <v>5</v>
      </c>
      <c r="E3" t="s" s="12">
        <v>6</v>
      </c>
      <c r="F3" t="s" s="12">
        <v>7</v>
      </c>
    </row>
    <row r="4" ht="14.15" customHeight="1">
      <c r="A4" s="13"/>
      <c r="B4" s="14"/>
      <c r="C4" s="14"/>
      <c r="D4" s="14"/>
      <c r="E4" s="14"/>
      <c r="F4" s="14"/>
    </row>
    <row r="5" ht="25.15" customHeight="1">
      <c r="A5" s="15"/>
      <c r="B5" s="16"/>
      <c r="C5" t="s" s="17">
        <v>8</v>
      </c>
      <c r="D5" s="16"/>
      <c r="E5" t="s" s="18">
        <v>9</v>
      </c>
      <c r="F5" s="19"/>
    </row>
    <row r="6" ht="15" customHeight="1">
      <c r="A6" t="s" s="20">
        <v>10</v>
      </c>
      <c r="B6" s="21">
        <f>1</f>
        <v>1</v>
      </c>
      <c r="C6" t="s" s="22">
        <v>11</v>
      </c>
      <c r="D6" s="21">
        <v>5</v>
      </c>
      <c r="E6" s="23"/>
      <c r="F6" s="24">
        <f>IF(E6="distributed version-control",5,0)</f>
        <v>0</v>
      </c>
    </row>
    <row r="7" ht="16.6" customHeight="1">
      <c r="A7" s="25"/>
      <c r="B7" s="21">
        <f>B6+1</f>
        <v>2</v>
      </c>
      <c r="C7" t="s" s="26">
        <v>12</v>
      </c>
      <c r="D7" s="21">
        <v>5</v>
      </c>
      <c r="E7" s="23"/>
      <c r="F7" s="24">
        <f>IF(E7="Linus Torvalds",5,0)</f>
        <v>0</v>
      </c>
    </row>
    <row r="8" ht="16.6" customHeight="1">
      <c r="A8" s="25"/>
      <c r="B8" s="21">
        <f>B7+1</f>
        <v>3</v>
      </c>
      <c r="C8" t="s" s="26">
        <v>13</v>
      </c>
      <c r="D8" s="21">
        <v>5</v>
      </c>
      <c r="E8" s="21"/>
      <c r="F8" s="24">
        <f>IF(E8=2005,5,0)</f>
        <v>0</v>
      </c>
    </row>
    <row r="9" ht="16.6" customHeight="1">
      <c r="A9" s="25"/>
      <c r="B9" s="21">
        <f>B8+1</f>
        <v>4</v>
      </c>
      <c r="C9" t="s" s="26">
        <v>14</v>
      </c>
      <c r="D9" s="21">
        <v>5</v>
      </c>
      <c r="E9" s="23"/>
      <c r="F9" s="24">
        <f>IF(E9="GNU General Public License Version 2",5,0)</f>
        <v>0</v>
      </c>
    </row>
    <row r="10" ht="17.1" customHeight="1">
      <c r="A10" s="25"/>
      <c r="B10" s="27">
        <f>B9+1</f>
        <v>5</v>
      </c>
      <c r="C10" t="s" s="26">
        <v>15</v>
      </c>
      <c r="D10" s="27">
        <v>5</v>
      </c>
      <c r="E10" s="28"/>
      <c r="F10" s="29">
        <f>IF(E10="linux",5,0)</f>
        <v>0</v>
      </c>
    </row>
    <row r="11" ht="15.75" customHeight="1">
      <c r="A11" t="s" s="30">
        <v>16</v>
      </c>
      <c r="B11" s="31"/>
      <c r="C11" t="s" s="32">
        <v>17</v>
      </c>
      <c r="D11" s="33"/>
      <c r="E11" s="33"/>
      <c r="F11" s="34"/>
    </row>
    <row r="12" ht="15.75" customHeight="1">
      <c r="A12" s="35"/>
      <c r="B12" s="36"/>
      <c r="C12" t="s" s="37">
        <v>18</v>
      </c>
      <c r="D12" s="38"/>
      <c r="E12" s="38"/>
      <c r="F12" s="39"/>
    </row>
    <row r="13" ht="16.6" customHeight="1">
      <c r="A13" s="40"/>
      <c r="B13" s="41">
        <f>B10+1</f>
        <v>6</v>
      </c>
      <c r="C13" t="s" s="42">
        <v>19</v>
      </c>
      <c r="D13" s="41">
        <v>5</v>
      </c>
      <c r="E13" s="43"/>
      <c r="F13" s="44">
        <f>IF(E13="git init",5,0)</f>
        <v>0</v>
      </c>
    </row>
    <row r="14" ht="30.6" customHeight="1">
      <c r="A14" s="40"/>
      <c r="B14" s="41">
        <f>B13+1</f>
        <v>7</v>
      </c>
      <c r="C14" t="s" s="42">
        <v>20</v>
      </c>
      <c r="D14" s="41">
        <v>5</v>
      </c>
      <c r="E14" s="43"/>
      <c r="F14" s="44">
        <f>IF(E14="git clone",5,0)</f>
        <v>0</v>
      </c>
    </row>
    <row r="15" ht="44.6" customHeight="1">
      <c r="A15" s="40"/>
      <c r="B15" s="41">
        <f>B14+1</f>
        <v>8</v>
      </c>
      <c r="C15" t="s" s="42">
        <v>21</v>
      </c>
      <c r="D15" s="41">
        <v>5</v>
      </c>
      <c r="E15" s="43"/>
      <c r="F15" s="44">
        <f>IF(E15="git branch my-branch",5,0)</f>
        <v>0</v>
      </c>
    </row>
    <row r="16" ht="30.6" customHeight="1">
      <c r="A16" s="40"/>
      <c r="B16" s="41">
        <f>B15+1</f>
        <v>9</v>
      </c>
      <c r="C16" t="s" s="42">
        <v>22</v>
      </c>
      <c r="D16" s="41">
        <v>5</v>
      </c>
      <c r="E16" s="43"/>
      <c r="F16" s="44">
        <f>IF(E16="git branch",5,0)</f>
        <v>0</v>
      </c>
    </row>
    <row r="17" ht="30.6" customHeight="1">
      <c r="A17" s="40"/>
      <c r="B17" s="41">
        <f>B16+1</f>
        <v>10</v>
      </c>
      <c r="C17" t="s" s="42">
        <v>23</v>
      </c>
      <c r="D17" s="41">
        <v>5</v>
      </c>
      <c r="E17" s="43"/>
      <c r="F17" s="44">
        <f>IF(E17="git add README.md",5,0)</f>
        <v>0</v>
      </c>
    </row>
    <row r="18" ht="30.6" customHeight="1">
      <c r="A18" s="40"/>
      <c r="B18" s="41">
        <f>B17+1</f>
        <v>11</v>
      </c>
      <c r="C18" t="s" s="42">
        <v>24</v>
      </c>
      <c r="D18" s="41">
        <v>5</v>
      </c>
      <c r="E18" s="43"/>
      <c r="F18" s="44">
        <f>IF(E18="git commit",5,0)</f>
        <v>0</v>
      </c>
    </row>
    <row r="19" ht="45.1" customHeight="1">
      <c r="A19" s="40"/>
      <c r="B19" s="45">
        <f>B18+1</f>
        <v>12</v>
      </c>
      <c r="C19" t="s" s="42">
        <v>25</v>
      </c>
      <c r="D19" s="45">
        <v>5</v>
      </c>
      <c r="E19" s="46"/>
      <c r="F19" s="47">
        <f>IF(E19="git push",5,0)</f>
        <v>0</v>
      </c>
    </row>
    <row r="20" ht="22.65" customHeight="1">
      <c r="A20" t="s" s="48">
        <v>26</v>
      </c>
      <c r="B20" s="49"/>
      <c r="C20" t="s" s="50">
        <v>27</v>
      </c>
      <c r="D20" s="51"/>
      <c r="E20" s="51"/>
      <c r="F20" s="52"/>
    </row>
    <row r="21" ht="30.6" customHeight="1">
      <c r="A21" s="53"/>
      <c r="B21" s="54">
        <f>B19+1</f>
        <v>13</v>
      </c>
      <c r="C21" t="s" s="55">
        <v>28</v>
      </c>
      <c r="D21" s="54">
        <v>5</v>
      </c>
      <c r="E21" s="56"/>
      <c r="F21" s="57">
        <f>IF(E21="git help",5,0)</f>
        <v>0</v>
      </c>
    </row>
    <row r="22" ht="30.6" customHeight="1">
      <c r="A22" s="58"/>
      <c r="B22" s="54">
        <f>B21+1</f>
        <v>14</v>
      </c>
      <c r="C22" t="s" s="55">
        <v>29</v>
      </c>
      <c r="D22" s="54">
        <v>5</v>
      </c>
      <c r="E22" s="56"/>
      <c r="F22" s="57">
        <f>IF(E22="git branch -a",5,0)</f>
        <v>0</v>
      </c>
    </row>
    <row r="23" ht="30.6" customHeight="1">
      <c r="A23" s="58"/>
      <c r="B23" s="54">
        <f>B22+1</f>
        <v>15</v>
      </c>
      <c r="C23" t="s" s="55">
        <v>30</v>
      </c>
      <c r="D23" s="54">
        <v>5</v>
      </c>
      <c r="E23" s="56"/>
      <c r="F23" s="57">
        <f>IF(E23="git log",5,0)</f>
        <v>0</v>
      </c>
    </row>
    <row r="24" ht="45.1" customHeight="1">
      <c r="A24" s="58"/>
      <c r="B24" s="54">
        <f>B23+1</f>
        <v>16</v>
      </c>
      <c r="C24" t="s" s="55">
        <v>31</v>
      </c>
      <c r="D24" s="54">
        <v>5</v>
      </c>
      <c r="E24" s="56"/>
      <c r="F24" s="57">
        <f>IF(E24="git log —oneline | wc -l",5,0)</f>
        <v>0</v>
      </c>
    </row>
    <row r="25" ht="45.1" customHeight="1">
      <c r="A25" t="s" s="59">
        <v>32</v>
      </c>
      <c r="B25" s="60">
        <f>B24+1</f>
        <v>17</v>
      </c>
      <c r="C25" t="s" s="61">
        <v>33</v>
      </c>
      <c r="D25" s="60">
        <v>6</v>
      </c>
      <c r="E25" s="62"/>
      <c r="F25" s="63">
        <f>IF(E25="bandit -r",6,0)</f>
        <v>0</v>
      </c>
    </row>
    <row r="26" ht="30.6" customHeight="1">
      <c r="A26" s="64"/>
      <c r="B26" s="60">
        <f>B25+1</f>
        <v>18</v>
      </c>
      <c r="C26" t="s" s="61">
        <v>34</v>
      </c>
      <c r="D26" s="65">
        <v>6</v>
      </c>
      <c r="E26" s="60"/>
      <c r="F26" s="63">
        <f>IF(E26=56,6,0)</f>
        <v>0</v>
      </c>
    </row>
    <row r="27" ht="30.6" customHeight="1">
      <c r="A27" s="64"/>
      <c r="B27" s="60">
        <f>B26+1</f>
        <v>19</v>
      </c>
      <c r="C27" t="s" s="61">
        <v>35</v>
      </c>
      <c r="D27" s="65">
        <v>6</v>
      </c>
      <c r="E27" s="62"/>
      <c r="F27" s="63">
        <f>IF(E27="ftp = ftplib.FTP()",6,0)</f>
        <v>0</v>
      </c>
    </row>
    <row r="28" ht="30.6" customHeight="1">
      <c r="A28" s="64"/>
      <c r="B28" s="60">
        <f>B27+1</f>
        <v>20</v>
      </c>
      <c r="C28" t="s" s="61">
        <v>36</v>
      </c>
      <c r="D28" s="65">
        <v>6</v>
      </c>
      <c r="E28" s="62"/>
      <c r="F28" s="63">
        <f>IF(E28="os.chmod(path, 0o777)",6,0)</f>
        <v>0</v>
      </c>
    </row>
    <row r="29" ht="44.6" customHeight="1">
      <c r="A29" s="64"/>
      <c r="B29" s="60">
        <f>B28+1</f>
        <v>21</v>
      </c>
      <c r="C29" t="s" s="61">
        <v>37</v>
      </c>
      <c r="D29" s="65">
        <v>6</v>
      </c>
      <c r="E29" s="62"/>
      <c r="F29" s="63">
        <f>IF(E29="os.system(cmd)",6,0)</f>
        <v>0</v>
      </c>
    </row>
    <row r="30" ht="30.6" customHeight="1">
      <c r="A30" s="64"/>
      <c r="B30" s="60">
        <f>B29+1</f>
        <v>22</v>
      </c>
      <c r="C30" t="s" s="61">
        <v>38</v>
      </c>
      <c r="D30" s="65">
        <v>6</v>
      </c>
      <c r="E30" s="62"/>
      <c r="F30" s="63">
        <f>IF(E30="pip install trufflehog",6,0)</f>
        <v>0</v>
      </c>
    </row>
    <row r="31" ht="30.6" customHeight="1">
      <c r="A31" s="64"/>
      <c r="B31" s="60">
        <f>B30+1</f>
        <v>23</v>
      </c>
      <c r="C31" t="s" s="61">
        <v>39</v>
      </c>
      <c r="D31" s="65">
        <v>6</v>
      </c>
      <c r="E31" s="62"/>
      <c r="F31" s="63">
        <f>IF(E31=".dev/dev-jwt-key",6,0)</f>
        <v>0</v>
      </c>
    </row>
    <row r="32" ht="31.1" customHeight="1">
      <c r="A32" s="66"/>
      <c r="B32" s="60">
        <f>B31+1</f>
        <v>24</v>
      </c>
      <c r="C32" t="s" s="61">
        <v>40</v>
      </c>
      <c r="D32" s="65">
        <v>6</v>
      </c>
      <c r="E32" s="67"/>
      <c r="F32" s="63">
        <f>IF(E32="git secrets —scan",6,0)</f>
        <v>0</v>
      </c>
    </row>
    <row r="33" ht="31.1" customHeight="1">
      <c r="A33" s="68"/>
      <c r="B33" s="69">
        <f>B32+1</f>
        <v>25</v>
      </c>
      <c r="C33" t="s" s="70">
        <v>41</v>
      </c>
      <c r="D33" s="65">
        <v>6</v>
      </c>
      <c r="E33" s="71"/>
      <c r="F33" s="63">
        <f>IF(E33="--scan-history",6,0)</f>
        <v>0</v>
      </c>
    </row>
    <row r="34" ht="45.1" customHeight="1">
      <c r="A34" s="72"/>
      <c r="B34" s="73">
        <f>B33+1</f>
        <v>26</v>
      </c>
      <c r="C34" t="s" s="70">
        <v>42</v>
      </c>
      <c r="D34" s="65">
        <v>6</v>
      </c>
      <c r="E34" s="74"/>
      <c r="F34" s="63">
        <f>IF(E34="--register-aws",6,0)</f>
        <v>0</v>
      </c>
    </row>
    <row r="35" ht="17.1" customHeight="1">
      <c r="A35" t="s" s="75">
        <v>43</v>
      </c>
      <c r="B35" s="76">
        <f>B34+1</f>
        <v>27</v>
      </c>
      <c r="C35" t="s" s="77">
        <v>44</v>
      </c>
      <c r="D35" s="78">
        <v>10</v>
      </c>
      <c r="E35" s="79"/>
      <c r="F35" s="80">
        <f>IF(E35="origin/main",10,0)</f>
        <v>0</v>
      </c>
    </row>
    <row r="36" ht="30.6" customHeight="1">
      <c r="A36" s="81"/>
      <c r="B36" s="78">
        <f>B35+1</f>
        <v>28</v>
      </c>
      <c r="C36" t="s" s="77">
        <v>45</v>
      </c>
      <c r="D36" s="78">
        <v>10</v>
      </c>
      <c r="E36" s="79"/>
      <c r="F36" s="80">
        <f>IF(E36="26b2cc38bb66c1221701df4c3efc8f812f010b28",10,0)</f>
        <v>0</v>
      </c>
    </row>
    <row r="37" ht="30.6" customHeight="1">
      <c r="A37" s="81"/>
      <c r="B37" s="78">
        <f>B36+1</f>
        <v>29</v>
      </c>
      <c r="C37" t="s" s="77">
        <v>46</v>
      </c>
      <c r="D37" s="78">
        <v>10</v>
      </c>
      <c r="E37" s="79"/>
      <c r="F37" s="80">
        <f>IF(E37="abanthes@gmail.com",10,0)</f>
        <v>0</v>
      </c>
    </row>
    <row r="38" ht="44.6" customHeight="1">
      <c r="A38" s="81"/>
      <c r="B38" s="78">
        <f>B37+1</f>
        <v>30</v>
      </c>
      <c r="C38" t="s" s="77">
        <v>47</v>
      </c>
      <c r="D38" s="78">
        <v>10</v>
      </c>
      <c r="E38" s="79"/>
      <c r="F38" s="80">
        <f>IF(E38="ba96f414-11e5-4194-b1e1-28f1a30a80ad",10,0)</f>
        <v>0</v>
      </c>
    </row>
    <row r="39" ht="30.6" customHeight="1">
      <c r="A39" s="81"/>
      <c r="B39" s="78">
        <f>B38+1</f>
        <v>31</v>
      </c>
      <c r="C39" t="s" s="77">
        <v>48</v>
      </c>
      <c r="D39" s="78">
        <v>10</v>
      </c>
      <c r="E39" s="79"/>
      <c r="F39" s="80">
        <f>IF(E39="Wednesday",10,0)</f>
        <v>0</v>
      </c>
    </row>
    <row r="40" ht="31.1" customHeight="1">
      <c r="A40" s="81"/>
      <c r="B40" s="78">
        <f>B39+1</f>
        <v>32</v>
      </c>
      <c r="C40" t="s" s="77">
        <v>49</v>
      </c>
      <c r="D40" s="78">
        <v>10</v>
      </c>
      <c r="E40" s="79"/>
      <c r="F40" s="80">
        <f>IF(E40="d0b782f27ab31b1ef22e0ed35f600c2799bb01c1",10,0)</f>
        <v>0</v>
      </c>
    </row>
  </sheetData>
  <mergeCells count="5">
    <mergeCell ref="A6:A10"/>
    <mergeCell ref="A11:A19"/>
    <mergeCell ref="A20:A24"/>
    <mergeCell ref="A25:A32"/>
    <mergeCell ref="A35:A40"/>
  </mergeCells>
  <hyperlinks>
    <hyperlink ref="C5" r:id="rId1" location="" tooltip="" display="https://en.wikipedia.org/wiki/Git"/>
    <hyperlink ref="C11" r:id="rId2" location="" tooltip="" display="https://guides.github.com/introduction/git-handbook/"/>
    <hyperlink ref="C20" r:id="rId3" location="" tooltip="" display="https://www.git-scm.com/docs"/>
    <hyperlink ref="C25" r:id="rId4" location="" tooltip="" display="https://pypi.org/project/bandit/"/>
    <hyperlink ref="C30" r:id="rId5" location="" tooltip="" display="https://github.com/dxa4481/truffleHog/blob/dev/README.md"/>
    <hyperlink ref="C32" r:id="rId6" location="" tooltip="" display="https://github.com/awslabs/git-secrets"/>
    <hyperlink ref="C38" r:id="rId7" location="" tooltip="" display="https://git-scm.com/book/en/v2/Git-Tools-Searching"/>
  </hyperlinks>
  <pageMargins left="0.7875" right="0.7875" top="1.025" bottom="1.025" header="0.7875" footer="0.7875"/>
  <pageSetup firstPageNumber="1" fitToHeight="1" fitToWidth="1" scale="100" useFirstPageNumber="0" orientation="portrait" pageOrder="downThenOver"/>
  <headerFooter>
    <oddHeader>&amp;C&amp;"Arial,Regular"&amp;10&amp;K000000Sheet1</oddHeader>
    <oddFooter>&amp;C&amp;"Arial,Regular"&amp;10&amp;K000000Page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