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Budget" sheetId="2" r:id="rId4"/>
    <sheet state="visible" name="Expenses" sheetId="3" r:id="rId5"/>
    <sheet state="visible" name="Revenues" sheetId="4" r:id="rId6"/>
    <sheet state="visible" name="Status" sheetId="5" r:id="rId7"/>
    <sheet state="visible" name="ChartData1" sheetId="6" r:id="rId8"/>
    <sheet state="visible" name="ChartData2" sheetId="7" r:id="rId9"/>
  </sheets>
  <definedNames>
    <definedName name="StartDate">Overview!$B$3</definedName>
    <definedName name="LastConversionDate">Overview!$B$7</definedName>
    <definedName name="PrimaryCurrencyCode">Overview!$B$6</definedName>
    <definedName name="Test">Expenses!$C$4:$C$29</definedName>
    <definedName name="Status">Status!$B$2:$B$50</definedName>
    <definedName name="Margin_EUR">Budget!$J$11</definedName>
    <definedName name="TeamMembers">Overview!$B$16:$B$19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Adapt by adding an entry in sheet "Status Journal".</t>
      </text>
    </comment>
    <comment authorId="0" ref="A3">
      <text>
        <t xml:space="preserve">Calculated automatically from sheet "Status": first date with status "Active".</t>
      </text>
    </comment>
    <comment authorId="0" ref="A4">
      <text>
        <t xml:space="preserve">Calculated automatically from sheet "Status": first date with status "Finished".</t>
      </text>
    </comment>
    <comment authorId="0" ref="A5">
      <text>
        <t xml:space="preserve">Calculated automatically.
Should be 20% or more. If less, a warning is shown.</t>
      </text>
    </comment>
    <comment authorId="0" ref="A6">
      <text>
        <t xml:space="preserve">The currency in which the budget was submitted and in which invoices to the client are written.
(Our accounting currency is always EUR.)
DO NOT CHANGE after filling the budget table!</t>
      </text>
    </comment>
    <comment authorId="0" ref="A7">
      <text>
        <t xml:space="preserve">Date of the currency conversion rate from primary currency to EUR in sheet "Budget".
At first, enter the date when the budget was created.
Later, enter a date in the middle of the revenue payments, to get approximately the average exchange rate and hand it down to service providers.
(This mechanism will be improved in the future.)</t>
      </text>
    </comment>
    <comment authorId="0" ref="A11">
      <text>
        <t xml:space="preserve">If necessary, create multiple hyperlinks in the cell: "link, link, link".
Do not just enter URLs, they are too long.</t>
      </text>
    </comment>
    <comment authorId="0" ref="A13">
      <text>
        <t xml:space="preserve">Insert the total value of the contract, in the "primary currency" (see above).</t>
      </text>
    </comment>
    <comment authorId="0" ref="A14">
      <text>
        <t xml:space="preserve">Insert the total value of the contract, in the "primary currency" (see above).</t>
      </text>
    </comment>
    <comment authorId="0" ref="A15">
      <text>
        <t xml:space="preserve">Edgeryders team members, one per cell.</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Budget item serial number.
Just delete it if you don't like it. It is not needed for any formulas.</t>
      </text>
    </comment>
    <comment authorId="0" ref="B1">
      <text>
        <t xml:space="preserve">Reference used in sheet "Expenses" to associate expenses.
Only "leaf type" budget items (those without sub-items below them) should have a value here.</t>
      </text>
    </comment>
    <comment authorId="0" ref="C1">
      <text>
        <t xml:space="preserve">Use 4 spaces per level to indent sub-items.</t>
      </text>
    </comment>
    <comment authorId="0" ref="E1">
      <text>
        <t xml:space="preserve">Quantity</t>
      </text>
    </comment>
    <comment authorId="0" ref="F1">
      <text>
        <t xml:space="preserve">Use any (understandable) units you like. Proposal based on NATO unit abbreviations:
EA = each / piece
PR = pair
SE = set
RO = roll
FTEM = full-time equivalent month of work (160 h)</t>
      </text>
    </comment>
    <comment authorId="0" ref="K1">
      <text>
        <t xml:space="preserve">Part of a budget item that is already spent according to sheet "Expenses".
You can delete these two columns if you don't want them, it won't break anything.</t>
      </text>
    </comment>
    <comment authorId="0" ref="I3">
      <text>
        <t xml:space="preserve">Total Budget.
Must be the same as the project budget (see sheet "Overview"). A warning will appear if it is different.
(Implementation note: Subtotals below are excluded from the SUM(…) by being text, so every budget item is only counted once, as appropriate.)</t>
      </text>
    </comment>
    <comment authorId="0" ref="I11">
      <text>
        <t xml:space="preserve">type here
Do not edit directly. This item is always the remainder of the project budget less all planned spending in the project.
It is always shown as 100% spent so that spending over project budget shows as &gt;100% in the totals.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Enter the earliest payment date on which we'd agree to pay if asked to. (The "pessimistic" scenario for the cash flow prediction.)</t>
      </text>
    </comment>
    <comment authorId="0" ref="B1">
      <text>
        <t xml:space="preserve">Include who is paid, if not clear from column "Budget Ref".</t>
      </text>
    </comment>
    <comment authorId="0" ref="C1">
      <text>
        <t xml:space="preserve">Reference to budget item where the cost is included.</t>
      </text>
    </comment>
    <comment authorId="0" ref="E1">
      <text>
        <t xml:space="preserve">Authorized for payment by project manager.</t>
      </text>
    </comment>
    <comment authorId="0" ref="D3">
      <text>
        <t xml:space="preserve">Total of all expenses (planned and paid).</t>
      </text>
    </comment>
  </commentList>
</comments>
</file>

<file path=xl/comments4.xml><?xml version="1.0" encoding="utf-8"?>
<comments xmlns:r="http://schemas.openxmlformats.org/officeDocument/2006/relationships" xmlns="http://schemas.openxmlformats.org/spreadsheetml/2006/main">
  <authors>
    <author/>
  </authors>
  <commentList>
    <comment authorId="0" ref="D3">
      <text>
        <t xml:space="preserve">Total revenues. Must be equal to  the total project budget.</t>
      </text>
    </comment>
    <comment authorId="0" ref="E3">
      <text>
        <t xml:space="preserve">Total revenues, converted to EUR.</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Your estimated chance at this date that the contract will be signed. Percent value, 0-100%. Always 100% after signing except there is a chance it will be cancelled.</t>
      </text>
    </comment>
    <comment authorId="0" ref="E1">
      <text>
        <t xml:space="preserve">Link to a post on edgeryders.eu explaining the status entry in more detail.</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Projected payment date in the "worst case scenario" for a cash flow projection: earliest expectable date for expenses, latest expectable date for revenue.</t>
      </text>
    </comment>
    <comment authorId="0" ref="H1">
      <text>
        <t xml:space="preserve">DO NOT DELETE
Needed for technical reasons, to create an empty description for every second data point in ChartData2. Otherwise, the diagram would contain descriptions twice.</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Projected payment date in the "worst case scenario" for a cash flow projection: earliest expectable date for expenses, latest expectable date for revenue.</t>
      </text>
    </comment>
  </commentList>
</comments>
</file>

<file path=xl/sharedStrings.xml><?xml version="1.0" encoding="utf-8"?>
<sst xmlns="http://schemas.openxmlformats.org/spreadsheetml/2006/main" count="161" uniqueCount="110">
  <si>
    <t>S/N</t>
  </si>
  <si>
    <t>Item Ref</t>
  </si>
  <si>
    <t>Item</t>
  </si>
  <si>
    <t>Payment Date</t>
  </si>
  <si>
    <t>Person</t>
  </si>
  <si>
    <t>Qty</t>
  </si>
  <si>
    <t>Description</t>
  </si>
  <si>
    <t>Budget Ref</t>
  </si>
  <si>
    <t>Cost</t>
  </si>
  <si>
    <t>Unit</t>
  </si>
  <si>
    <t>Unit cost</t>
  </si>
  <si>
    <t>Budget</t>
  </si>
  <si>
    <t>Auth</t>
  </si>
  <si>
    <t>Paid</t>
  </si>
  <si>
    <t>Spent</t>
  </si>
  <si>
    <t>Notes</t>
  </si>
  <si>
    <t>(earliest planned)</t>
  </si>
  <si>
    <t>EUR</t>
  </si>
  <si>
    <t>%</t>
  </si>
  <si>
    <t>Noemi airline ticket Singapore</t>
  </si>
  <si>
    <t>travel Noemi 2</t>
  </si>
  <si>
    <t>Noemi hotel Singapore</t>
  </si>
  <si>
    <t>travel Noemi 1</t>
  </si>
  <si>
    <t>Noemi salary for June</t>
  </si>
  <si>
    <t>community mgr</t>
  </si>
  <si>
    <t>Noemi salary missing bits</t>
  </si>
  <si>
    <t>1.</t>
  </si>
  <si>
    <t>various purchases in shops</t>
  </si>
  <si>
    <t>misc</t>
  </si>
  <si>
    <t>Community management</t>
  </si>
  <si>
    <t>1.1.</t>
  </si>
  <si>
    <t xml:space="preserve">    community manager</t>
  </si>
  <si>
    <t>Noemi</t>
  </si>
  <si>
    <t>FTEM</t>
  </si>
  <si>
    <t>2.</t>
  </si>
  <si>
    <t>software dev</t>
  </si>
  <si>
    <t>Software development</t>
  </si>
  <si>
    <t>Matthias</t>
  </si>
  <si>
    <t>3.</t>
  </si>
  <si>
    <t>Travel</t>
  </si>
  <si>
    <t>3.1.</t>
  </si>
  <si>
    <t xml:space="preserve">    Brussels - Singapore (return) for Noemi</t>
  </si>
  <si>
    <t>EA</t>
  </si>
  <si>
    <t>3.2.</t>
  </si>
  <si>
    <t xml:space="preserve">    Brussels - Geneva (return) for Noemi</t>
  </si>
  <si>
    <t>Invoice Date</t>
  </si>
  <si>
    <t>Revenues</t>
  </si>
  <si>
    <t>4.</t>
  </si>
  <si>
    <t>Miscellanea</t>
  </si>
  <si>
    <t>Received</t>
  </si>
  <si>
    <t>lump sum</t>
  </si>
  <si>
    <t>(latest planned)</t>
  </si>
  <si>
    <t>5.</t>
  </si>
  <si>
    <t>margin</t>
  </si>
  <si>
    <t>Edgeryders margin</t>
  </si>
  <si>
    <t>N/A</t>
  </si>
  <si>
    <t>Invoice "Milestone 1"</t>
  </si>
  <si>
    <t>Invoice "Milestone 2"</t>
  </si>
  <si>
    <t>Invoice "Milestone 3"</t>
  </si>
  <si>
    <t>Project Name</t>
  </si>
  <si>
    <t>[project name]</t>
  </si>
  <si>
    <t>Status</t>
  </si>
  <si>
    <t xml:space="preserve">
</t>
  </si>
  <si>
    <t>Start Date</t>
  </si>
  <si>
    <t>Date</t>
  </si>
  <si>
    <t>End Date</t>
  </si>
  <si>
    <t>Project 
Probability</t>
  </si>
  <si>
    <t>Project profit</t>
  </si>
  <si>
    <t>Status Summary</t>
  </si>
  <si>
    <r>
      <t xml:space="preserve">Details Link
</t>
    </r>
    <r>
      <rPr/>
      <t>(optional)</t>
    </r>
  </si>
  <si>
    <t>Idea</t>
  </si>
  <si>
    <t>Primary Currency</t>
  </si>
  <si>
    <t>Had an idea.</t>
  </si>
  <si>
    <t>Negotiating</t>
  </si>
  <si>
    <t>Contacted potential client.</t>
  </si>
  <si>
    <t>Dropped</t>
  </si>
  <si>
    <t>Client declined.</t>
  </si>
  <si>
    <t>Found another client to contact, looks more promising.</t>
  </si>
  <si>
    <t>Active</t>
  </si>
  <si>
    <t>Contract signed!</t>
  </si>
  <si>
    <t>Milestone 2</t>
  </si>
  <si>
    <t>Finished</t>
  </si>
  <si>
    <t>Milestone 3, and last invoice paid.</t>
  </si>
  <si>
    <t>USD</t>
  </si>
  <si>
    <t>Conversion Date</t>
  </si>
  <si>
    <t>Type</t>
  </si>
  <si>
    <t>Client Project</t>
  </si>
  <si>
    <t>Client</t>
  </si>
  <si>
    <t>[client organization name]</t>
  </si>
  <si>
    <t>Project Manager</t>
  </si>
  <si>
    <t>[Edgeryders project manager name]</t>
  </si>
  <si>
    <t>Online space(s)</t>
  </si>
  <si>
    <t>[links to project online resources]</t>
  </si>
  <si>
    <t>Concept reference</t>
  </si>
  <si>
    <t>[link to project description]</t>
  </si>
  <si>
    <t>Team</t>
  </si>
  <si>
    <t>Alberto</t>
  </si>
  <si>
    <t>Nadia</t>
  </si>
  <si>
    <t>John</t>
  </si>
  <si>
    <t>Cost / Revenue</t>
  </si>
  <si>
    <t>Old Balance
Sort Key</t>
  </si>
  <si>
    <t>Old Balance</t>
  </si>
  <si>
    <t>New Balance
Sort Key</t>
  </si>
  <si>
    <t>New Balance</t>
  </si>
  <si>
    <t>Empty 
Column</t>
  </si>
  <si>
    <t>DO NOT EDIT – This sheet exists for technical reasons, automatically converting data to the format needed for the cash flow prediction chart.</t>
  </si>
  <si>
    <t>Project Start</t>
  </si>
  <si>
    <t>Balance
Sort Key</t>
  </si>
  <si>
    <t>Balance</t>
  </si>
  <si>
    <t>DO NOT EDIT – This sheet exists for technical reasons, 
automatically converting data to the format needed for the cash flow prediction chart.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</si>
</sst>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quot;-&quot;mm&quot;-&quot;dd"/>
    <numFmt numFmtId="166" formatCode="#.##%"/>
  </numFmts>
  <fonts count="22">
    <font>
      <sz val="10.0"/>
      <color rgb="FF000000"/>
      <name val="Arial"/>
    </font>
    <font>
      <b/>
      <sz val="10.0"/>
      <color rgb="FFFFFFFF"/>
      <name val="Tahoma"/>
    </font>
    <font>
      <b/>
      <color rgb="FFFFFFFF"/>
      <name val="Tahoma"/>
    </font>
    <font>
      <b/>
      <sz val="10.0"/>
      <color rgb="FFFFFFFF"/>
      <name val="Roboto"/>
    </font>
    <font>
      <sz val="10.0"/>
      <color rgb="FFFFFFFF"/>
      <name val="Roboto"/>
    </font>
    <font>
      <sz val="10.0"/>
      <color rgb="FFFFFFFF"/>
      <name val="Tahoma"/>
    </font>
    <font>
      <b/>
      <color rgb="FFFFFFFF"/>
      <name val="Roboto"/>
    </font>
    <font>
      <name val="Arial"/>
    </font>
    <font>
      <color rgb="FFFFFFFF"/>
      <name val="Roboto"/>
    </font>
    <font>
      <b/>
      <name val="Arial"/>
    </font>
    <font>
      <b/>
    </font>
    <font/>
    <font>
      <name val="Roboto"/>
    </font>
    <font>
      <i/>
      <name val="Roboto"/>
    </font>
    <font>
      <b/>
      <name val="Roboto"/>
    </font>
    <font>
      <color rgb="FF000000"/>
      <name val="Roboto"/>
    </font>
    <font>
      <b/>
      <sz val="14.0"/>
      <name val="Roboto"/>
    </font>
    <font>
      <b/>
      <sz val="10.0"/>
      <color rgb="FF000000"/>
      <name val="Roboto"/>
    </font>
    <font>
      <sz val="10.0"/>
      <name val="Roboto"/>
    </font>
    <font>
      <u/>
      <color rgb="FF0000FF"/>
    </font>
    <font>
      <color rgb="FF222222"/>
      <name val="Roboto"/>
    </font>
    <font>
      <i/>
    </font>
  </fonts>
  <fills count="11">
    <fill>
      <patternFill patternType="none"/>
    </fill>
    <fill>
      <patternFill patternType="lightGray"/>
    </fill>
    <fill>
      <patternFill patternType="solid">
        <fgColor rgb="FF666666"/>
        <bgColor rgb="FF666666"/>
      </patternFill>
    </fill>
    <fill>
      <patternFill patternType="solid">
        <fgColor rgb="FFFFF2CC"/>
        <bgColor rgb="FFFFF2CC"/>
      </patternFill>
    </fill>
    <fill>
      <patternFill patternType="solid">
        <fgColor rgb="FFF9CB9C"/>
        <bgColor rgb="FFF9CB9C"/>
      </patternFill>
    </fill>
    <fill>
      <patternFill patternType="solid">
        <fgColor rgb="FFD9EAD3"/>
        <bgColor rgb="FFD9EAD3"/>
      </patternFill>
    </fill>
    <fill>
      <patternFill patternType="solid">
        <fgColor rgb="FFFCE5CD"/>
        <bgColor rgb="FFFCE5CD"/>
      </patternFill>
    </fill>
    <fill>
      <patternFill patternType="solid">
        <fgColor rgb="FFD9D9D9"/>
        <bgColor rgb="FFD9D9D9"/>
      </patternFill>
    </fill>
    <fill>
      <patternFill patternType="solid">
        <fgColor rgb="FFFFE599"/>
        <bgColor rgb="FFFFE599"/>
      </patternFill>
    </fill>
    <fill>
      <patternFill patternType="solid">
        <fgColor rgb="FFFFFF00"/>
        <bgColor rgb="FFFFFF00"/>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xf>
    <xf borderId="0" fillId="2" fontId="2" numFmtId="0" xfId="0" applyAlignment="1" applyFont="1">
      <alignment horizontal="center" readingOrder="0"/>
    </xf>
    <xf borderId="0" fillId="2" fontId="1" numFmtId="0" xfId="0" applyAlignment="1" applyFont="1">
      <alignment horizontal="center" readingOrder="0"/>
    </xf>
    <xf borderId="0" fillId="2" fontId="3" numFmtId="0" xfId="0" applyAlignment="1" applyFont="1">
      <alignment horizontal="center" readingOrder="0" vertical="bottom"/>
    </xf>
    <xf borderId="0" fillId="2" fontId="1" numFmtId="1" xfId="0" applyAlignment="1" applyFont="1" applyNumberFormat="1">
      <alignment horizontal="center" readingOrder="0"/>
    </xf>
    <xf borderId="0" fillId="2" fontId="3" numFmtId="3" xfId="0" applyAlignment="1" applyFont="1" applyNumberFormat="1">
      <alignment horizontal="center" readingOrder="0" vertical="bottom"/>
    </xf>
    <xf borderId="0" fillId="2" fontId="2" numFmtId="3" xfId="0" applyAlignment="1" applyFont="1" applyNumberFormat="1">
      <alignment horizontal="center" readingOrder="0"/>
    </xf>
    <xf borderId="0" fillId="2" fontId="3" numFmtId="0" xfId="0" applyAlignment="1" applyFont="1">
      <alignment horizontal="center" readingOrder="0"/>
    </xf>
    <xf borderId="0" fillId="2" fontId="4" numFmtId="0" xfId="0" applyAlignment="1" applyFont="1">
      <alignment horizontal="center" readingOrder="0" vertical="bottom"/>
    </xf>
    <xf borderId="0" fillId="2" fontId="4" numFmtId="3" xfId="0" applyAlignment="1" applyFont="1" applyNumberFormat="1">
      <alignment horizontal="center" readingOrder="0" vertical="bottom"/>
    </xf>
    <xf borderId="0" fillId="2" fontId="5" numFmtId="0" xfId="0" applyAlignment="1" applyFont="1">
      <alignment horizontal="center" readingOrder="0"/>
    </xf>
    <xf borderId="0" fillId="2" fontId="6" numFmtId="0" xfId="0" applyAlignment="1" applyFont="1">
      <alignment horizontal="center"/>
    </xf>
    <xf borderId="0" fillId="2" fontId="5" numFmtId="3" xfId="0" applyAlignment="1" applyFont="1" applyNumberFormat="1">
      <alignment horizontal="center" readingOrder="0"/>
    </xf>
    <xf borderId="0" fillId="2" fontId="6" numFmtId="0" xfId="0" applyAlignment="1" applyFont="1">
      <alignment horizontal="left" readingOrder="0"/>
    </xf>
    <xf borderId="0" fillId="2" fontId="6" numFmtId="3" xfId="0" applyAlignment="1" applyFont="1" applyNumberFormat="1">
      <alignment horizontal="center"/>
    </xf>
    <xf borderId="0" fillId="2" fontId="3" numFmtId="0" xfId="0" applyAlignment="1" applyFont="1">
      <alignment horizontal="right" readingOrder="0"/>
    </xf>
    <xf borderId="0" fillId="3" fontId="7" numFmtId="164" xfId="0" applyAlignment="1" applyFill="1" applyFont="1" applyNumberFormat="1">
      <alignment horizontal="right" readingOrder="0" vertical="bottom"/>
    </xf>
    <xf borderId="0" fillId="2" fontId="8" numFmtId="0" xfId="0" applyFont="1"/>
    <xf borderId="0" fillId="0" fontId="9" numFmtId="0" xfId="0" applyAlignment="1" applyFont="1">
      <alignment horizontal="left" readingOrder="0" vertical="bottom"/>
    </xf>
    <xf borderId="0" fillId="2" fontId="6" numFmtId="1" xfId="0" applyAlignment="1" applyFont="1" applyNumberFormat="1">
      <alignment horizontal="center"/>
    </xf>
    <xf borderId="0" fillId="0" fontId="7" numFmtId="0" xfId="0" applyAlignment="1" applyFont="1">
      <alignment horizontal="center" readingOrder="0" vertical="bottom"/>
    </xf>
    <xf borderId="0" fillId="3" fontId="9" numFmtId="3" xfId="0" applyAlignment="1" applyFont="1" applyNumberFormat="1">
      <alignment horizontal="right" readingOrder="0" vertical="bottom"/>
    </xf>
    <xf borderId="0" fillId="3" fontId="7" numFmtId="0" xfId="0" applyAlignment="1" applyFont="1">
      <alignment readingOrder="0" vertical="bottom"/>
    </xf>
    <xf borderId="0" fillId="0" fontId="7" numFmtId="0" xfId="0" applyAlignment="1" applyFont="1">
      <alignment vertical="bottom"/>
    </xf>
    <xf borderId="0" fillId="3" fontId="10" numFmtId="3" xfId="0" applyAlignment="1" applyFont="1" applyNumberFormat="1">
      <alignment horizontal="right" readingOrder="0"/>
    </xf>
    <xf borderId="0" fillId="3" fontId="11" numFmtId="164" xfId="0" applyAlignment="1" applyFont="1" applyNumberFormat="1">
      <alignment readingOrder="0"/>
    </xf>
    <xf borderId="0" fillId="2" fontId="6" numFmtId="9" xfId="0" applyAlignment="1" applyFont="1" applyNumberFormat="1">
      <alignment horizontal="center"/>
    </xf>
    <xf borderId="0" fillId="0" fontId="12" numFmtId="49" xfId="0" applyAlignment="1" applyFont="1" applyNumberFormat="1">
      <alignment horizontal="left" readingOrder="0"/>
    </xf>
    <xf borderId="0" fillId="0" fontId="11" numFmtId="0" xfId="0" applyAlignment="1" applyFont="1">
      <alignment readingOrder="0"/>
    </xf>
    <xf borderId="0" fillId="0" fontId="13" numFmtId="0" xfId="0" applyAlignment="1" applyFont="1">
      <alignment readingOrder="0"/>
    </xf>
    <xf borderId="0" fillId="0" fontId="10" numFmtId="3" xfId="0" applyAlignment="1" applyFont="1" applyNumberFormat="1">
      <alignment horizontal="right" readingOrder="0"/>
    </xf>
    <xf borderId="0" fillId="4" fontId="12" numFmtId="0" xfId="0" applyAlignment="1" applyFill="1" applyFont="1">
      <alignment readingOrder="0"/>
    </xf>
    <xf borderId="0" fillId="0" fontId="7" numFmtId="0" xfId="0" applyAlignment="1" applyFont="1">
      <alignment horizontal="right" readingOrder="0" vertical="bottom"/>
    </xf>
    <xf borderId="0" fillId="0" fontId="11" numFmtId="0" xfId="0" applyAlignment="1" applyFont="1">
      <alignment horizontal="center" readingOrder="0"/>
    </xf>
    <xf borderId="0" fillId="0" fontId="10" numFmtId="3" xfId="0" applyAlignment="1" applyFont="1" applyNumberFormat="1">
      <alignment horizontal="right"/>
    </xf>
    <xf borderId="0" fillId="0" fontId="7" numFmtId="0" xfId="0" applyAlignment="1" applyFont="1">
      <alignment readingOrder="0" vertical="bottom"/>
    </xf>
    <xf borderId="0" fillId="0" fontId="12" numFmtId="0" xfId="0" applyAlignment="1" applyFont="1">
      <alignment readingOrder="0"/>
    </xf>
    <xf borderId="0" fillId="0" fontId="11" numFmtId="0" xfId="0" applyAlignment="1" applyFont="1">
      <alignment horizontal="center"/>
    </xf>
    <xf borderId="0" fillId="0" fontId="12" numFmtId="1" xfId="0" applyAlignment="1" applyFont="1" applyNumberFormat="1">
      <alignment horizontal="center" readingOrder="0"/>
    </xf>
    <xf borderId="0" fillId="0" fontId="12" numFmtId="0" xfId="0" applyAlignment="1" applyFont="1">
      <alignment horizontal="center" readingOrder="0"/>
    </xf>
    <xf borderId="0" fillId="0" fontId="12" numFmtId="3" xfId="0" applyAlignment="1" applyFont="1" applyNumberFormat="1">
      <alignment horizontal="center" readingOrder="0"/>
    </xf>
    <xf borderId="0" fillId="0" fontId="12" numFmtId="3" xfId="0" applyAlignment="1" applyFont="1" applyNumberFormat="1">
      <alignment horizontal="center"/>
    </xf>
    <xf borderId="0" fillId="0" fontId="14" numFmtId="3" xfId="0" applyAlignment="1" applyFont="1" applyNumberFormat="1">
      <alignment horizontal="center" readingOrder="0"/>
    </xf>
    <xf borderId="0" fillId="0" fontId="14" numFmtId="9" xfId="0" applyAlignment="1" applyFont="1" applyNumberFormat="1">
      <alignment horizontal="center" readingOrder="0"/>
    </xf>
    <xf borderId="0" fillId="5" fontId="13" numFmtId="0" xfId="0" applyAlignment="1" applyFill="1" applyFont="1">
      <alignment readingOrder="0"/>
    </xf>
    <xf borderId="0" fillId="6" fontId="12" numFmtId="0" xfId="0" applyAlignment="1" applyFill="1" applyFont="1">
      <alignment readingOrder="0"/>
    </xf>
    <xf borderId="0" fillId="0" fontId="12" numFmtId="3" xfId="0" applyAlignment="1" applyFont="1" applyNumberFormat="1">
      <alignment horizontal="center" readingOrder="0"/>
    </xf>
    <xf borderId="0" fillId="0" fontId="12" numFmtId="9" xfId="0" applyAlignment="1" applyFont="1" applyNumberFormat="1">
      <alignment horizontal="center" readingOrder="0"/>
    </xf>
    <xf borderId="0" fillId="4" fontId="15" numFmtId="0" xfId="0" applyAlignment="1" applyFont="1">
      <alignment readingOrder="0"/>
    </xf>
    <xf borderId="0" fillId="0" fontId="14" numFmtId="3" xfId="0" applyAlignment="1" applyFont="1" applyNumberFormat="1">
      <alignment horizontal="center" readingOrder="0"/>
    </xf>
    <xf borderId="0" fillId="0" fontId="14" numFmtId="3" xfId="0" applyAlignment="1" applyFont="1" applyNumberFormat="1">
      <alignment horizontal="center"/>
    </xf>
    <xf borderId="0" fillId="0" fontId="12" numFmtId="0" xfId="0" applyFont="1"/>
    <xf borderId="0" fillId="0" fontId="12" numFmtId="0" xfId="0" applyAlignment="1" applyFont="1">
      <alignment horizontal="center"/>
    </xf>
    <xf borderId="0" fillId="2" fontId="3" numFmtId="3" xfId="0" applyAlignment="1" applyFont="1" applyNumberFormat="1">
      <alignment horizontal="center" vertical="bottom"/>
    </xf>
    <xf borderId="0" fillId="2" fontId="3" numFmtId="0" xfId="0" applyAlignment="1" applyFont="1">
      <alignment readingOrder="0" vertical="bottom"/>
    </xf>
    <xf borderId="0" fillId="0" fontId="11" numFmtId="49" xfId="0" applyAlignment="1" applyFont="1" applyNumberFormat="1">
      <alignment horizontal="left" readingOrder="0"/>
    </xf>
    <xf borderId="0" fillId="0" fontId="11" numFmtId="164" xfId="0" applyAlignment="1" applyFont="1" applyNumberFormat="1">
      <alignment readingOrder="0"/>
    </xf>
    <xf borderId="0" fillId="0" fontId="10" numFmtId="0" xfId="0" applyAlignment="1" applyFont="1">
      <alignment readingOrder="0"/>
    </xf>
    <xf borderId="0" fillId="0" fontId="11" numFmtId="3" xfId="0" applyAlignment="1" applyFont="1" applyNumberFormat="1">
      <alignment readingOrder="0"/>
    </xf>
    <xf borderId="0" fillId="0" fontId="11" numFmtId="1" xfId="0" applyAlignment="1" applyFont="1" applyNumberFormat="1">
      <alignment horizontal="center"/>
    </xf>
    <xf borderId="0" fillId="0" fontId="11" numFmtId="3" xfId="0" applyAlignment="1" applyFont="1" applyNumberFormat="1">
      <alignment horizontal="center" readingOrder="0"/>
    </xf>
    <xf borderId="0" fillId="0" fontId="11" numFmtId="3" xfId="0" applyFont="1" applyNumberFormat="1"/>
    <xf borderId="0" fillId="0" fontId="11" numFmtId="3" xfId="0" applyAlignment="1" applyFont="1" applyNumberFormat="1">
      <alignment horizontal="center"/>
    </xf>
    <xf borderId="1" fillId="2" fontId="1" numFmtId="0" xfId="0" applyAlignment="1" applyBorder="1" applyFont="1">
      <alignment readingOrder="0"/>
    </xf>
    <xf borderId="1" fillId="3" fontId="16" numFmtId="0" xfId="0" applyAlignment="1" applyBorder="1" applyFont="1">
      <alignment horizontal="center" readingOrder="0"/>
    </xf>
    <xf borderId="0" fillId="0" fontId="11" numFmtId="0" xfId="0" applyFont="1"/>
    <xf borderId="1" fillId="2" fontId="1" numFmtId="0" xfId="0" applyAlignment="1" applyBorder="1" applyFont="1">
      <alignment vertical="bottom"/>
    </xf>
    <xf borderId="2" fillId="7" fontId="17" numFmtId="0" xfId="0" applyAlignment="1" applyBorder="1" applyFill="1" applyFont="1">
      <alignment horizontal="center" readingOrder="0" vertical="bottom"/>
    </xf>
    <xf borderId="0" fillId="0" fontId="11" numFmtId="49" xfId="0" applyAlignment="1" applyFont="1" applyNumberFormat="1">
      <alignment horizontal="left"/>
    </xf>
    <xf borderId="0" fillId="2" fontId="1" numFmtId="0" xfId="0" applyAlignment="1" applyFont="1">
      <alignment horizontal="center" readingOrder="0" vertical="top"/>
    </xf>
    <xf borderId="2" fillId="7" fontId="18" numFmtId="165" xfId="0" applyAlignment="1" applyBorder="1" applyFont="1" applyNumberFormat="1">
      <alignment horizontal="center" readingOrder="0" vertical="bottom"/>
    </xf>
    <xf borderId="1" fillId="2" fontId="1" numFmtId="0" xfId="0" applyAlignment="1" applyBorder="1" applyFont="1">
      <alignment horizontal="center" readingOrder="0" vertical="top"/>
    </xf>
    <xf borderId="2" fillId="7" fontId="18" numFmtId="164" xfId="0" applyAlignment="1" applyBorder="1" applyFont="1" applyNumberFormat="1">
      <alignment horizontal="center" vertical="bottom"/>
    </xf>
    <xf borderId="3" fillId="2" fontId="1" numFmtId="0" xfId="0" applyAlignment="1" applyBorder="1" applyFont="1">
      <alignment horizontal="center" readingOrder="0" vertical="top"/>
    </xf>
    <xf borderId="1" fillId="2" fontId="2" numFmtId="0" xfId="0" applyAlignment="1" applyBorder="1" applyFont="1">
      <alignment vertical="bottom"/>
    </xf>
    <xf borderId="0" fillId="3" fontId="11" numFmtId="165" xfId="0" applyAlignment="1" applyFont="1" applyNumberFormat="1">
      <alignment horizontal="center" readingOrder="0"/>
    </xf>
    <xf borderId="4" fillId="7" fontId="12" numFmtId="166" xfId="0" applyAlignment="1" applyBorder="1" applyFont="1" applyNumberFormat="1">
      <alignment horizontal="center" vertical="bottom"/>
    </xf>
    <xf borderId="0" fillId="3" fontId="17" numFmtId="0" xfId="0" applyAlignment="1" applyFont="1">
      <alignment horizontal="center" readingOrder="0" vertical="bottom"/>
    </xf>
    <xf borderId="0" fillId="3" fontId="10" numFmtId="9" xfId="0" applyAlignment="1" applyFont="1" applyNumberFormat="1">
      <alignment horizontal="center" readingOrder="0"/>
    </xf>
    <xf borderId="1" fillId="2" fontId="1" numFmtId="0" xfId="0" applyAlignment="1" applyBorder="1" applyFont="1">
      <alignment readingOrder="0" vertical="bottom"/>
    </xf>
    <xf borderId="0" fillId="8" fontId="11" numFmtId="0" xfId="0" applyAlignment="1" applyFill="1" applyFont="1">
      <alignment readingOrder="0"/>
    </xf>
    <xf borderId="0" fillId="3" fontId="19" numFmtId="0" xfId="0" applyAlignment="1" applyFont="1">
      <alignment horizontal="center" readingOrder="0"/>
    </xf>
    <xf borderId="0" fillId="3" fontId="11" numFmtId="0" xfId="0" applyAlignment="1" applyFont="1">
      <alignment horizontal="center"/>
    </xf>
    <xf borderId="0" fillId="3" fontId="11" numFmtId="164" xfId="0" applyAlignment="1" applyFont="1" applyNumberFormat="1">
      <alignment horizontal="center" readingOrder="0"/>
    </xf>
    <xf borderId="0" fillId="0" fontId="3" numFmtId="0" xfId="0" applyAlignment="1" applyFont="1">
      <alignment horizontal="center" readingOrder="0" vertical="bottom"/>
    </xf>
    <xf borderId="0" fillId="0" fontId="11" numFmtId="165" xfId="0" applyFont="1" applyNumberFormat="1"/>
    <xf borderId="0" fillId="0" fontId="11" numFmtId="9" xfId="0" applyAlignment="1" applyFont="1" applyNumberFormat="1">
      <alignment readingOrder="0"/>
    </xf>
    <xf borderId="0" fillId="0" fontId="11" numFmtId="9" xfId="0" applyFont="1" applyNumberFormat="1"/>
    <xf borderId="2" fillId="3" fontId="18" numFmtId="0" xfId="0" applyAlignment="1" applyBorder="1" applyFont="1">
      <alignment horizontal="center" readingOrder="0" vertical="bottom"/>
    </xf>
    <xf borderId="2" fillId="3" fontId="18" numFmtId="164" xfId="0" applyAlignment="1" applyBorder="1" applyFont="1" applyNumberFormat="1">
      <alignment horizontal="center" readingOrder="0" vertical="bottom"/>
    </xf>
    <xf borderId="2" fillId="3" fontId="18" numFmtId="3" xfId="0" applyAlignment="1" applyBorder="1" applyFont="1" applyNumberFormat="1">
      <alignment horizontal="center" readingOrder="0" vertical="bottom"/>
    </xf>
    <xf borderId="5" fillId="2" fontId="1" numFmtId="0" xfId="0" applyAlignment="1" applyBorder="1" applyFont="1">
      <alignment vertical="top"/>
    </xf>
    <xf borderId="6" fillId="0" fontId="11" numFmtId="0" xfId="0" applyBorder="1" applyFont="1"/>
    <xf borderId="2" fillId="0" fontId="11" numFmtId="0" xfId="0" applyBorder="1" applyFont="1"/>
    <xf borderId="0" fillId="2" fontId="3" numFmtId="0" xfId="0" applyAlignment="1" applyFont="1">
      <alignment horizontal="center" readingOrder="0" vertical="top"/>
    </xf>
    <xf borderId="0" fillId="2" fontId="3" numFmtId="3" xfId="0" applyAlignment="1" applyFont="1" applyNumberFormat="1">
      <alignment horizontal="center" readingOrder="0" vertical="top"/>
    </xf>
    <xf borderId="0" fillId="9" fontId="20" numFmtId="0" xfId="0" applyAlignment="1" applyFill="1" applyFont="1">
      <alignment readingOrder="0"/>
    </xf>
    <xf borderId="0" fillId="9" fontId="21" numFmtId="0" xfId="0" applyAlignment="1" applyFont="1">
      <alignment readingOrder="0"/>
    </xf>
    <xf borderId="0" fillId="9" fontId="11" numFmtId="3" xfId="0" applyFont="1" applyNumberFormat="1"/>
    <xf borderId="0" fillId="9" fontId="11" numFmtId="3" xfId="0" applyAlignment="1" applyFont="1" applyNumberFormat="1">
      <alignment horizontal="center" readingOrder="0"/>
    </xf>
    <xf borderId="0" fillId="9" fontId="11" numFmtId="3" xfId="0" applyAlignment="1" applyFont="1" applyNumberFormat="1">
      <alignment readingOrder="0"/>
    </xf>
    <xf borderId="0" fillId="7" fontId="20" numFmtId="165" xfId="0" applyFont="1" applyNumberFormat="1"/>
    <xf borderId="0" fillId="7" fontId="11" numFmtId="0" xfId="0" applyAlignment="1" applyFont="1">
      <alignment readingOrder="0"/>
    </xf>
    <xf borderId="0" fillId="7" fontId="11" numFmtId="3" xfId="0" applyFont="1" applyNumberFormat="1"/>
    <xf borderId="0" fillId="7" fontId="11" numFmtId="3" xfId="0" applyAlignment="1" applyFont="1" applyNumberFormat="1">
      <alignment horizontal="center" readingOrder="0"/>
    </xf>
    <xf borderId="0" fillId="7" fontId="11" numFmtId="3" xfId="0" applyAlignment="1" applyFont="1" applyNumberFormat="1">
      <alignment readingOrder="0"/>
    </xf>
    <xf borderId="0" fillId="9" fontId="11" numFmtId="0" xfId="0" applyAlignment="1" applyFont="1">
      <alignment readingOrder="0"/>
    </xf>
    <xf borderId="0" fillId="9" fontId="11" numFmtId="0" xfId="0" applyAlignment="1" applyFont="1">
      <alignment horizontal="center"/>
    </xf>
    <xf borderId="0" fillId="9" fontId="11" numFmtId="0" xfId="0" applyFont="1"/>
    <xf borderId="0" fillId="10" fontId="20" numFmtId="164" xfId="0" applyFill="1" applyFont="1" applyNumberFormat="1"/>
    <xf borderId="0" fillId="0" fontId="11" numFmtId="164" xfId="0" applyFont="1" applyNumberFormat="1"/>
  </cellXfs>
  <cellStyles count="1">
    <cellStyle xfId="0" name="Normal" builtinId="0"/>
  </cellStyles>
  <dxfs count="24">
    <dxf>
      <font/>
      <fill>
        <patternFill patternType="none"/>
      </fill>
      <border/>
    </dxf>
    <dxf>
      <font>
        <b/>
        <i/>
        <strike/>
      </font>
      <fill>
        <patternFill patternType="solid">
          <fgColor rgb="FFEA9999"/>
          <bgColor rgb="FFEA9999"/>
        </patternFill>
      </fill>
      <border/>
    </dxf>
    <dxf>
      <font/>
      <fill>
        <patternFill patternType="solid">
          <fgColor rgb="FFFFE599"/>
          <bgColor rgb="FFFFE599"/>
        </patternFill>
      </fill>
      <border/>
    </dxf>
    <dxf>
      <font/>
      <fill>
        <patternFill patternType="solid">
          <fgColor rgb="FFF9CB9C"/>
          <bgColor rgb="FFF9CB9C"/>
        </patternFill>
      </fill>
      <border/>
    </dxf>
    <dxf>
      <font/>
      <fill>
        <patternFill patternType="solid">
          <fgColor rgb="FFFFF2CC"/>
          <bgColor rgb="FFFFF2CC"/>
        </patternFill>
      </fill>
      <border/>
    </dxf>
    <dxf>
      <font/>
      <fill>
        <patternFill patternType="solid">
          <fgColor rgb="FFFFD966"/>
          <bgColor rgb="FFFFD966"/>
        </patternFill>
      </fill>
      <border/>
    </dxf>
    <dxf>
      <font/>
      <fill>
        <patternFill patternType="solid">
          <fgColor rgb="FFF6B26B"/>
          <bgColor rgb="FFF6B26B"/>
        </patternFill>
      </fill>
      <border/>
    </dxf>
    <dxf>
      <font>
        <b/>
        <color rgb="FFF3F3F3"/>
      </font>
      <fill>
        <patternFill patternType="solid">
          <fgColor rgb="FF38761D"/>
          <bgColor rgb="FF38761D"/>
        </patternFill>
      </fill>
      <border/>
    </dxf>
    <dxf>
      <font>
        <b/>
        <color rgb="FFF3F3F3"/>
      </font>
      <fill>
        <patternFill patternType="solid">
          <fgColor rgb="FFCC0000"/>
          <bgColor rgb="FFCC0000"/>
        </patternFill>
      </fill>
      <border/>
    </dxf>
    <dxf>
      <font>
        <b/>
        <color rgb="FF434343"/>
      </font>
      <fill>
        <patternFill patternType="solid">
          <fgColor rgb="FFFFFF00"/>
          <bgColor rgb="FFFFFF00"/>
        </patternFill>
      </fill>
      <border/>
    </dxf>
    <dxf>
      <font>
        <b/>
        <strike/>
        <color rgb="FFFFFFFF"/>
      </font>
      <fill>
        <patternFill patternType="solid">
          <fgColor rgb="FF000000"/>
          <bgColor rgb="FF000000"/>
        </patternFill>
      </fill>
      <border/>
    </dxf>
    <dxf>
      <font>
        <b/>
        <color rgb="FFF3F3F3"/>
      </font>
      <fill>
        <patternFill patternType="solid">
          <fgColor rgb="FF0000FF"/>
          <bgColor rgb="FF0000FF"/>
        </patternFill>
      </fill>
      <border/>
    </dxf>
    <dxf>
      <font>
        <color rgb="FFEFEFEF"/>
      </font>
      <fill>
        <patternFill patternType="solid">
          <fgColor rgb="FF999999"/>
          <bgColor rgb="FF999999"/>
        </patternFill>
      </fill>
      <border/>
    </dxf>
    <dxf>
      <font>
        <color rgb="FFD9D9D9"/>
      </font>
      <fill>
        <patternFill patternType="solid">
          <fgColor rgb="FF999999"/>
          <bgColor rgb="FF999999"/>
        </patternFill>
      </fill>
      <border/>
    </dxf>
    <dxf>
      <font>
        <i/>
        <color rgb="FFFFFFFF"/>
      </font>
      <fill>
        <patternFill patternType="none"/>
      </fill>
      <border/>
    </dxf>
    <dxf>
      <font>
        <color rgb="FFD9D9D9"/>
      </font>
      <fill>
        <patternFill patternType="none"/>
      </fill>
      <border/>
    </dxf>
    <dxf>
      <font>
        <b/>
        <color rgb="FFFFFFFF"/>
      </font>
      <fill>
        <patternFill patternType="solid">
          <fgColor rgb="FFFF0000"/>
          <bgColor rgb="FFFF0000"/>
        </patternFill>
      </fill>
      <border/>
    </dxf>
    <dxf>
      <font/>
      <fill>
        <patternFill patternType="solid">
          <fgColor rgb="FFB7E1CD"/>
          <bgColor rgb="FFB7E1CD"/>
        </patternFill>
      </fill>
      <border/>
    </dxf>
    <dxf>
      <font>
        <b/>
      </font>
      <fill>
        <patternFill patternType="solid">
          <fgColor rgb="FFE69138"/>
          <bgColor rgb="FFE69138"/>
        </patternFill>
      </fill>
      <border/>
    </dxf>
    <dxf>
      <font/>
      <fill>
        <patternFill patternType="solid">
          <fgColor rgb="FFF1C232"/>
          <bgColor rgb="FFF1C232"/>
        </patternFill>
      </fill>
      <border/>
    </dxf>
    <dxf>
      <font>
        <b/>
        <i/>
        <strike/>
        <color rgb="FFFFFFFF"/>
      </font>
      <fill>
        <patternFill patternType="solid">
          <fgColor rgb="FFFF0000"/>
          <bgColor rgb="FFFF0000"/>
        </patternFill>
      </fill>
      <border/>
    </dxf>
    <dxf>
      <font>
        <b/>
        <strike/>
        <color rgb="FFFFFFFF"/>
      </font>
      <fill>
        <patternFill patternType="solid">
          <fgColor rgb="FFFF0000"/>
          <bgColor rgb="FFFF0000"/>
        </patternFill>
      </fill>
      <border/>
    </dxf>
    <dxf>
      <font>
        <b/>
      </font>
      <fill>
        <patternFill patternType="solid">
          <fgColor rgb="FFB7B7B7"/>
          <bgColor rgb="FFB7B7B7"/>
        </patternFill>
      </fill>
      <border/>
    </dxf>
    <dxf>
      <font>
        <i/>
        <color rgb="FFD9D9D9"/>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pPr>
            <a:r>
              <a:t>Cashflow Prediction</a:t>
            </a:r>
          </a:p>
        </c:rich>
      </c:tx>
      <c:overlay val="0"/>
    </c:title>
    <c:plotArea>
      <c:layout/>
      <c:lineChart>
        <c:ser>
          <c:idx val="0"/>
          <c:order val="0"/>
          <c:spPr>
            <a:ln cmpd="sng" w="19050">
              <a:solidFill>
                <a:srgbClr val="3366CC"/>
              </a:solidFill>
            </a:ln>
          </c:spPr>
          <c:marker>
            <c:symbol val="circle"/>
            <c:size val="7"/>
            <c:spPr>
              <a:solidFill>
                <a:srgbClr val="3366CC"/>
              </a:solidFill>
              <a:ln cmpd="sng">
                <a:solidFill>
                  <a:srgbClr val="3366CC"/>
                </a:solidFill>
              </a:ln>
            </c:spPr>
          </c:marker>
          <c:cat>
            <c:strRef>
              <c:f>ChartData2!$A$4:$A$205</c:f>
            </c:strRef>
          </c:cat>
          <c:val>
            <c:numRef>
              <c:f>ChartData2!$D$4:$D$205</c:f>
            </c:numRef>
          </c:val>
          <c:smooth val="0"/>
        </c:ser>
        <c:ser>
          <c:idx val="1"/>
          <c:order val="1"/>
          <c:spPr>
            <a:ln cmpd="sng" w="19050">
              <a:solidFill>
                <a:srgbClr val="DC3912"/>
              </a:solidFill>
            </a:ln>
          </c:spPr>
          <c:marker>
            <c:symbol val="none"/>
          </c:marker>
          <c:cat>
            <c:strRef>
              <c:f>ChartData2!$A$4:$A$205</c:f>
            </c:strRef>
          </c:cat>
          <c:val>
            <c:numRef>
              <c:f>ChartData2!$C$4:$C$205</c:f>
            </c:numRef>
          </c:val>
          <c:smooth val="0"/>
        </c:ser>
        <c:axId val="273658203"/>
        <c:axId val="925326184"/>
      </c:lineChart>
      <c:catAx>
        <c:axId val="273658203"/>
        <c:scaling>
          <c:orientation val="minMax"/>
        </c:scaling>
        <c:delete val="0"/>
        <c:axPos val="b"/>
        <c:txPr>
          <a:bodyPr rot="0"/>
          <a:lstStyle/>
          <a:p>
            <a:pPr lvl="0">
              <a:defRPr b="0"/>
            </a:pPr>
          </a:p>
        </c:txPr>
        <c:crossAx val="925326184"/>
      </c:catAx>
      <c:valAx>
        <c:axId val="925326184"/>
        <c:scaling>
          <c:orientation val="minMax"/>
        </c:scaling>
        <c:delete val="0"/>
        <c:axPos val="l"/>
        <c:majorGridlines>
          <c:spPr>
            <a:ln>
              <a:solidFill>
                <a:srgbClr val="434343"/>
              </a:solidFill>
            </a:ln>
          </c:spPr>
        </c:majorGridlines>
        <c:minorGridlines>
          <c:spPr>
            <a:ln>
              <a:solidFill>
                <a:srgbClr val="CCCCCC"/>
              </a:solidFill>
            </a:ln>
          </c:spPr>
        </c:minorGridlines>
        <c:title>
          <c:tx>
            <c:rich>
              <a:bodyPr/>
              <a:lstStyle/>
              <a:p>
                <a:pPr lvl="0">
                  <a:defRPr b="0"/>
                </a:pPr>
                <a:r>
                  <a:t>Project Cash Balance (EUR)</a:t>
                </a:r>
              </a:p>
            </c:rich>
          </c:tx>
          <c:overlay val="0"/>
        </c:title>
        <c:numFmt formatCode="General" sourceLinked="1"/>
        <c:tickLblPos val="nextTo"/>
        <c:spPr>
          <a:ln w="47625">
            <a:noFill/>
          </a:ln>
        </c:spPr>
        <c:txPr>
          <a:bodyPr/>
          <a:lstStyle/>
          <a:p>
            <a:pPr lvl="0">
              <a:defRPr b="0"/>
            </a:pPr>
          </a:p>
        </c:txPr>
        <c:crossAx val="273658203"/>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76200</xdr:colOff>
      <xdr:row>0</xdr:row>
      <xdr:rowOff>38100</xdr:rowOff>
    </xdr:from>
    <xdr:ext cx="8420100" cy="52006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75"/>
  <cols>
    <col customWidth="1" min="1" max="1" width="21.71"/>
    <col customWidth="1" min="2" max="2" width="39.71"/>
    <col customWidth="1" min="3" max="3" width="129.71"/>
  </cols>
  <sheetData>
    <row r="1">
      <c r="A1" s="64" t="s">
        <v>59</v>
      </c>
      <c r="B1" s="65" t="s">
        <v>60</v>
      </c>
      <c r="C1" s="66"/>
    </row>
    <row r="2">
      <c r="A2" s="67" t="s">
        <v>61</v>
      </c>
      <c r="B2" s="68" t="str">
        <f>IFERROR(__xludf.DUMMYFUNCTION("INDEX( FILTER(Status!B:B, NOT(ISBLANK(Status!B:B))), ROWS(FILTER(Status!B:B, NOT(ISBLANK(Status!B:B)))))
"),"Finished")</f>
        <v>Finished</v>
      </c>
    </row>
    <row r="3">
      <c r="A3" s="67" t="s">
        <v>63</v>
      </c>
      <c r="B3" s="71">
        <f t="array" ref="B3">INDEX(
  Status!A:A,
  MATCH(
    TRUE,
    INDEX(
    (Status!B:B="Active"),
    0),
  0)
)</f>
        <v>43191</v>
      </c>
    </row>
    <row r="4">
      <c r="A4" s="67" t="s">
        <v>65</v>
      </c>
      <c r="B4" s="73">
        <f t="array" ref="B4">IF(
INDIRECT(ADDRESS(ROW()-2,COLUMN()))="Finished",
INDEX(
Status!A:A,
MATCH(
TRUE,
INDEX(
(Status!B:B="Finished"),
0),
0)
), "N/A")</f>
        <v>43278</v>
      </c>
    </row>
    <row r="5">
      <c r="A5" s="75" t="s">
        <v>67</v>
      </c>
      <c r="B5" s="77">
        <f>Budget!$I$11/$B$13</f>
        <v>0.1993235294</v>
      </c>
    </row>
    <row r="6">
      <c r="A6" s="80" t="s">
        <v>71</v>
      </c>
      <c r="B6" s="89" t="s">
        <v>83</v>
      </c>
    </row>
    <row r="7">
      <c r="A7" s="80" t="s">
        <v>84</v>
      </c>
      <c r="B7" s="90">
        <v>43221.0</v>
      </c>
    </row>
    <row r="8">
      <c r="A8" s="80" t="s">
        <v>85</v>
      </c>
      <c r="B8" s="89" t="s">
        <v>86</v>
      </c>
    </row>
    <row r="9">
      <c r="A9" s="80" t="s">
        <v>87</v>
      </c>
      <c r="B9" s="89" t="s">
        <v>88</v>
      </c>
    </row>
    <row r="10">
      <c r="A10" s="67" t="s">
        <v>89</v>
      </c>
      <c r="B10" s="89" t="s">
        <v>90</v>
      </c>
    </row>
    <row r="11">
      <c r="A11" s="67" t="s">
        <v>91</v>
      </c>
      <c r="B11" s="89" t="s">
        <v>92</v>
      </c>
    </row>
    <row r="12">
      <c r="A12" s="80" t="s">
        <v>93</v>
      </c>
      <c r="B12" s="89" t="s">
        <v>94</v>
      </c>
    </row>
    <row r="13">
      <c r="A13" s="80" t="str">
        <f>"Project budget ("&amp;B6&amp;")"</f>
        <v>Project budget (USD)</v>
      </c>
      <c r="B13" s="91">
        <v>34000.0</v>
      </c>
    </row>
    <row r="14">
      <c r="A14" s="80" t="str">
        <f>"Project budget (EUR)"</f>
        <v>Project budget (EUR)</v>
      </c>
      <c r="B14" s="91" t="str">
        <f>IFERROR(__xludf.DUMMYFUNCTION("IF(
AND(NOT(PrimaryCurrencyCode=""EUR""),NOT(ISBLANK(B13))),
INDEX(GOOGLEFINANCE(CONCATENATE(""CURRENCY:"",PrimaryCurrencyCode,""EUR""), ""close"", LastConversionDate),2,2)*B13, 
""N/A""
)"),"#REF!")</f>
        <v>#REF!</v>
      </c>
    </row>
    <row r="15">
      <c r="A15" s="92" t="s">
        <v>95</v>
      </c>
      <c r="B15" s="89" t="s">
        <v>96</v>
      </c>
    </row>
    <row r="16">
      <c r="A16" s="93"/>
      <c r="B16" s="89" t="s">
        <v>97</v>
      </c>
    </row>
    <row r="17">
      <c r="A17" s="93"/>
      <c r="B17" s="89" t="s">
        <v>32</v>
      </c>
    </row>
    <row r="18">
      <c r="A18" s="93"/>
      <c r="B18" s="89" t="s">
        <v>98</v>
      </c>
    </row>
    <row r="19">
      <c r="A19" s="94"/>
      <c r="B19" s="89" t="s">
        <v>37</v>
      </c>
    </row>
    <row r="23">
      <c r="B23" s="29"/>
    </row>
  </sheetData>
  <mergeCells count="1">
    <mergeCell ref="A15:A19"/>
  </mergeCells>
  <conditionalFormatting sqref="B2">
    <cfRule type="containsText" dxfId="7" priority="1" operator="containsText" text="Active">
      <formula>NOT(ISERROR(SEARCH(("Active"),(B2))))</formula>
    </cfRule>
  </conditionalFormatting>
  <conditionalFormatting sqref="B2">
    <cfRule type="containsText" dxfId="8" priority="2" operator="containsText" text="Finished">
      <formula>NOT(ISERROR(SEARCH(("Finished"),(B2))))</formula>
    </cfRule>
  </conditionalFormatting>
  <conditionalFormatting sqref="B2">
    <cfRule type="containsText" dxfId="9" priority="3" operator="containsText" text="Negotiating">
      <formula>NOT(ISERROR(SEARCH(("Negotiating"),(B2))))</formula>
    </cfRule>
  </conditionalFormatting>
  <conditionalFormatting sqref="B2">
    <cfRule type="containsText" dxfId="10" priority="4" operator="containsText" text="Dropped">
      <formula>NOT(ISERROR(SEARCH(("Dropped"),(B2))))</formula>
    </cfRule>
  </conditionalFormatting>
  <conditionalFormatting sqref="B2">
    <cfRule type="containsText" dxfId="11" priority="5" operator="containsText" text="Idea">
      <formula>NOT(ISERROR(SEARCH(("Idea"),(B2))))</formula>
    </cfRule>
  </conditionalFormatting>
  <conditionalFormatting sqref="A4:B4">
    <cfRule type="containsText" dxfId="23" priority="6" operator="containsText" text="N/A">
      <formula>NOT(ISERROR(SEARCH(("N/A"),(A4))))</formula>
    </cfRule>
  </conditionalFormatting>
  <conditionalFormatting sqref="B5">
    <cfRule type="cellIs" dxfId="16" priority="7" operator="lessThan">
      <formula>0.2</formula>
    </cfRule>
  </conditionalFormatting>
  <dataValidations>
    <dataValidation type="custom" allowBlank="1" showDropDown="1" showInputMessage="1" showErrorMessage="1" prompt="Enter a valid date" sqref="B3 B7">
      <formula1>OR(NOT(ISERROR(DATEVALUE(B3))), AND(ISNUMBER(B3), LEFT(CELL("format", B3))="D"))</formula1>
    </dataValidation>
    <dataValidation type="list" allowBlank="1" showInputMessage="1" showErrorMessage="1" prompt="Please input valid currency code" sqref="B6">
      <formula1>"AED,AFN,ALL,AMD,ANG,AOA,ARS,AUD,AWG,AZN,BAM,BBD,BDT,BGN,BHD,BIF,BMD,BND,BOB,BRL,BSD,BWP,BYR,BZD,CAD,CDF,CHF,CLP,CNY,COP,CRC,CUP,CVE,CZK,DJF,DKK,DOP,DZD,EEK,EGP,ERN,ETB,EUR,FJD,FKP,GBP,GEL,GHS,GIP,GMD,GNF,GTQ,GYD,HKD,HNL,HRK,HTG,HUF,IDR,ILS,INR,INR,IQD,IRR"&amp;",ISK,JMD,JOD,JPY,KES,KGS,KHR,KMF,KPW,KRW,KWD,KYD,KZT,LAK,LBP,LKR,LRD,LTL,LVL,LYD,MAD,MDL,MGA,MKD,MMK,MNT,MOP,MRO,MUR,MVR,MWK,MXN,MYR,MZN,NGN,NIO,NOK,NPR,NZD,OMR,PAB,PEN,PGK,PHP,PKR,PLN,PYG,QAR,RON,RSD,RUB,RWF,SAR,SBD,SCR,SDG,SEK,SGD,SHP,SLL,SOS,SRD,STD,SV"&amp;"C,SYP,SZL,THB,TJS,TMT,TND,TOP,TRY,TTD,TWD,TZS,UAH,UGX,USD,UYU,UZS,VEF,VND,VUV,WST,XAF,XAG,XAU,XBA,XBB,XBC,XBD,XCD,XDR,XFU,XOF,XPD,XPF,XPT,XTS,YER,ZAR,ZAR,ZAR,ZMK,ZWL"</formula1>
    </dataValidation>
    <dataValidation type="list" allowBlank="1" showInputMessage="1" showErrorMessage="1" prompt="Click and enter a value from the list of items" sqref="B8">
      <formula1>"Client Project,Internal Project"</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43"/>
    <col customWidth="1" min="2" max="2" width="17.43"/>
    <col customWidth="1" min="3" max="3" width="42.0"/>
    <col customWidth="1" min="4" max="4" width="12.0"/>
    <col customWidth="1" min="5" max="5" width="5.57"/>
    <col customWidth="1" min="6" max="6" width="9.0"/>
    <col customWidth="1" min="7" max="7" width="8.29"/>
    <col customWidth="1" min="8" max="8" width="10.43"/>
    <col customWidth="1" min="9" max="9" width="8.43"/>
    <col customWidth="1" min="10" max="10" width="9.0"/>
    <col customWidth="1" min="11" max="12" width="9.71"/>
    <col customWidth="1" min="13" max="13" width="47.86"/>
  </cols>
  <sheetData>
    <row r="1">
      <c r="A1" s="1" t="s">
        <v>0</v>
      </c>
      <c r="B1" s="2" t="s">
        <v>1</v>
      </c>
      <c r="C1" s="3" t="s">
        <v>2</v>
      </c>
      <c r="D1" s="3" t="s">
        <v>4</v>
      </c>
      <c r="E1" s="5" t="s">
        <v>5</v>
      </c>
      <c r="F1" s="3" t="s">
        <v>9</v>
      </c>
      <c r="G1" s="3" t="s">
        <v>10</v>
      </c>
      <c r="I1" s="7" t="s">
        <v>11</v>
      </c>
      <c r="K1" s="3" t="s">
        <v>14</v>
      </c>
      <c r="M1" s="3" t="s">
        <v>15</v>
      </c>
    </row>
    <row r="2">
      <c r="A2" s="1"/>
      <c r="B2" s="3"/>
      <c r="C2" s="3"/>
      <c r="D2" s="3"/>
      <c r="E2" s="5"/>
      <c r="F2" s="3"/>
      <c r="G2" s="11" t="str">
        <f>PrimaryCurrencyCode</f>
        <v>USD</v>
      </c>
      <c r="H2" s="11" t="s">
        <v>17</v>
      </c>
      <c r="I2" s="13" t="str">
        <f>PrimaryCurrencyCode</f>
        <v>USD</v>
      </c>
      <c r="J2" s="11" t="s">
        <v>17</v>
      </c>
      <c r="K2" s="11" t="s">
        <v>17</v>
      </c>
      <c r="L2" s="11" t="s">
        <v>18</v>
      </c>
      <c r="M2" s="3"/>
    </row>
    <row r="3">
      <c r="A3" s="14"/>
      <c r="B3" s="16"/>
      <c r="C3" s="16"/>
      <c r="D3" s="18"/>
      <c r="E3" s="12"/>
      <c r="F3" s="18"/>
      <c r="G3" s="12"/>
      <c r="H3" s="20"/>
      <c r="I3" s="15">
        <f>SUM(I4:I100)</f>
        <v>34000</v>
      </c>
      <c r="J3" s="15" t="str">
        <f>IFERROR(__xludf.DUMMYFUNCTION("IF(
AND(NOT(PrimaryCurrencyCode=""EUR""),NOT(ISBLANK(I:I))),
INDEX(GOOGLEFINANCE(CONCATENATE(""CURRENCY:"",PrimaryCurrencyCode,""EUR""), ""close"", LastConversionDate),2,2)*I:I, 
""N/A""
)"),"#REF!")</f>
        <v>#REF!</v>
      </c>
      <c r="K3" s="15">
        <f>SUM(K4:K100)</f>
        <v>2245</v>
      </c>
      <c r="L3" s="27" t="str">
        <f t="shared" ref="L3:L11" si="2">IF(
ISNUMBER(VALUE(K:K)),
VALUE(K:K)/J:J,"N/A")</f>
        <v>#REF!</v>
      </c>
      <c r="M3" s="18"/>
    </row>
    <row r="4">
      <c r="A4" s="28" t="s">
        <v>26</v>
      </c>
      <c r="B4" s="30"/>
      <c r="C4" s="32" t="s">
        <v>29</v>
      </c>
      <c r="D4" s="37"/>
      <c r="E4" s="39"/>
      <c r="F4" s="40"/>
      <c r="G4" s="41"/>
      <c r="H4" s="42" t="str">
        <f>IFERROR(__xludf.DUMMYFUNCTION("IF(
AND(NOT(PrimaryCurrencyCode=""EUR""),NOT(ISBLANK(G:G))),
INDEX(GOOGLEFINANCE(CONCATENATE(""CURRENCY:"",PrimaryCurrencyCode,""EUR""), ""close"", LastConversionDate),2,2)*G:G, 
""N/A""
)"),"N/A")</f>
        <v>N/A</v>
      </c>
      <c r="I4" s="43" t="str">
        <f t="shared" ref="I4:K4" si="1">IFERROR(__xludf.DUMMYFUNCTION("TO_TEXT(SUM(I5))"),"14,400")</f>
        <v>14,400</v>
      </c>
      <c r="J4" s="43" t="str">
        <f t="shared" si="1"/>
        <v>#REF!</v>
      </c>
      <c r="K4" s="43" t="str">
        <f t="shared" si="1"/>
        <v>0</v>
      </c>
      <c r="L4" s="44" t="str">
        <f t="shared" si="2"/>
        <v>#REF!</v>
      </c>
      <c r="M4" s="37"/>
    </row>
    <row r="5">
      <c r="A5" s="28" t="s">
        <v>30</v>
      </c>
      <c r="B5" s="45" t="s">
        <v>24</v>
      </c>
      <c r="C5" s="46" t="s">
        <v>31</v>
      </c>
      <c r="D5" s="37" t="s">
        <v>32</v>
      </c>
      <c r="E5" s="39">
        <v>3.0</v>
      </c>
      <c r="F5" s="40" t="s">
        <v>33</v>
      </c>
      <c r="G5" s="41">
        <v>4800.0</v>
      </c>
      <c r="H5" s="42" t="str">
        <f>IFERROR(__xludf.DUMMYFUNCTION("IF(
AND(NOT(PrimaryCurrencyCode=""EUR""),NOT(ISBLANK(G:G))),
INDEX(GOOGLEFINANCE(CONCATENATE(""CURRENCY:"",PrimaryCurrencyCode,""EUR""), ""close"", LastConversionDate),2,2)*G:G, 
""N/A""
)"),"#REF!")</f>
        <v>#REF!</v>
      </c>
      <c r="I5" s="47">
        <f t="shared" ref="I5:I6" si="3">IF(
AND(
ISNUMBER(G:G), 
ISNUMBER(E:E)),E:E*G:G,"N/A" )</f>
        <v>14400</v>
      </c>
      <c r="J5" s="42" t="str">
        <f>IFERROR(__xludf.DUMMYFUNCTION("IF(
AND(NOT(PrimaryCurrencyCode=""EUR""),NOT(ISBLANK(I:I))),
INDEX(GOOGLEFINANCE(CONCATENATE(""CURRENCY:"",PrimaryCurrencyCode,""EUR""), ""close"", LastConversionDate),2,2)*I:I, 
""N/A""
)"),"#REF!")</f>
        <v>#REF!</v>
      </c>
      <c r="K5" s="43">
        <f>IFERROR(__xludf.DUMMYFUNCTION("IF(
NOT(ISBLANK(B:B)),
IFERROR(QUERY(Expenses!$C$4:$F4,""SELECT sum(D) WHERE C = '""&amp;B:B&amp;""' AND F=TRUE label sum(D)'' ""), 0),
)"),"0")</f>
        <v>0</v>
      </c>
      <c r="L5" s="48" t="str">
        <f t="shared" si="2"/>
        <v>#REF!</v>
      </c>
      <c r="M5" s="37"/>
    </row>
    <row r="6">
      <c r="A6" s="28" t="s">
        <v>34</v>
      </c>
      <c r="B6" s="45" t="s">
        <v>35</v>
      </c>
      <c r="C6" s="49" t="s">
        <v>36</v>
      </c>
      <c r="D6" s="37" t="s">
        <v>37</v>
      </c>
      <c r="E6" s="39">
        <v>2.0</v>
      </c>
      <c r="F6" s="40" t="s">
        <v>33</v>
      </c>
      <c r="G6" s="41">
        <v>4800.0</v>
      </c>
      <c r="H6" s="42" t="str">
        <f>IFERROR(__xludf.DUMMYFUNCTION("IF(
AND(NOT(PrimaryCurrencyCode=""EUR""),NOT(ISBLANK(G:G))),
INDEX(GOOGLEFINANCE(CONCATENATE(""CURRENCY:"",PrimaryCurrencyCode,""EUR""), ""close"", LastConversionDate),2,2)*G:G, 
""N/A""
)"),"#REF!")</f>
        <v>#REF!</v>
      </c>
      <c r="I6" s="50">
        <f t="shared" si="3"/>
        <v>9600</v>
      </c>
      <c r="J6" s="51" t="str">
        <f>IFERROR(__xludf.DUMMYFUNCTION("IF(
AND(NOT(PrimaryCurrencyCode=""EUR""),NOT(ISBLANK(I:I))),
INDEX(GOOGLEFINANCE(CONCATENATE(""CURRENCY:"",PrimaryCurrencyCode,""EUR""), ""close"", LastConversionDate),2,2)*I:I, 
""N/A""
)"),"#REF!")</f>
        <v>#REF!</v>
      </c>
      <c r="K6" s="43">
        <f>IFERROR(__xludf.DUMMYFUNCTION("IF(
NOT(ISBLANK(B:B)),
IFERROR(QUERY(Expenses!$C$4:$F5,""SELECT sum(D) WHERE C = '""&amp;B:B&amp;""' AND F=TRUE label sum(D)'' ""), 0),
)"),"0")</f>
        <v>0</v>
      </c>
      <c r="L6" s="44" t="str">
        <f t="shared" si="2"/>
        <v>#REF!</v>
      </c>
      <c r="M6" s="52"/>
    </row>
    <row r="7">
      <c r="A7" s="28" t="s">
        <v>38</v>
      </c>
      <c r="B7" s="30"/>
      <c r="C7" s="32" t="s">
        <v>39</v>
      </c>
      <c r="D7" s="37"/>
      <c r="E7" s="39"/>
      <c r="F7" s="53"/>
      <c r="G7" s="41"/>
      <c r="H7" s="42" t="str">
        <f>IFERROR(__xludf.DUMMYFUNCTION("IF(
AND(NOT(PrimaryCurrencyCode=""EUR""),NOT(ISBLANK(G:G))),
INDEX(GOOGLEFINANCE(CONCATENATE(""CURRENCY:"",PrimaryCurrencyCode,""EUR""), ""close"", LastConversionDate),2,2)*G:G, 
""N/A""
)"),"N/A")</f>
        <v>N/A</v>
      </c>
      <c r="I7" s="43" t="str">
        <f t="shared" ref="I7:K7" si="4">IFERROR(__xludf.DUMMYFUNCTION("TO_TEXT(SUM(I8:I9))"),"723")</f>
        <v>723</v>
      </c>
      <c r="J7" s="43" t="str">
        <f t="shared" si="4"/>
        <v>#REF!</v>
      </c>
      <c r="K7" s="43" t="str">
        <f t="shared" si="4"/>
        <v>1,000</v>
      </c>
      <c r="L7" s="44" t="str">
        <f t="shared" si="2"/>
        <v>#REF!</v>
      </c>
      <c r="M7" s="52"/>
    </row>
    <row r="8">
      <c r="A8" s="28" t="s">
        <v>40</v>
      </c>
      <c r="B8" s="45" t="s">
        <v>22</v>
      </c>
      <c r="C8" s="46" t="s">
        <v>41</v>
      </c>
      <c r="D8" s="37" t="s">
        <v>32</v>
      </c>
      <c r="E8" s="39">
        <v>1.0</v>
      </c>
      <c r="F8" s="40" t="s">
        <v>42</v>
      </c>
      <c r="G8" s="41">
        <v>450.0</v>
      </c>
      <c r="H8" s="42" t="str">
        <f>IFERROR(__xludf.DUMMYFUNCTION("IF(
AND(NOT(PrimaryCurrencyCode=""EUR""),NOT(ISBLANK(G:G))),
INDEX(GOOGLEFINANCE(CONCATENATE(""CURRENCY:"",PrimaryCurrencyCode,""EUR""), ""close"", LastConversionDate),2,2)*G:G, 
""N/A""
)"),"#REF!")</f>
        <v>#REF!</v>
      </c>
      <c r="I8" s="47">
        <f t="shared" ref="I8:I10" si="5">IF(
AND(
ISNUMBER(G:G), 
ISNUMBER(E:E)),E:E*G:G,"N/A" )</f>
        <v>450</v>
      </c>
      <c r="J8" s="42" t="str">
        <f>IFERROR(__xludf.DUMMYFUNCTION("IF(
AND(NOT(PrimaryCurrencyCode=""EUR""),NOT(ISBLANK(I:I))),
INDEX(GOOGLEFINANCE(CONCATENATE(""CURRENCY:"",PrimaryCurrencyCode,""EUR""), ""close"", LastConversionDate),2,2)*I:I, 
""N/A""
)"),"#REF!")</f>
        <v>#REF!</v>
      </c>
      <c r="K8" s="43">
        <f>IFERROR(__xludf.DUMMYFUNCTION("IF(
NOT(ISBLANK(B:B)),
IFERROR(QUERY(Expenses!$C$4:$F4,""SELECT sum(D) WHERE C = '""&amp;B:B&amp;""' AND F=TRUE label sum(D)'' ""), 0),
)"),"0")</f>
        <v>0</v>
      </c>
      <c r="L8" s="48" t="str">
        <f t="shared" si="2"/>
        <v>#REF!</v>
      </c>
      <c r="M8" s="52"/>
    </row>
    <row r="9">
      <c r="A9" s="28" t="s">
        <v>43</v>
      </c>
      <c r="B9" s="45" t="s">
        <v>20</v>
      </c>
      <c r="C9" s="46" t="s">
        <v>44</v>
      </c>
      <c r="D9" s="37" t="s">
        <v>32</v>
      </c>
      <c r="E9" s="39">
        <v>1.0</v>
      </c>
      <c r="F9" s="40" t="s">
        <v>42</v>
      </c>
      <c r="G9" s="41">
        <v>273.0</v>
      </c>
      <c r="H9" s="42" t="str">
        <f>IFERROR(__xludf.DUMMYFUNCTION("IF(
AND(NOT(PrimaryCurrencyCode=""EUR""),NOT(ISBLANK(G:G))),
INDEX(GOOGLEFINANCE(CONCATENATE(""CURRENCY:"",PrimaryCurrencyCode,""EUR""), ""close"", LastConversionDate),2,2)*G:G, 
""N/A""
)"),"#REF!")</f>
        <v>#REF!</v>
      </c>
      <c r="I9" s="47">
        <f t="shared" si="5"/>
        <v>273</v>
      </c>
      <c r="J9" s="42" t="str">
        <f>IFERROR(__xludf.DUMMYFUNCTION("IF(
AND(NOT(PrimaryCurrencyCode=""EUR""),NOT(ISBLANK(I:I))),
INDEX(GOOGLEFINANCE(CONCATENATE(""CURRENCY:"",PrimaryCurrencyCode,""EUR""), ""close"", LastConversionDate),2,2)*I:I, 
""N/A""
)"),"#REF!")</f>
        <v>#REF!</v>
      </c>
      <c r="K9" s="43">
        <f>IFERROR(__xludf.DUMMYFUNCTION("IF(
NOT(ISBLANK(B:B)),
IFERROR(QUERY(Expenses!$C$4:$F5,""SELECT sum(D) WHERE C = '""&amp;B:B&amp;""' AND F=TRUE label sum(D)'' ""), 0),
)"),"1,000")</f>
        <v>1000</v>
      </c>
      <c r="L9" s="48" t="str">
        <f t="shared" si="2"/>
        <v>#REF!</v>
      </c>
      <c r="M9" s="52"/>
    </row>
    <row r="10">
      <c r="A10" s="28" t="s">
        <v>47</v>
      </c>
      <c r="B10" s="45" t="s">
        <v>28</v>
      </c>
      <c r="C10" s="32" t="s">
        <v>48</v>
      </c>
      <c r="D10" s="37"/>
      <c r="E10" s="39">
        <v>1.0</v>
      </c>
      <c r="F10" s="40" t="s">
        <v>50</v>
      </c>
      <c r="G10" s="41">
        <v>2500.0</v>
      </c>
      <c r="H10" s="42" t="str">
        <f>IFERROR(__xludf.DUMMYFUNCTION("IF(
AND(NOT(PrimaryCurrencyCode=""EUR""),NOT(ISBLANK(G:G))),
INDEX(GOOGLEFINANCE(CONCATENATE(""CURRENCY:"",PrimaryCurrencyCode,""EUR""), ""close"", LastConversionDate),2,2)*G:G, 
""N/A""
)"),"#REF!")</f>
        <v>#REF!</v>
      </c>
      <c r="I10" s="50">
        <f t="shared" si="5"/>
        <v>2500</v>
      </c>
      <c r="J10" s="51" t="str">
        <f>IFERROR(__xludf.DUMMYFUNCTION("IF(
AND(NOT(PrimaryCurrencyCode=""EUR""),NOT(ISBLANK(I:I))),
INDEX(GOOGLEFINANCE(CONCATENATE(""CURRENCY:"",PrimaryCurrencyCode,""EUR""), ""close"", LastConversionDate),2,2)*I:I, 
""N/A""
)"),"#REF!")</f>
        <v>#REF!</v>
      </c>
      <c r="K10" s="43">
        <f>IFERROR(__xludf.DUMMYFUNCTION("IF(
NOT(ISBLANK(B:B)),
IFERROR(QUERY(Expenses!$C$4:$F100,""SELECT sum(D) WHERE C = '""&amp;B:B&amp;""' AND F=TRUE label sum(D)'' ""), 0),
)"),"1,245")</f>
        <v>1245</v>
      </c>
      <c r="L10" s="44" t="str">
        <f t="shared" si="2"/>
        <v>#REF!</v>
      </c>
      <c r="M10" s="52"/>
    </row>
    <row r="11">
      <c r="A11" s="56" t="s">
        <v>52</v>
      </c>
      <c r="B11" s="30" t="s">
        <v>53</v>
      </c>
      <c r="C11" s="32" t="s">
        <v>54</v>
      </c>
      <c r="D11" s="37"/>
      <c r="E11" s="39"/>
      <c r="F11" s="40"/>
      <c r="G11" s="41"/>
      <c r="H11" s="47" t="s">
        <v>55</v>
      </c>
      <c r="I11" s="43">
        <f>Overview!B13 - SUM(I4:I10)</f>
        <v>6777</v>
      </c>
      <c r="J11" s="51" t="str">
        <f>IFERROR(__xludf.DUMMYFUNCTION("IF(
AND(NOT(PrimaryCurrencyCode=""EUR""),NOT(ISBLANK(I:I))),
INDEX(GOOGLEFINANCE(CONCATENATE(""CURRENCY:"",PrimaryCurrencyCode,""EUR""), ""close"", LastConversionDate),2,2)*I:I, 
""N/A""
)"),"#REF!")</f>
        <v>#REF!</v>
      </c>
      <c r="K11" s="43">
        <f>IFERROR(__xludf.DUMMYFUNCTION("IF(
NOT(ISBLANK(B:B)),
IFERROR(QUERY(Expenses!$C$4:$F7,""SELECT sum(D) WHERE C = '""&amp;B:B&amp;""' AND F=TRUE label sum(D)'' ""), 0),
)"),"0")</f>
        <v>0</v>
      </c>
      <c r="L11" s="44" t="str">
        <f t="shared" si="2"/>
        <v>#REF!</v>
      </c>
      <c r="M11" s="52"/>
    </row>
    <row r="12">
      <c r="A12" s="56"/>
      <c r="B12" s="29"/>
      <c r="C12" s="29"/>
      <c r="D12" s="37"/>
      <c r="E12" s="60"/>
      <c r="F12" s="38"/>
      <c r="G12" s="38"/>
      <c r="H12" s="38" t="str">
        <f>IF(ISBLANK(G:G),,#REF!*G:G&amp;" EUR")</f>
        <v/>
      </c>
      <c r="I12" s="61"/>
      <c r="J12" t="str">
        <f t="shared" ref="J12:J17" si="6">IF(ISBLANK(I:I),,#REF!*G:G&amp;" EUR")</f>
        <v/>
      </c>
      <c r="K12" s="34"/>
      <c r="L12" s="34" t="str">
        <f t="shared" ref="L12:L47" si="7">IF(ISBLANK(I:I),,E:E*G:G&amp;" EUR ("&amp;(E:E*G:G)/I:I*100&amp;"%)")
</f>
        <v/>
      </c>
    </row>
    <row r="13">
      <c r="A13" s="56"/>
      <c r="C13" s="29"/>
      <c r="D13" s="37"/>
      <c r="E13" s="60"/>
      <c r="F13" s="34"/>
      <c r="G13" s="34"/>
      <c r="H13" s="38"/>
      <c r="I13" s="63"/>
      <c r="J13" t="str">
        <f t="shared" si="6"/>
        <v/>
      </c>
      <c r="K13" s="34"/>
      <c r="L13" s="34" t="str">
        <f t="shared" si="7"/>
        <v/>
      </c>
    </row>
    <row r="14">
      <c r="A14" s="56"/>
      <c r="C14" s="29"/>
      <c r="D14" s="37"/>
      <c r="E14" s="60"/>
      <c r="F14" s="38"/>
      <c r="G14" s="38"/>
      <c r="H14" s="38"/>
      <c r="I14" s="63"/>
      <c r="J14" t="str">
        <f t="shared" si="6"/>
        <v/>
      </c>
      <c r="K14" s="34"/>
      <c r="L14" s="34" t="str">
        <f t="shared" si="7"/>
        <v/>
      </c>
    </row>
    <row r="15">
      <c r="A15" s="56"/>
      <c r="C15" s="29"/>
      <c r="D15" s="37"/>
      <c r="E15" s="60"/>
      <c r="F15" s="38"/>
      <c r="G15" s="38"/>
      <c r="H15" s="38"/>
      <c r="I15" s="63"/>
      <c r="J15" t="str">
        <f t="shared" si="6"/>
        <v/>
      </c>
      <c r="K15" s="34"/>
      <c r="L15" s="34" t="str">
        <f t="shared" si="7"/>
        <v/>
      </c>
    </row>
    <row r="16">
      <c r="A16" s="56"/>
      <c r="C16" s="29"/>
      <c r="D16" s="37"/>
      <c r="E16" s="60"/>
      <c r="F16" s="38"/>
      <c r="G16" s="38"/>
      <c r="H16" s="38"/>
      <c r="I16" s="63"/>
      <c r="J16" t="str">
        <f t="shared" si="6"/>
        <v/>
      </c>
      <c r="K16" s="34"/>
      <c r="L16" s="34" t="str">
        <f t="shared" si="7"/>
        <v/>
      </c>
    </row>
    <row r="17">
      <c r="A17" s="56"/>
      <c r="C17" s="29"/>
      <c r="D17" s="37"/>
      <c r="E17" s="60"/>
      <c r="F17" s="38"/>
      <c r="G17" s="38"/>
      <c r="H17" s="38"/>
      <c r="I17" s="63"/>
      <c r="J17" t="str">
        <f t="shared" si="6"/>
        <v/>
      </c>
      <c r="K17" s="34"/>
      <c r="L17" s="34" t="str">
        <f t="shared" si="7"/>
        <v/>
      </c>
      <c r="M17" s="29"/>
    </row>
    <row r="18">
      <c r="A18" s="56"/>
      <c r="C18" s="29"/>
      <c r="D18" s="37"/>
      <c r="E18" s="60"/>
      <c r="F18" s="38"/>
      <c r="G18" s="38"/>
      <c r="H18" s="34"/>
      <c r="I18" s="63"/>
      <c r="J18" t="str">
        <f>IF(ISBLANK(I:I),,#REF!*G:G&amp;" EUR")</f>
        <v/>
      </c>
      <c r="K18" s="34"/>
      <c r="L18" s="34" t="str">
        <f t="shared" si="7"/>
        <v/>
      </c>
    </row>
    <row r="19">
      <c r="A19" s="56"/>
      <c r="D19" s="37"/>
      <c r="E19" s="60"/>
      <c r="F19" s="38"/>
      <c r="G19" s="38"/>
      <c r="H19" s="38"/>
      <c r="I19" s="63"/>
      <c r="J19" t="str">
        <f>IF(ISBLANK(I:I),,#REF!*G:G&amp;" EUR")</f>
        <v/>
      </c>
      <c r="K19" s="34"/>
      <c r="L19" s="34" t="str">
        <f t="shared" si="7"/>
        <v/>
      </c>
      <c r="M19" s="29" t="s">
        <v>62</v>
      </c>
    </row>
    <row r="20">
      <c r="A20" s="56"/>
      <c r="D20" s="37"/>
      <c r="E20" s="60"/>
      <c r="F20" s="34"/>
      <c r="G20" s="38"/>
      <c r="H20" s="38"/>
      <c r="I20" s="63"/>
      <c r="J20" t="str">
        <f>IF(ISBLANK(I:I),,#REF!*G:G&amp;" EUR")</f>
        <v/>
      </c>
      <c r="K20" s="34"/>
      <c r="L20" s="34" t="str">
        <f t="shared" si="7"/>
        <v/>
      </c>
    </row>
    <row r="21">
      <c r="A21" s="56"/>
      <c r="D21" s="37"/>
      <c r="E21" s="60"/>
      <c r="F21" s="34"/>
      <c r="G21" s="38"/>
      <c r="H21" s="38"/>
      <c r="I21" s="63"/>
      <c r="J21" t="str">
        <f t="shared" ref="J21:J22" si="8">IF(ISBLANK(I:I),,#REF!*G:G&amp;" EUR")</f>
        <v/>
      </c>
      <c r="K21" s="34"/>
      <c r="L21" s="34" t="str">
        <f t="shared" si="7"/>
        <v/>
      </c>
    </row>
    <row r="22">
      <c r="A22" s="56"/>
      <c r="D22" s="37"/>
      <c r="E22" s="60"/>
      <c r="F22" s="38"/>
      <c r="G22" s="38"/>
      <c r="H22" s="38"/>
      <c r="I22" s="63"/>
      <c r="J22" t="str">
        <f t="shared" si="8"/>
        <v/>
      </c>
      <c r="K22" s="34"/>
      <c r="L22" s="34" t="str">
        <f t="shared" si="7"/>
        <v/>
      </c>
    </row>
    <row r="23">
      <c r="A23" s="56"/>
      <c r="D23" s="37"/>
      <c r="E23" s="60"/>
      <c r="F23" s="38"/>
      <c r="G23" s="38"/>
      <c r="H23" s="38"/>
      <c r="I23" s="63"/>
      <c r="K23" s="34"/>
      <c r="L23" s="34" t="str">
        <f t="shared" si="7"/>
        <v/>
      </c>
    </row>
    <row r="24">
      <c r="A24" s="56"/>
      <c r="D24" s="37"/>
      <c r="E24" s="60"/>
      <c r="F24" s="38"/>
      <c r="G24" s="38"/>
      <c r="H24" s="38"/>
      <c r="I24" s="63"/>
      <c r="K24" s="34"/>
      <c r="L24" s="34" t="str">
        <f t="shared" si="7"/>
        <v/>
      </c>
    </row>
    <row r="25">
      <c r="A25" s="56"/>
      <c r="D25" s="37"/>
      <c r="E25" s="60"/>
      <c r="F25" s="38"/>
      <c r="G25" s="38"/>
      <c r="H25" s="38"/>
      <c r="I25" s="63"/>
      <c r="K25" s="34"/>
      <c r="L25" s="34" t="str">
        <f t="shared" si="7"/>
        <v/>
      </c>
    </row>
    <row r="26">
      <c r="A26" s="69"/>
      <c r="D26" s="37"/>
      <c r="E26" s="60"/>
      <c r="F26" s="38"/>
      <c r="G26" s="38"/>
      <c r="H26" s="38"/>
      <c r="I26" s="63"/>
      <c r="K26" s="34"/>
      <c r="L26" s="34" t="str">
        <f t="shared" si="7"/>
        <v/>
      </c>
    </row>
    <row r="27">
      <c r="A27" s="69"/>
      <c r="D27" s="37"/>
      <c r="E27" s="60"/>
      <c r="F27" s="38"/>
      <c r="G27" s="38"/>
      <c r="H27" s="38"/>
      <c r="I27" s="63"/>
      <c r="K27" s="34"/>
      <c r="L27" s="34" t="str">
        <f t="shared" si="7"/>
        <v/>
      </c>
    </row>
    <row r="28">
      <c r="A28" s="69"/>
      <c r="D28" s="37"/>
      <c r="E28" s="60"/>
      <c r="F28" s="38"/>
      <c r="G28" s="38"/>
      <c r="H28" s="38"/>
      <c r="I28" s="63"/>
      <c r="K28" s="34"/>
      <c r="L28" s="34" t="str">
        <f t="shared" si="7"/>
        <v/>
      </c>
    </row>
    <row r="29">
      <c r="A29" s="69"/>
      <c r="D29" s="37"/>
      <c r="E29" s="60"/>
      <c r="F29" s="38"/>
      <c r="G29" s="38"/>
      <c r="H29" s="38"/>
      <c r="I29" s="63"/>
      <c r="K29" s="34"/>
      <c r="L29" s="34" t="str">
        <f t="shared" si="7"/>
        <v/>
      </c>
    </row>
    <row r="30">
      <c r="A30" s="69"/>
      <c r="D30" s="37"/>
      <c r="E30" s="60"/>
      <c r="F30" s="38"/>
      <c r="G30" s="38"/>
      <c r="H30" s="38"/>
      <c r="I30" s="63"/>
      <c r="K30" s="34"/>
      <c r="L30" s="34" t="str">
        <f t="shared" si="7"/>
        <v/>
      </c>
    </row>
    <row r="31">
      <c r="A31" s="69"/>
      <c r="D31" s="37"/>
      <c r="E31" s="60"/>
      <c r="F31" s="38"/>
      <c r="G31" s="38"/>
      <c r="H31" s="38"/>
      <c r="I31" s="63"/>
      <c r="K31" s="34"/>
      <c r="L31" s="34" t="str">
        <f t="shared" si="7"/>
        <v/>
      </c>
    </row>
    <row r="32">
      <c r="A32" s="69"/>
      <c r="D32" s="37"/>
      <c r="E32" s="60"/>
      <c r="F32" s="38"/>
      <c r="G32" s="38"/>
      <c r="H32" s="38"/>
      <c r="I32" s="63"/>
      <c r="K32" s="34"/>
      <c r="L32" s="34" t="str">
        <f t="shared" si="7"/>
        <v/>
      </c>
    </row>
    <row r="33">
      <c r="A33" s="69"/>
      <c r="D33" s="37"/>
      <c r="E33" s="60"/>
      <c r="F33" s="38"/>
      <c r="G33" s="38"/>
      <c r="H33" s="38"/>
      <c r="I33" s="63"/>
      <c r="K33" s="34"/>
      <c r="L33" s="34" t="str">
        <f t="shared" si="7"/>
        <v/>
      </c>
    </row>
    <row r="34">
      <c r="A34" s="69"/>
      <c r="D34" s="37"/>
      <c r="E34" s="60"/>
      <c r="F34" s="38"/>
      <c r="G34" s="38"/>
      <c r="H34" s="38"/>
      <c r="I34" s="63"/>
      <c r="K34" s="34"/>
      <c r="L34" s="34" t="str">
        <f t="shared" si="7"/>
        <v/>
      </c>
    </row>
    <row r="35">
      <c r="A35" s="69"/>
      <c r="D35" s="37"/>
      <c r="E35" s="60"/>
      <c r="F35" s="38"/>
      <c r="G35" s="38"/>
      <c r="H35" s="38"/>
      <c r="I35" s="63"/>
      <c r="K35" s="34"/>
      <c r="L35" s="34" t="str">
        <f t="shared" si="7"/>
        <v/>
      </c>
    </row>
    <row r="36">
      <c r="A36" s="69"/>
      <c r="D36" s="37"/>
      <c r="E36" s="60"/>
      <c r="F36" s="38"/>
      <c r="G36" s="38"/>
      <c r="H36" s="38"/>
      <c r="I36" s="63"/>
      <c r="K36" s="34"/>
      <c r="L36" s="34" t="str">
        <f t="shared" si="7"/>
        <v/>
      </c>
    </row>
    <row r="37">
      <c r="A37" s="69"/>
      <c r="D37" s="37"/>
      <c r="E37" s="60"/>
      <c r="F37" s="38"/>
      <c r="G37" s="38"/>
      <c r="H37" s="38"/>
      <c r="I37" s="63"/>
      <c r="K37" s="34"/>
      <c r="L37" s="34" t="str">
        <f t="shared" si="7"/>
        <v/>
      </c>
    </row>
    <row r="38">
      <c r="A38" s="69"/>
      <c r="D38" s="37"/>
      <c r="E38" s="60"/>
      <c r="F38" s="38"/>
      <c r="G38" s="38"/>
      <c r="H38" s="38"/>
      <c r="I38" s="63"/>
      <c r="K38" s="34"/>
      <c r="L38" s="34" t="str">
        <f t="shared" si="7"/>
        <v/>
      </c>
    </row>
    <row r="39">
      <c r="A39" s="69"/>
      <c r="D39" s="37"/>
      <c r="E39" s="60"/>
      <c r="F39" s="38"/>
      <c r="G39" s="38"/>
      <c r="H39" s="38"/>
      <c r="I39" s="63"/>
      <c r="K39" s="34"/>
      <c r="L39" s="34" t="str">
        <f t="shared" si="7"/>
        <v/>
      </c>
    </row>
    <row r="40">
      <c r="A40" s="69"/>
      <c r="D40" s="37"/>
      <c r="E40" s="60"/>
      <c r="F40" s="38"/>
      <c r="G40" s="38"/>
      <c r="H40" s="38"/>
      <c r="I40" s="63"/>
      <c r="K40" s="34"/>
      <c r="L40" s="34" t="str">
        <f t="shared" si="7"/>
        <v/>
      </c>
    </row>
    <row r="41">
      <c r="A41" s="69"/>
      <c r="D41" s="37"/>
      <c r="E41" s="60"/>
      <c r="F41" s="38"/>
      <c r="G41" s="38"/>
      <c r="H41" s="38"/>
      <c r="I41" s="63"/>
      <c r="K41" s="34"/>
      <c r="L41" s="34" t="str">
        <f t="shared" si="7"/>
        <v/>
      </c>
    </row>
    <row r="42">
      <c r="A42" s="69"/>
      <c r="D42" s="37"/>
      <c r="E42" s="60"/>
      <c r="F42" s="38"/>
      <c r="G42" s="38"/>
      <c r="H42" s="38"/>
      <c r="I42" s="63"/>
      <c r="K42" s="34"/>
      <c r="L42" s="34" t="str">
        <f t="shared" si="7"/>
        <v/>
      </c>
    </row>
    <row r="43">
      <c r="A43" s="69"/>
      <c r="D43" s="37"/>
      <c r="E43" s="60"/>
      <c r="F43" s="38"/>
      <c r="G43" s="38"/>
      <c r="H43" s="38"/>
      <c r="I43" s="63"/>
      <c r="K43" s="34"/>
      <c r="L43" s="34" t="str">
        <f t="shared" si="7"/>
        <v/>
      </c>
    </row>
    <row r="44">
      <c r="A44" s="69"/>
      <c r="D44" s="37"/>
      <c r="E44" s="60"/>
      <c r="F44" s="38"/>
      <c r="G44" s="38"/>
      <c r="H44" s="38"/>
      <c r="I44" s="63"/>
      <c r="K44" s="34"/>
      <c r="L44" s="34" t="str">
        <f t="shared" si="7"/>
        <v/>
      </c>
    </row>
    <row r="45">
      <c r="A45" s="69"/>
      <c r="D45" s="37"/>
      <c r="E45" s="60"/>
      <c r="F45" s="38"/>
      <c r="G45" s="38"/>
      <c r="H45" s="38"/>
      <c r="I45" s="63"/>
      <c r="K45" s="34"/>
      <c r="L45" s="34" t="str">
        <f t="shared" si="7"/>
        <v/>
      </c>
    </row>
    <row r="46">
      <c r="A46" s="69"/>
      <c r="D46" s="37"/>
      <c r="E46" s="60"/>
      <c r="F46" s="38"/>
      <c r="G46" s="38"/>
      <c r="H46" s="38"/>
      <c r="I46" s="63"/>
      <c r="K46" s="34"/>
      <c r="L46" s="34" t="str">
        <f t="shared" si="7"/>
        <v/>
      </c>
    </row>
    <row r="47">
      <c r="A47" s="69"/>
      <c r="D47" s="37"/>
      <c r="E47" s="60"/>
      <c r="F47" s="38"/>
      <c r="G47" s="38"/>
      <c r="H47" s="38"/>
      <c r="I47" s="63"/>
      <c r="K47" s="34"/>
      <c r="L47" s="34" t="str">
        <f t="shared" si="7"/>
        <v/>
      </c>
    </row>
    <row r="48">
      <c r="A48" s="69"/>
      <c r="D48" s="37"/>
      <c r="E48" s="60"/>
      <c r="F48" s="38"/>
      <c r="G48" s="38"/>
      <c r="H48" s="38"/>
      <c r="I48" s="63"/>
      <c r="K48" s="38"/>
      <c r="L48" s="38"/>
    </row>
    <row r="49">
      <c r="A49" s="69"/>
      <c r="D49" s="37"/>
      <c r="E49" s="60"/>
      <c r="F49" s="38"/>
      <c r="G49" s="38"/>
      <c r="H49" s="38"/>
      <c r="I49" s="63"/>
      <c r="K49" s="38"/>
      <c r="L49" s="38"/>
    </row>
    <row r="50">
      <c r="A50" s="69"/>
      <c r="D50" s="37"/>
      <c r="E50" s="60"/>
      <c r="F50" s="38"/>
      <c r="G50" s="38"/>
      <c r="H50" s="38"/>
      <c r="I50" s="63"/>
      <c r="K50" s="38"/>
      <c r="L50" s="38"/>
    </row>
    <row r="51">
      <c r="A51" s="69"/>
      <c r="D51" s="37"/>
      <c r="E51" s="60"/>
      <c r="F51" s="38"/>
      <c r="G51" s="38"/>
      <c r="H51" s="38"/>
      <c r="I51" s="63"/>
      <c r="K51" s="38"/>
      <c r="L51" s="38"/>
    </row>
    <row r="52">
      <c r="A52" s="69"/>
      <c r="D52" s="37"/>
      <c r="E52" s="60"/>
      <c r="F52" s="38"/>
      <c r="G52" s="38"/>
      <c r="H52" s="38"/>
      <c r="I52" s="63"/>
      <c r="K52" s="38"/>
      <c r="L52" s="38"/>
    </row>
    <row r="53">
      <c r="A53" s="69"/>
      <c r="D53" s="37"/>
      <c r="E53" s="60"/>
      <c r="F53" s="38"/>
      <c r="G53" s="38"/>
      <c r="H53" s="38"/>
      <c r="I53" s="63"/>
      <c r="K53" s="38"/>
      <c r="L53" s="38"/>
    </row>
    <row r="54">
      <c r="A54" s="69"/>
      <c r="D54" s="37"/>
      <c r="E54" s="60"/>
      <c r="F54" s="38"/>
      <c r="G54" s="38"/>
      <c r="H54" s="38"/>
      <c r="I54" s="63"/>
      <c r="K54" s="38"/>
      <c r="L54" s="38"/>
    </row>
    <row r="55">
      <c r="A55" s="69"/>
      <c r="D55" s="37"/>
      <c r="E55" s="60"/>
      <c r="F55" s="38"/>
      <c r="G55" s="38"/>
      <c r="H55" s="38"/>
      <c r="I55" s="63"/>
      <c r="K55" s="38"/>
      <c r="L55" s="38"/>
    </row>
    <row r="56">
      <c r="A56" s="69"/>
      <c r="D56" s="37"/>
      <c r="E56" s="60"/>
      <c r="F56" s="38"/>
      <c r="G56" s="38"/>
      <c r="H56" s="38"/>
      <c r="I56" s="63"/>
      <c r="K56" s="38"/>
      <c r="L56" s="38"/>
    </row>
    <row r="57">
      <c r="A57" s="69"/>
      <c r="D57" s="37"/>
      <c r="E57" s="60"/>
      <c r="F57" s="38"/>
      <c r="G57" s="38"/>
      <c r="H57" s="38"/>
      <c r="I57" s="63"/>
      <c r="K57" s="38"/>
      <c r="L57" s="38"/>
    </row>
    <row r="58">
      <c r="A58" s="69"/>
      <c r="D58" s="37"/>
      <c r="E58" s="60"/>
      <c r="F58" s="38"/>
      <c r="G58" s="38"/>
      <c r="H58" s="38"/>
      <c r="I58" s="63"/>
      <c r="K58" s="38"/>
      <c r="L58" s="38"/>
    </row>
    <row r="59">
      <c r="A59" s="69"/>
      <c r="D59" s="37"/>
      <c r="E59" s="60"/>
      <c r="F59" s="38"/>
      <c r="G59" s="38"/>
      <c r="H59" s="38"/>
      <c r="I59" s="63"/>
      <c r="K59" s="38"/>
      <c r="L59" s="38"/>
    </row>
    <row r="60">
      <c r="A60" s="69"/>
      <c r="D60" s="37"/>
      <c r="E60" s="60"/>
      <c r="F60" s="38"/>
      <c r="G60" s="38"/>
      <c r="H60" s="38"/>
      <c r="I60" s="63"/>
      <c r="K60" s="38"/>
      <c r="L60" s="38"/>
    </row>
    <row r="61">
      <c r="A61" s="69"/>
      <c r="D61" s="37"/>
      <c r="E61" s="60"/>
      <c r="F61" s="38"/>
      <c r="G61" s="38"/>
      <c r="H61" s="38"/>
      <c r="I61" s="63"/>
      <c r="K61" s="38"/>
      <c r="L61" s="38"/>
    </row>
    <row r="62">
      <c r="A62" s="69"/>
      <c r="D62" s="37"/>
      <c r="E62" s="60"/>
      <c r="F62" s="38"/>
      <c r="G62" s="38"/>
      <c r="H62" s="38"/>
      <c r="I62" s="63"/>
      <c r="K62" s="38"/>
      <c r="L62" s="38"/>
    </row>
    <row r="63">
      <c r="A63" s="69"/>
      <c r="D63" s="37"/>
      <c r="E63" s="60"/>
      <c r="F63" s="38"/>
      <c r="G63" s="38"/>
      <c r="H63" s="38"/>
      <c r="I63" s="63"/>
      <c r="K63" s="38"/>
      <c r="L63" s="38"/>
    </row>
    <row r="64">
      <c r="A64" s="69"/>
      <c r="D64" s="37"/>
      <c r="E64" s="60"/>
      <c r="F64" s="38"/>
      <c r="G64" s="38"/>
      <c r="H64" s="38"/>
      <c r="I64" s="63"/>
      <c r="K64" s="38"/>
      <c r="L64" s="38"/>
    </row>
    <row r="65">
      <c r="A65" s="69"/>
      <c r="D65" s="37"/>
      <c r="E65" s="60"/>
      <c r="F65" s="38"/>
      <c r="G65" s="38"/>
      <c r="H65" s="38"/>
      <c r="I65" s="63"/>
      <c r="K65" s="38"/>
      <c r="L65" s="38"/>
    </row>
    <row r="66">
      <c r="A66" s="69"/>
      <c r="D66" s="37"/>
      <c r="E66" s="60"/>
      <c r="F66" s="38"/>
      <c r="G66" s="38"/>
      <c r="H66" s="38"/>
      <c r="I66" s="63"/>
      <c r="K66" s="38"/>
      <c r="L66" s="38"/>
    </row>
    <row r="67">
      <c r="A67" s="69"/>
      <c r="D67" s="37"/>
      <c r="E67" s="60"/>
      <c r="F67" s="38"/>
      <c r="G67" s="38"/>
      <c r="H67" s="38"/>
      <c r="I67" s="63"/>
      <c r="K67" s="38"/>
      <c r="L67" s="38"/>
    </row>
    <row r="68">
      <c r="A68" s="69"/>
      <c r="D68" s="37"/>
      <c r="E68" s="60"/>
      <c r="F68" s="38"/>
      <c r="G68" s="38"/>
      <c r="H68" s="38"/>
      <c r="I68" s="63"/>
      <c r="K68" s="38"/>
      <c r="L68" s="38"/>
    </row>
    <row r="69">
      <c r="A69" s="69"/>
      <c r="D69" s="37"/>
      <c r="E69" s="60"/>
      <c r="F69" s="38"/>
      <c r="G69" s="38"/>
      <c r="H69" s="38"/>
      <c r="I69" s="63"/>
      <c r="K69" s="38"/>
      <c r="L69" s="38"/>
    </row>
    <row r="70">
      <c r="A70" s="69"/>
      <c r="D70" s="37"/>
      <c r="E70" s="60"/>
      <c r="F70" s="38"/>
      <c r="G70" s="38"/>
      <c r="H70" s="38"/>
      <c r="I70" s="63"/>
      <c r="K70" s="38"/>
      <c r="L70" s="38"/>
    </row>
    <row r="71">
      <c r="A71" s="69"/>
      <c r="D71" s="37"/>
      <c r="E71" s="60"/>
      <c r="F71" s="38"/>
      <c r="G71" s="38"/>
      <c r="H71" s="38"/>
      <c r="I71" s="63"/>
      <c r="K71" s="38"/>
      <c r="L71" s="38"/>
    </row>
    <row r="72">
      <c r="A72" s="69"/>
      <c r="D72" s="37"/>
      <c r="E72" s="60"/>
      <c r="F72" s="38"/>
      <c r="G72" s="38"/>
      <c r="H72" s="38"/>
      <c r="I72" s="63"/>
      <c r="K72" s="38"/>
      <c r="L72" s="38"/>
    </row>
    <row r="73">
      <c r="A73" s="69"/>
      <c r="D73" s="37"/>
      <c r="E73" s="60"/>
      <c r="F73" s="38"/>
      <c r="G73" s="38"/>
      <c r="H73" s="38"/>
      <c r="I73" s="63"/>
      <c r="K73" s="38"/>
      <c r="L73" s="38"/>
    </row>
    <row r="74">
      <c r="A74" s="69"/>
      <c r="D74" s="37"/>
      <c r="E74" s="60"/>
      <c r="F74" s="38"/>
      <c r="G74" s="38"/>
      <c r="H74" s="38"/>
      <c r="I74" s="63"/>
      <c r="K74" s="38"/>
      <c r="L74" s="38"/>
    </row>
    <row r="75">
      <c r="A75" s="69"/>
      <c r="D75" s="37"/>
      <c r="E75" s="60"/>
      <c r="F75" s="38"/>
      <c r="G75" s="38"/>
      <c r="H75" s="38"/>
      <c r="I75" s="63"/>
      <c r="K75" s="38"/>
      <c r="L75" s="38"/>
    </row>
    <row r="76">
      <c r="A76" s="69"/>
      <c r="D76" s="37"/>
      <c r="E76" s="60"/>
      <c r="F76" s="38"/>
      <c r="G76" s="38"/>
      <c r="H76" s="38"/>
      <c r="I76" s="63"/>
      <c r="K76" s="38"/>
      <c r="L76" s="38"/>
    </row>
    <row r="77">
      <c r="A77" s="69"/>
      <c r="D77" s="37"/>
      <c r="E77" s="60"/>
      <c r="F77" s="38"/>
      <c r="G77" s="38"/>
      <c r="H77" s="38"/>
      <c r="I77" s="63"/>
      <c r="K77" s="38"/>
      <c r="L77" s="38"/>
    </row>
    <row r="78">
      <c r="A78" s="69"/>
      <c r="D78" s="37"/>
      <c r="E78" s="60"/>
      <c r="F78" s="38"/>
      <c r="G78" s="38"/>
      <c r="H78" s="38"/>
      <c r="I78" s="63"/>
      <c r="K78" s="38"/>
      <c r="L78" s="38"/>
    </row>
    <row r="79">
      <c r="A79" s="69"/>
      <c r="D79" s="37"/>
      <c r="E79" s="60"/>
      <c r="F79" s="38"/>
      <c r="G79" s="38"/>
      <c r="H79" s="38"/>
      <c r="I79" s="63"/>
      <c r="K79" s="38"/>
      <c r="L79" s="38"/>
    </row>
    <row r="80">
      <c r="A80" s="69"/>
      <c r="D80" s="37"/>
      <c r="E80" s="60"/>
      <c r="F80" s="38"/>
      <c r="G80" s="38"/>
      <c r="H80" s="38"/>
      <c r="I80" s="63"/>
      <c r="K80" s="38"/>
      <c r="L80" s="38"/>
    </row>
    <row r="81">
      <c r="A81" s="69"/>
      <c r="D81" s="37"/>
      <c r="E81" s="60"/>
      <c r="F81" s="38"/>
      <c r="G81" s="38"/>
      <c r="H81" s="38"/>
      <c r="I81" s="63"/>
      <c r="K81" s="38"/>
      <c r="L81" s="38"/>
    </row>
    <row r="82">
      <c r="A82" s="69"/>
      <c r="D82" s="37"/>
      <c r="E82" s="60"/>
      <c r="F82" s="38"/>
      <c r="G82" s="38"/>
      <c r="H82" s="38"/>
      <c r="I82" s="63"/>
      <c r="K82" s="38"/>
      <c r="L82" s="38"/>
    </row>
    <row r="83">
      <c r="A83" s="69"/>
      <c r="D83" s="37"/>
      <c r="E83" s="60"/>
      <c r="F83" s="38"/>
      <c r="G83" s="38"/>
      <c r="H83" s="38"/>
      <c r="I83" s="63"/>
      <c r="K83" s="38"/>
      <c r="L83" s="38"/>
    </row>
    <row r="84">
      <c r="A84" s="69"/>
      <c r="D84" s="37"/>
      <c r="E84" s="60"/>
      <c r="F84" s="38"/>
      <c r="G84" s="38"/>
      <c r="H84" s="38"/>
      <c r="I84" s="63"/>
      <c r="K84" s="38"/>
      <c r="L84" s="38"/>
    </row>
    <row r="85">
      <c r="A85" s="69"/>
      <c r="D85" s="37"/>
      <c r="E85" s="60"/>
      <c r="F85" s="38"/>
      <c r="G85" s="38"/>
      <c r="H85" s="38"/>
      <c r="I85" s="63"/>
      <c r="K85" s="38"/>
      <c r="L85" s="38"/>
    </row>
    <row r="86">
      <c r="A86" s="69"/>
      <c r="D86" s="37"/>
      <c r="E86" s="60"/>
      <c r="F86" s="38"/>
      <c r="G86" s="38"/>
      <c r="H86" s="38"/>
      <c r="I86" s="63"/>
      <c r="K86" s="38"/>
      <c r="L86" s="38"/>
    </row>
    <row r="87">
      <c r="A87" s="69"/>
      <c r="D87" s="37"/>
      <c r="E87" s="60"/>
      <c r="F87" s="38"/>
      <c r="G87" s="38"/>
      <c r="H87" s="38"/>
      <c r="I87" s="63"/>
      <c r="K87" s="38"/>
      <c r="L87" s="38"/>
    </row>
    <row r="88">
      <c r="A88" s="69"/>
      <c r="D88" s="37"/>
      <c r="E88" s="60"/>
      <c r="F88" s="38"/>
      <c r="G88" s="38"/>
      <c r="H88" s="38"/>
      <c r="I88" s="63"/>
      <c r="K88" s="38"/>
      <c r="L88" s="38"/>
    </row>
    <row r="89">
      <c r="A89" s="69"/>
      <c r="D89" s="37"/>
      <c r="E89" s="60"/>
      <c r="F89" s="38"/>
      <c r="G89" s="38"/>
      <c r="H89" s="38"/>
      <c r="I89" s="63"/>
      <c r="K89" s="38"/>
      <c r="L89" s="38"/>
    </row>
    <row r="90">
      <c r="A90" s="69"/>
      <c r="D90" s="37"/>
      <c r="E90" s="60"/>
      <c r="F90" s="38"/>
      <c r="G90" s="38"/>
      <c r="H90" s="38"/>
      <c r="I90" s="63"/>
      <c r="K90" s="38"/>
      <c r="L90" s="38"/>
    </row>
    <row r="91">
      <c r="A91" s="69"/>
      <c r="D91" s="37"/>
      <c r="E91" s="60"/>
      <c r="F91" s="38"/>
      <c r="G91" s="38"/>
      <c r="H91" s="38"/>
      <c r="I91" s="63"/>
      <c r="K91" s="38"/>
      <c r="L91" s="38"/>
    </row>
    <row r="92">
      <c r="A92" s="69"/>
      <c r="D92" s="37"/>
      <c r="E92" s="60"/>
      <c r="F92" s="38"/>
      <c r="G92" s="38"/>
      <c r="H92" s="38"/>
      <c r="I92" s="63"/>
      <c r="K92" s="38"/>
      <c r="L92" s="38"/>
    </row>
    <row r="93">
      <c r="A93" s="69"/>
      <c r="D93" s="37"/>
      <c r="E93" s="60"/>
      <c r="F93" s="38"/>
      <c r="G93" s="38"/>
      <c r="H93" s="38"/>
      <c r="I93" s="63"/>
      <c r="K93" s="38"/>
      <c r="L93" s="38"/>
    </row>
    <row r="94">
      <c r="A94" s="69"/>
      <c r="D94" s="37"/>
      <c r="E94" s="60"/>
      <c r="F94" s="38"/>
      <c r="G94" s="38"/>
      <c r="H94" s="38"/>
      <c r="I94" s="63"/>
      <c r="K94" s="38"/>
      <c r="L94" s="38"/>
    </row>
    <row r="95">
      <c r="A95" s="69"/>
      <c r="D95" s="37"/>
      <c r="E95" s="60"/>
      <c r="F95" s="38"/>
      <c r="G95" s="38"/>
      <c r="H95" s="38"/>
      <c r="I95" s="63"/>
      <c r="K95" s="38"/>
      <c r="L95" s="38"/>
    </row>
    <row r="96">
      <c r="A96" s="69"/>
      <c r="D96" s="37"/>
      <c r="E96" s="60"/>
      <c r="F96" s="38"/>
      <c r="G96" s="38"/>
      <c r="H96" s="38"/>
      <c r="I96" s="63"/>
      <c r="K96" s="38"/>
      <c r="L96" s="38"/>
    </row>
    <row r="97">
      <c r="A97" s="69"/>
      <c r="D97" s="37"/>
      <c r="E97" s="60"/>
      <c r="F97" s="38"/>
      <c r="G97" s="38"/>
      <c r="H97" s="38"/>
      <c r="I97" s="63"/>
      <c r="K97" s="38"/>
      <c r="L97" s="38"/>
    </row>
    <row r="98">
      <c r="A98" s="69"/>
      <c r="D98" s="37"/>
      <c r="E98" s="60"/>
      <c r="F98" s="38"/>
      <c r="G98" s="38"/>
      <c r="H98" s="38"/>
      <c r="I98" s="63"/>
      <c r="K98" s="38"/>
      <c r="L98" s="38"/>
    </row>
    <row r="99">
      <c r="A99" s="69"/>
      <c r="D99" s="37"/>
      <c r="E99" s="60"/>
      <c r="F99" s="38"/>
      <c r="G99" s="38"/>
      <c r="H99" s="38"/>
      <c r="I99" s="63"/>
      <c r="K99" s="38"/>
      <c r="L99" s="38"/>
    </row>
    <row r="100">
      <c r="A100" s="69"/>
      <c r="D100" s="37"/>
      <c r="E100" s="60"/>
      <c r="F100" s="38"/>
      <c r="G100" s="38"/>
      <c r="H100" s="38"/>
      <c r="I100" s="63"/>
      <c r="K100" s="38"/>
      <c r="L100" s="38"/>
    </row>
  </sheetData>
  <mergeCells count="3">
    <mergeCell ref="G1:H1"/>
    <mergeCell ref="I1:J1"/>
    <mergeCell ref="K1:L1"/>
  </mergeCells>
  <conditionalFormatting sqref="J2">
    <cfRule type="expression" dxfId="12" priority="1">
      <formula>INDIRECT("PrimaryCurrencyCode")="EUR"</formula>
    </cfRule>
  </conditionalFormatting>
  <conditionalFormatting sqref="H2 H3">
    <cfRule type="expression" dxfId="13" priority="2">
      <formula>INDIRECT("PrimaryCurrencyCode")="EUR"</formula>
    </cfRule>
  </conditionalFormatting>
  <conditionalFormatting sqref="H4:H100 J4:J100">
    <cfRule type="containsText" dxfId="14" priority="3" operator="containsText" text="N/A">
      <formula>NOT(ISERROR(SEARCH(("N/A"),(H4))))</formula>
    </cfRule>
  </conditionalFormatting>
  <conditionalFormatting sqref="L4:L100">
    <cfRule type="containsText" dxfId="15" priority="4" operator="containsText" text="N/A ">
      <formula>NOT(ISERROR(SEARCH(("N/A "),(L4))))</formula>
    </cfRule>
  </conditionalFormatting>
  <conditionalFormatting sqref="I3">
    <cfRule type="cellIs" dxfId="16" priority="5" operator="notEqual">
      <formula>INDIRECT("Overview!B13")</formula>
    </cfRule>
  </conditionalFormatting>
  <conditionalFormatting sqref="M9">
    <cfRule type="notContainsBlanks" dxfId="17" priority="6">
      <formula>LEN(TRIM(M9))&gt;0</formula>
    </cfRule>
  </conditionalFormatting>
  <conditionalFormatting sqref="C4:C100">
    <cfRule type="expression" dxfId="3" priority="7">
      <formula>REGEXMATCH(C4:C, "\s{8}[\w]+")</formula>
    </cfRule>
  </conditionalFormatting>
  <conditionalFormatting sqref="C4:C100">
    <cfRule type="expression" dxfId="6" priority="8">
      <formula>REGEXMATCH(C4:C, "\s{4}[\w]+")</formula>
    </cfRule>
  </conditionalFormatting>
  <conditionalFormatting sqref="C4:C100">
    <cfRule type="expression" dxfId="18" priority="9">
      <formula>REGEXMATCH(C4:C, "[\w]+")</formula>
    </cfRule>
  </conditionalFormatting>
  <conditionalFormatting sqref="L3:L100">
    <cfRule type="cellIs" dxfId="16" priority="10" operator="greaterThanOrEqual">
      <formula>"101%"</formula>
    </cfRule>
  </conditionalFormatting>
  <conditionalFormatting sqref="D4:H100 K4:L100">
    <cfRule type="containsBlanks" dxfId="0" priority="11">
      <formula>LEN(TRIM(D4))=0</formula>
    </cfRule>
  </conditionalFormatting>
  <conditionalFormatting sqref="D4:H100 K4:L100">
    <cfRule type="expression" dxfId="2" priority="12">
      <formula>EVEN(ROW())=ROW()</formula>
    </cfRule>
  </conditionalFormatting>
  <conditionalFormatting sqref="D4:H100 K4:L100">
    <cfRule type="expression" dxfId="4" priority="13">
      <formula>NOT(EVEN(ROW())=ROW())</formula>
    </cfRule>
  </conditionalFormatting>
  <conditionalFormatting sqref="I4:J100">
    <cfRule type="containsBlanks" dxfId="0" priority="14">
      <formula>LEN(TRIM(I4))=0</formula>
    </cfRule>
  </conditionalFormatting>
  <conditionalFormatting sqref="I4:J100">
    <cfRule type="expression" dxfId="19" priority="15">
      <formula>EVEN(ROW())=ROW()</formula>
    </cfRule>
  </conditionalFormatting>
  <conditionalFormatting sqref="I4:J100">
    <cfRule type="expression" dxfId="5" priority="16">
      <formula>NOT(EVEN(ROW())=ROW())</formula>
    </cfRule>
  </conditionalFormatting>
  <conditionalFormatting sqref="B4:B100">
    <cfRule type="containsBlanks" dxfId="0" priority="17">
      <formula>LEN(TRIM(B4))=0</formula>
    </cfRule>
  </conditionalFormatting>
  <conditionalFormatting sqref="B4:B100">
    <cfRule type="expression" dxfId="20" priority="18">
      <formula>countif($B:$B,B4)&gt;1</formula>
    </cfRule>
  </conditionalFormatting>
  <conditionalFormatting sqref="B4:B100">
    <cfRule type="notContainsBlanks" dxfId="17" priority="19">
      <formula>LEN(TRIM(B4))&gt;0</formula>
    </cfRule>
  </conditionalFormatting>
  <conditionalFormatting sqref="A4:A100">
    <cfRule type="expression" dxfId="21" priority="20">
      <formula>countif($A:$A,A4)&gt;1</formula>
    </cfRule>
  </conditionalFormatting>
  <conditionalFormatting sqref="A4:A100">
    <cfRule type="containsBlanks" dxfId="0" priority="21">
      <formula>LEN(TRIM(A4))=0</formula>
    </cfRule>
  </conditionalFormatting>
  <conditionalFormatting sqref="A4:A100">
    <cfRule type="notContainsBlanks" dxfId="22" priority="22">
      <formula>LEN(TRIM(A4))&gt;0</formula>
    </cfRule>
  </conditionalFormatting>
  <dataValidations>
    <dataValidation type="decimal" operator="greaterThanOrEqual" allowBlank="1" showDropDown="1" showInputMessage="1" showErrorMessage="1" prompt="Quantity must be in number" sqref="E4:E100">
      <formula1>1.0</formula1>
    </dataValidation>
    <dataValidation type="list" allowBlank="1" showInputMessage="1" showErrorMessage="1" prompt="Select right person" sqref="D4:D100">
      <formula1>Overview!$B$15:$B$19</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7.71"/>
    <col customWidth="1" min="2" max="2" width="40.86"/>
    <col customWidth="1" min="3" max="3" width="23.86"/>
    <col customWidth="1" min="4" max="4" width="11.0"/>
    <col customWidth="1" min="5" max="5" width="6.43"/>
    <col customWidth="1" min="6" max="6" width="7.14"/>
    <col customWidth="1" min="7" max="7" width="51.57"/>
  </cols>
  <sheetData>
    <row r="1">
      <c r="A1" s="4" t="s">
        <v>3</v>
      </c>
      <c r="B1" s="4" t="s">
        <v>6</v>
      </c>
      <c r="C1" s="4" t="s">
        <v>7</v>
      </c>
      <c r="D1" s="6" t="s">
        <v>8</v>
      </c>
      <c r="E1" s="4" t="s">
        <v>12</v>
      </c>
      <c r="F1" s="8" t="s">
        <v>13</v>
      </c>
      <c r="G1" s="4" t="s">
        <v>15</v>
      </c>
    </row>
    <row r="2">
      <c r="A2" s="9" t="s">
        <v>16</v>
      </c>
      <c r="B2" s="4"/>
      <c r="C2" s="4"/>
      <c r="D2" s="10" t="s">
        <v>17</v>
      </c>
      <c r="E2" s="4"/>
      <c r="F2" s="8"/>
      <c r="G2" s="4"/>
    </row>
    <row r="3">
      <c r="A3" s="12"/>
      <c r="B3" s="12"/>
      <c r="C3" s="12"/>
      <c r="D3" s="15">
        <f>SUM(D4:D7)</f>
        <v>6173</v>
      </c>
      <c r="E3" s="12"/>
      <c r="F3" s="12"/>
      <c r="G3" s="12"/>
    </row>
    <row r="4">
      <c r="A4" s="17">
        <v>43266.0</v>
      </c>
      <c r="B4" s="19" t="s">
        <v>19</v>
      </c>
      <c r="C4" s="21" t="s">
        <v>20</v>
      </c>
      <c r="D4" s="22">
        <v>1000.0</v>
      </c>
      <c r="E4" s="23" t="b">
        <v>1</v>
      </c>
      <c r="F4" s="23" t="b">
        <v>1</v>
      </c>
      <c r="G4" s="24"/>
    </row>
    <row r="5">
      <c r="A5" s="17">
        <v>43269.0</v>
      </c>
      <c r="B5" s="19" t="s">
        <v>21</v>
      </c>
      <c r="C5" s="21" t="s">
        <v>22</v>
      </c>
      <c r="D5" s="25">
        <v>250.0</v>
      </c>
      <c r="E5" s="23" t="b">
        <v>0</v>
      </c>
      <c r="F5" s="23" t="b">
        <v>1</v>
      </c>
      <c r="G5" s="24"/>
    </row>
    <row r="6">
      <c r="A6" s="26">
        <v>43291.0</v>
      </c>
      <c r="B6" s="19" t="s">
        <v>23</v>
      </c>
      <c r="C6" s="21" t="s">
        <v>24</v>
      </c>
      <c r="D6" s="25">
        <v>4800.0</v>
      </c>
      <c r="E6" s="23" t="b">
        <v>0</v>
      </c>
      <c r="F6" s="23" t="b">
        <v>0</v>
      </c>
      <c r="G6" s="24"/>
    </row>
    <row r="7">
      <c r="A7" s="26">
        <v>43293.0</v>
      </c>
      <c r="B7" s="19" t="s">
        <v>25</v>
      </c>
      <c r="C7" s="21" t="s">
        <v>24</v>
      </c>
      <c r="D7" s="25">
        <v>123.0</v>
      </c>
      <c r="E7" s="23" t="b">
        <v>0</v>
      </c>
      <c r="F7" s="23" t="b">
        <v>0</v>
      </c>
      <c r="G7" s="24"/>
    </row>
    <row r="8">
      <c r="A8" s="26">
        <v>43295.0</v>
      </c>
      <c r="B8" s="29" t="s">
        <v>27</v>
      </c>
      <c r="C8" s="21" t="s">
        <v>28</v>
      </c>
      <c r="D8" s="31">
        <v>456.0</v>
      </c>
      <c r="E8" s="23" t="b">
        <v>0</v>
      </c>
      <c r="F8" s="23" t="b">
        <v>1</v>
      </c>
      <c r="G8" s="24"/>
    </row>
    <row r="9">
      <c r="A9" s="26">
        <v>43297.0</v>
      </c>
      <c r="B9" s="29" t="s">
        <v>27</v>
      </c>
      <c r="C9" s="21" t="s">
        <v>28</v>
      </c>
      <c r="D9" s="31">
        <v>789.0</v>
      </c>
      <c r="E9" s="23" t="b">
        <v>0</v>
      </c>
      <c r="F9" s="23" t="b">
        <v>1</v>
      </c>
      <c r="G9" s="24"/>
    </row>
    <row r="10">
      <c r="A10" s="33"/>
      <c r="C10" s="34"/>
      <c r="D10" s="35"/>
      <c r="E10" s="36"/>
      <c r="F10" s="36"/>
      <c r="G10" s="24"/>
    </row>
    <row r="11">
      <c r="A11" s="33"/>
      <c r="C11" s="38"/>
      <c r="D11" s="35"/>
      <c r="E11" s="36"/>
      <c r="F11" s="36"/>
      <c r="G11" s="24"/>
    </row>
    <row r="12">
      <c r="A12" s="33"/>
      <c r="C12" s="38"/>
      <c r="D12" s="35"/>
      <c r="E12" s="36"/>
      <c r="F12" s="36"/>
      <c r="G12" s="24"/>
    </row>
    <row r="13">
      <c r="A13" s="33"/>
      <c r="C13" s="34"/>
      <c r="D13" s="35"/>
      <c r="E13" s="36"/>
      <c r="F13" s="36"/>
      <c r="G13" s="24"/>
    </row>
    <row r="14">
      <c r="A14" s="33"/>
      <c r="C14" s="38"/>
      <c r="D14" s="35"/>
      <c r="E14" s="36"/>
      <c r="F14" s="36"/>
      <c r="G14" s="24"/>
    </row>
    <row r="15">
      <c r="A15" s="33"/>
      <c r="C15" s="38"/>
      <c r="D15" s="35"/>
      <c r="E15" s="36"/>
      <c r="F15" s="36"/>
      <c r="G15" s="24"/>
    </row>
    <row r="16">
      <c r="A16" s="33"/>
      <c r="C16" s="38"/>
      <c r="D16" s="35"/>
      <c r="E16" s="36"/>
      <c r="F16" s="36"/>
      <c r="G16" s="24"/>
    </row>
    <row r="17">
      <c r="A17" s="33"/>
      <c r="C17" s="38"/>
      <c r="D17" s="35"/>
      <c r="E17" s="36"/>
      <c r="F17" s="36"/>
      <c r="G17" s="24"/>
    </row>
    <row r="18">
      <c r="A18" s="33"/>
      <c r="C18" s="38"/>
      <c r="D18" s="35"/>
      <c r="E18" s="36"/>
      <c r="F18" s="36"/>
      <c r="G18" s="24"/>
    </row>
    <row r="19">
      <c r="A19" s="33"/>
      <c r="C19" s="38"/>
      <c r="D19" s="35"/>
      <c r="E19" s="36"/>
      <c r="F19" s="36"/>
      <c r="G19" s="24"/>
    </row>
    <row r="20">
      <c r="A20" s="33"/>
      <c r="C20" s="38"/>
      <c r="D20" s="35"/>
      <c r="E20" s="36"/>
      <c r="F20" s="36"/>
      <c r="G20" s="24"/>
    </row>
    <row r="21">
      <c r="A21" s="33"/>
      <c r="C21" s="38"/>
      <c r="D21" s="35"/>
      <c r="E21" s="36"/>
      <c r="F21" s="36"/>
      <c r="G21" s="24"/>
    </row>
    <row r="22">
      <c r="A22" s="33"/>
      <c r="C22" s="38"/>
      <c r="D22" s="35"/>
      <c r="E22" s="36"/>
      <c r="F22" s="36"/>
      <c r="G22" s="24"/>
    </row>
    <row r="23">
      <c r="A23" s="33"/>
      <c r="C23" s="38"/>
      <c r="D23" s="35"/>
      <c r="E23" s="36"/>
      <c r="F23" s="36"/>
      <c r="G23" s="24"/>
    </row>
    <row r="24">
      <c r="A24" s="33"/>
      <c r="C24" s="38"/>
      <c r="D24" s="35"/>
      <c r="E24" s="36"/>
      <c r="F24" s="36"/>
      <c r="G24" s="24"/>
    </row>
    <row r="25">
      <c r="A25" s="33"/>
      <c r="C25" s="38"/>
      <c r="D25" s="35"/>
      <c r="E25" s="36"/>
      <c r="F25" s="36"/>
      <c r="G25" s="24"/>
    </row>
    <row r="26">
      <c r="A26" s="33"/>
      <c r="C26" s="38"/>
      <c r="D26" s="35"/>
      <c r="E26" s="36"/>
      <c r="F26" s="36"/>
      <c r="G26" s="24"/>
    </row>
    <row r="27">
      <c r="A27" s="33"/>
      <c r="C27" s="38"/>
      <c r="D27" s="35"/>
      <c r="E27" s="36"/>
      <c r="F27" s="36"/>
      <c r="G27" s="24"/>
    </row>
    <row r="28">
      <c r="A28" s="33"/>
      <c r="C28" s="38"/>
      <c r="D28" s="35"/>
      <c r="E28" s="36"/>
      <c r="F28" s="36"/>
      <c r="G28" s="24"/>
    </row>
    <row r="29">
      <c r="C29" s="38"/>
      <c r="D29" s="35"/>
      <c r="E29" s="36"/>
      <c r="F29" s="36"/>
      <c r="G29" s="24"/>
    </row>
    <row r="30">
      <c r="C30" s="38"/>
      <c r="D30" s="35"/>
      <c r="E30" s="36"/>
      <c r="F30" s="36"/>
      <c r="G30" s="24"/>
    </row>
    <row r="31">
      <c r="C31" s="38"/>
      <c r="D31" s="35"/>
      <c r="E31" s="24"/>
    </row>
    <row r="32">
      <c r="C32" s="38"/>
      <c r="D32" s="35"/>
    </row>
    <row r="33">
      <c r="C33" s="38"/>
      <c r="D33" s="35"/>
    </row>
    <row r="34">
      <c r="C34" s="38"/>
      <c r="D34" s="35"/>
    </row>
    <row r="35">
      <c r="C35" s="38"/>
      <c r="D35" s="35"/>
    </row>
    <row r="36">
      <c r="C36" s="38"/>
      <c r="D36" s="35"/>
    </row>
    <row r="37">
      <c r="C37" s="38"/>
      <c r="D37" s="35"/>
    </row>
    <row r="38">
      <c r="C38" s="38"/>
      <c r="D38" s="35"/>
    </row>
    <row r="39">
      <c r="C39" s="38"/>
      <c r="D39" s="35"/>
    </row>
    <row r="40">
      <c r="C40" s="38"/>
      <c r="D40" s="35"/>
    </row>
    <row r="41">
      <c r="C41" s="38"/>
      <c r="D41" s="35"/>
    </row>
    <row r="42">
      <c r="C42" s="38"/>
      <c r="D42" s="35"/>
    </row>
    <row r="43">
      <c r="C43" s="38"/>
      <c r="D43" s="35"/>
    </row>
    <row r="44">
      <c r="C44" s="38"/>
      <c r="D44" s="35"/>
    </row>
    <row r="45">
      <c r="C45" s="38"/>
      <c r="D45" s="35"/>
    </row>
    <row r="46">
      <c r="C46" s="38"/>
      <c r="D46" s="35"/>
    </row>
    <row r="47">
      <c r="C47" s="38"/>
      <c r="D47" s="35"/>
    </row>
    <row r="48">
      <c r="C48" s="38"/>
      <c r="D48" s="35"/>
    </row>
    <row r="49">
      <c r="C49" s="38"/>
      <c r="D49" s="35"/>
    </row>
    <row r="50">
      <c r="C50" s="38"/>
      <c r="D50" s="35"/>
    </row>
    <row r="51">
      <c r="C51" s="38"/>
      <c r="D51" s="35"/>
    </row>
    <row r="52">
      <c r="C52" s="38"/>
      <c r="D52" s="35"/>
    </row>
    <row r="53">
      <c r="C53" s="38"/>
      <c r="D53" s="35"/>
    </row>
    <row r="54">
      <c r="C54" s="38"/>
      <c r="D54" s="35"/>
    </row>
    <row r="55">
      <c r="C55" s="38"/>
      <c r="D55" s="35"/>
    </row>
    <row r="56">
      <c r="C56" s="38"/>
      <c r="D56" s="35"/>
    </row>
    <row r="57">
      <c r="C57" s="38"/>
      <c r="D57" s="35"/>
    </row>
    <row r="58">
      <c r="C58" s="38"/>
      <c r="D58" s="35"/>
    </row>
    <row r="59">
      <c r="C59" s="38"/>
      <c r="D59" s="35"/>
    </row>
    <row r="60">
      <c r="C60" s="38"/>
      <c r="D60" s="35"/>
    </row>
    <row r="61">
      <c r="C61" s="38"/>
      <c r="D61" s="35"/>
    </row>
    <row r="62">
      <c r="C62" s="38"/>
      <c r="D62" s="35"/>
    </row>
    <row r="63">
      <c r="C63" s="38"/>
      <c r="D63" s="35"/>
    </row>
    <row r="64">
      <c r="C64" s="38"/>
      <c r="D64" s="35"/>
    </row>
    <row r="65">
      <c r="C65" s="38"/>
      <c r="D65" s="35"/>
    </row>
    <row r="66">
      <c r="C66" s="38"/>
      <c r="D66" s="35"/>
    </row>
    <row r="67">
      <c r="C67" s="38"/>
      <c r="D67" s="35"/>
    </row>
    <row r="68">
      <c r="C68" s="38"/>
      <c r="D68" s="35"/>
    </row>
    <row r="69">
      <c r="C69" s="38"/>
      <c r="D69" s="35"/>
    </row>
    <row r="70">
      <c r="C70" s="38"/>
      <c r="D70" s="35"/>
    </row>
    <row r="71">
      <c r="C71" s="38"/>
      <c r="D71" s="35"/>
    </row>
    <row r="72">
      <c r="C72" s="38"/>
      <c r="D72" s="35"/>
    </row>
    <row r="73">
      <c r="C73" s="38"/>
      <c r="D73" s="35"/>
    </row>
    <row r="74">
      <c r="C74" s="38"/>
      <c r="D74" s="35"/>
    </row>
    <row r="75">
      <c r="C75" s="38"/>
      <c r="D75" s="35"/>
    </row>
    <row r="76">
      <c r="C76" s="38"/>
      <c r="D76" s="35"/>
    </row>
    <row r="77">
      <c r="C77" s="38"/>
      <c r="D77" s="35"/>
    </row>
    <row r="78">
      <c r="C78" s="38"/>
      <c r="D78" s="35"/>
    </row>
    <row r="79">
      <c r="C79" s="38"/>
      <c r="D79" s="35"/>
    </row>
    <row r="80">
      <c r="C80" s="38"/>
      <c r="D80" s="35"/>
    </row>
    <row r="81">
      <c r="C81" s="38"/>
      <c r="D81" s="35"/>
    </row>
    <row r="82">
      <c r="C82" s="38"/>
      <c r="D82" s="35"/>
    </row>
    <row r="83">
      <c r="C83" s="38"/>
      <c r="D83" s="35"/>
    </row>
    <row r="84">
      <c r="C84" s="38"/>
      <c r="D84" s="35"/>
    </row>
    <row r="85">
      <c r="C85" s="38"/>
      <c r="D85" s="35"/>
    </row>
    <row r="86">
      <c r="C86" s="38"/>
      <c r="D86" s="35"/>
    </row>
    <row r="87">
      <c r="C87" s="38"/>
      <c r="D87" s="35"/>
    </row>
    <row r="88">
      <c r="C88" s="38"/>
      <c r="D88" s="35"/>
    </row>
    <row r="89">
      <c r="C89" s="38"/>
      <c r="D89" s="35"/>
    </row>
    <row r="90">
      <c r="C90" s="38"/>
      <c r="D90" s="35"/>
    </row>
    <row r="91">
      <c r="C91" s="38"/>
      <c r="D91" s="35"/>
    </row>
    <row r="92">
      <c r="C92" s="38"/>
      <c r="D92" s="35"/>
    </row>
    <row r="93">
      <c r="C93" s="38"/>
      <c r="D93" s="35"/>
    </row>
    <row r="94">
      <c r="C94" s="38"/>
      <c r="D94" s="35"/>
    </row>
    <row r="95">
      <c r="C95" s="38"/>
      <c r="D95" s="35"/>
    </row>
    <row r="96">
      <c r="C96" s="38"/>
      <c r="D96" s="35"/>
    </row>
    <row r="97">
      <c r="C97" s="38"/>
      <c r="D97" s="35"/>
    </row>
    <row r="98">
      <c r="C98" s="38"/>
      <c r="D98" s="35"/>
    </row>
    <row r="99">
      <c r="C99" s="38"/>
      <c r="D99" s="35"/>
    </row>
    <row r="100">
      <c r="C100" s="38"/>
      <c r="D100" s="35"/>
    </row>
  </sheetData>
  <conditionalFormatting sqref="C4:C100">
    <cfRule type="containsBlanks" dxfId="0" priority="1">
      <formula>LEN(TRIM(C4))=0</formula>
    </cfRule>
  </conditionalFormatting>
  <conditionalFormatting sqref="C4:C100">
    <cfRule type="expression" dxfId="1" priority="2">
      <formula>ISNA(MATCH(C4,INDIRECT("Budget!B2:B1001"),0))</formula>
    </cfRule>
  </conditionalFormatting>
  <conditionalFormatting sqref="A4:A100 C4:C100 G4:G100">
    <cfRule type="notContainsBlanks" dxfId="2" priority="3">
      <formula>LEN(TRIM(A4))&gt;0</formula>
    </cfRule>
  </conditionalFormatting>
  <conditionalFormatting sqref="B4:B100">
    <cfRule type="notContainsBlanks" dxfId="3" priority="4">
      <formula>LEN(TRIM(B4))&gt;0</formula>
    </cfRule>
  </conditionalFormatting>
  <conditionalFormatting sqref="D4:F100">
    <cfRule type="notContainsBlanks" dxfId="4" priority="5">
      <formula>LEN(TRIM(D4))&gt;0</formula>
    </cfRule>
  </conditionalFormatting>
  <dataValidations>
    <dataValidation type="list" allowBlank="1" showInputMessage="1" prompt="Please input valid reference from the Budget sheet" sqref="C4:C9">
      <formula1>Budget!$B$4:$B$50</formula1>
    </dataValidation>
    <dataValidation type="custom" allowBlank="1" showDropDown="1" showInputMessage="1" prompt="Enter a valid date" sqref="A5">
      <formula1>OR(NOT(ISERROR(DATEVALUE(A5))), AND(ISNUMBER(A5), LEFT(CELL("format", A5))="D"))</formula1>
    </dataValidation>
    <dataValidation type="custom" allowBlank="1" showDropDown="1" showInputMessage="1" prompt="Enter a valid date" sqref="A4 A10:A28">
      <formula1>OR(NOT(ISERROR(DATEVALUE(A4))), AND(ISNUMBER(A4), LEFT(CELL("format", A4))="D"))</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44.29"/>
    <col customWidth="1" min="6" max="6" width="9.43"/>
    <col customWidth="1" min="7" max="7" width="58.0"/>
  </cols>
  <sheetData>
    <row r="1">
      <c r="A1" s="4" t="s">
        <v>45</v>
      </c>
      <c r="B1" s="4" t="s">
        <v>3</v>
      </c>
      <c r="C1" s="4" t="s">
        <v>6</v>
      </c>
      <c r="D1" s="54" t="s">
        <v>46</v>
      </c>
      <c r="F1" s="8" t="s">
        <v>49</v>
      </c>
      <c r="G1" s="4" t="s">
        <v>15</v>
      </c>
    </row>
    <row r="2">
      <c r="A2" s="55"/>
      <c r="B2" s="9" t="s">
        <v>51</v>
      </c>
      <c r="C2" s="4"/>
      <c r="D2" s="10" t="str">
        <f>PrimaryCurrencyCode</f>
        <v>USD</v>
      </c>
      <c r="E2" s="10" t="s">
        <v>17</v>
      </c>
      <c r="F2" s="8"/>
      <c r="G2" s="8"/>
    </row>
    <row r="3">
      <c r="A3" s="14"/>
      <c r="B3" s="12"/>
      <c r="C3" s="12"/>
      <c r="D3" s="15">
        <f t="shared" ref="D3:E3" si="1">SUM(D4:D15)</f>
        <v>33000</v>
      </c>
      <c r="E3" s="15" t="str">
        <f t="shared" si="1"/>
        <v>#REF!</v>
      </c>
      <c r="F3" s="12"/>
      <c r="G3" s="12"/>
    </row>
    <row r="4">
      <c r="A4" s="57">
        <v>43205.0</v>
      </c>
      <c r="B4" s="57">
        <v>43220.0</v>
      </c>
      <c r="C4" s="58" t="s">
        <v>56</v>
      </c>
      <c r="D4" s="59">
        <v>8000.0</v>
      </c>
      <c r="E4" s="59" t="str">
        <f>IFERROR(__xludf.DUMMYFUNCTION("IF(
AND(NOT(PrimaryCurrencyCode=""EUR""),NOT(ISBLANK(D:D))),
INDEX(GOOGLEFINANCE(CONCATENATE(""CURRENCY:"",PrimaryCurrencyCode,""EUR""), ""close"", LastConversionDate),2,2)*D:D, 
""N/A""
)"),"#REF!")</f>
        <v>#REF!</v>
      </c>
      <c r="F4" s="29" t="b">
        <v>1</v>
      </c>
    </row>
    <row r="5">
      <c r="A5" s="57">
        <v>43230.0</v>
      </c>
      <c r="B5" s="57">
        <v>43242.0</v>
      </c>
      <c r="C5" s="58" t="s">
        <v>57</v>
      </c>
      <c r="D5" s="59">
        <v>12500.0</v>
      </c>
      <c r="E5" s="59" t="str">
        <f>IFERROR(__xludf.DUMMYFUNCTION("IF(
AND(NOT(PrimaryCurrencyCode=""EUR""),NOT(ISBLANK(D:D))),
INDEX(GOOGLEFINANCE(CONCATENATE(""CURRENCY:"",PrimaryCurrencyCode,""EUR""), ""close"", LastConversionDate),2,2)*D:D, 
""N/A""
)"),"#REF!")</f>
        <v>#REF!</v>
      </c>
      <c r="F5" s="29" t="b">
        <v>1</v>
      </c>
    </row>
    <row r="6">
      <c r="A6" s="57">
        <v>43275.0</v>
      </c>
      <c r="B6" s="57">
        <v>43278.0</v>
      </c>
      <c r="C6" s="58" t="s">
        <v>58</v>
      </c>
      <c r="D6" s="59">
        <v>12500.0</v>
      </c>
      <c r="E6" s="59" t="str">
        <f>IFERROR(__xludf.DUMMYFUNCTION("IF(
AND(NOT(PrimaryCurrencyCode=""EUR""),NOT(ISBLANK(D:D))),
INDEX(GOOGLEFINANCE(CONCATENATE(""CURRENCY:"",PrimaryCurrencyCode,""EUR""), ""close"", LastConversionDate),2,2)*D:D, 
""N/A""
)"),"#REF!")</f>
        <v>#REF!</v>
      </c>
      <c r="F6" s="29" t="b">
        <v>0</v>
      </c>
    </row>
    <row r="7">
      <c r="D7" s="62"/>
      <c r="E7" s="62"/>
    </row>
    <row r="8">
      <c r="D8" s="62"/>
      <c r="E8" s="62"/>
    </row>
    <row r="9">
      <c r="D9" s="62"/>
      <c r="E9" s="62"/>
    </row>
    <row r="10">
      <c r="D10" s="62"/>
      <c r="E10" s="62"/>
    </row>
    <row r="11">
      <c r="D11" s="62"/>
      <c r="E11" s="62"/>
    </row>
    <row r="12">
      <c r="D12" s="62"/>
      <c r="E12" s="62"/>
    </row>
    <row r="13">
      <c r="D13" s="62"/>
      <c r="E13" s="62"/>
    </row>
    <row r="14">
      <c r="D14" s="62"/>
      <c r="E14" s="62"/>
    </row>
    <row r="15">
      <c r="D15" s="62"/>
      <c r="E15" s="62"/>
    </row>
    <row r="16">
      <c r="D16" s="62"/>
      <c r="E16" s="62"/>
    </row>
    <row r="17">
      <c r="D17" s="62"/>
      <c r="E17" s="62"/>
    </row>
    <row r="18">
      <c r="D18" s="62"/>
      <c r="E18" s="62"/>
    </row>
    <row r="19">
      <c r="D19" s="62"/>
      <c r="E19" s="62"/>
    </row>
    <row r="20">
      <c r="D20" s="62"/>
      <c r="E20" s="62"/>
    </row>
    <row r="21">
      <c r="D21" s="62"/>
      <c r="E21" s="62"/>
    </row>
    <row r="22">
      <c r="D22" s="62"/>
      <c r="E22" s="62"/>
    </row>
    <row r="23">
      <c r="D23" s="62"/>
      <c r="E23" s="62"/>
    </row>
    <row r="24">
      <c r="D24" s="62"/>
      <c r="E24" s="62"/>
    </row>
    <row r="25">
      <c r="D25" s="62"/>
      <c r="E25" s="62"/>
    </row>
    <row r="26">
      <c r="D26" s="62"/>
      <c r="E26" s="62"/>
    </row>
    <row r="27">
      <c r="D27" s="62"/>
      <c r="E27" s="62"/>
    </row>
    <row r="28">
      <c r="D28" s="62"/>
      <c r="E28" s="62"/>
    </row>
    <row r="29">
      <c r="D29" s="62"/>
      <c r="E29" s="62"/>
    </row>
    <row r="30">
      <c r="D30" s="62"/>
      <c r="E30" s="62"/>
    </row>
  </sheetData>
  <mergeCells count="1">
    <mergeCell ref="D1:E1"/>
  </mergeCells>
  <conditionalFormatting sqref="A4:A30 E4:E30 G4:G30">
    <cfRule type="notContainsBlanks" dxfId="5" priority="1">
      <formula>LEN(TRIM(A4))&gt;0</formula>
    </cfRule>
  </conditionalFormatting>
  <conditionalFormatting sqref="B4:B30 D4:D30 F4:F30">
    <cfRule type="notContainsBlanks" dxfId="4" priority="2">
      <formula>LEN(TRIM(B4))&gt;0</formula>
    </cfRule>
  </conditionalFormatting>
  <conditionalFormatting sqref="C4:C30">
    <cfRule type="notContainsBlanks" dxfId="6" priority="3">
      <formula>LEN(TRIM(C4))&gt;0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 customWidth="1" min="3" max="3" width="12.14"/>
    <col customWidth="1" min="4" max="4" width="74.71"/>
    <col customWidth="1" min="5" max="5" width="17.57"/>
  </cols>
  <sheetData>
    <row r="1">
      <c r="A1" s="70" t="s">
        <v>64</v>
      </c>
      <c r="B1" s="72" t="s">
        <v>61</v>
      </c>
      <c r="C1" s="74" t="s">
        <v>66</v>
      </c>
      <c r="D1" s="70" t="s">
        <v>68</v>
      </c>
      <c r="E1" s="70" t="s">
        <v>69</v>
      </c>
    </row>
    <row r="2">
      <c r="A2" s="76">
        <v>43101.0</v>
      </c>
      <c r="B2" s="78" t="s">
        <v>70</v>
      </c>
      <c r="C2" s="79">
        <v>0.15</v>
      </c>
      <c r="D2" s="81" t="s">
        <v>72</v>
      </c>
      <c r="E2" s="82" t="str">
        <f>HYPERLINK("https://edgeryders.eu/t/example/1234/5","link")</f>
        <v>link</v>
      </c>
    </row>
    <row r="3">
      <c r="A3" s="76">
        <v>43132.0</v>
      </c>
      <c r="B3" s="78" t="s">
        <v>73</v>
      </c>
      <c r="C3" s="79">
        <v>0.35</v>
      </c>
      <c r="D3" s="81" t="s">
        <v>74</v>
      </c>
      <c r="E3" s="83"/>
    </row>
    <row r="4">
      <c r="A4" s="84">
        <v>43160.0</v>
      </c>
      <c r="B4" s="85" t="s">
        <v>75</v>
      </c>
      <c r="C4" s="79">
        <v>0.0</v>
      </c>
      <c r="D4" s="81" t="s">
        <v>76</v>
      </c>
      <c r="E4" s="83"/>
    </row>
    <row r="5">
      <c r="A5" s="76">
        <v>43161.0</v>
      </c>
      <c r="B5" s="78" t="s">
        <v>73</v>
      </c>
      <c r="C5" s="79">
        <v>0.55</v>
      </c>
      <c r="D5" s="81" t="s">
        <v>77</v>
      </c>
      <c r="E5" s="83"/>
    </row>
    <row r="6">
      <c r="A6" s="76">
        <v>43191.0</v>
      </c>
      <c r="B6" s="78" t="s">
        <v>78</v>
      </c>
      <c r="C6" s="79">
        <v>1.0</v>
      </c>
      <c r="D6" s="81" t="s">
        <v>79</v>
      </c>
      <c r="E6" s="83"/>
    </row>
    <row r="7">
      <c r="A7" s="76">
        <v>43221.0</v>
      </c>
      <c r="B7" s="78" t="s">
        <v>78</v>
      </c>
      <c r="C7" s="79">
        <v>1.0</v>
      </c>
      <c r="D7" s="81" t="s">
        <v>80</v>
      </c>
      <c r="E7" s="83"/>
    </row>
    <row r="8">
      <c r="A8" s="76">
        <v>43278.0</v>
      </c>
      <c r="B8" s="78" t="s">
        <v>81</v>
      </c>
      <c r="C8" s="79">
        <v>1.0</v>
      </c>
      <c r="D8" s="81" t="s">
        <v>82</v>
      </c>
      <c r="E8" s="83"/>
    </row>
    <row r="9">
      <c r="A9" s="86"/>
    </row>
    <row r="10">
      <c r="A10" s="86"/>
      <c r="C10" s="87"/>
    </row>
    <row r="11">
      <c r="A11" s="86"/>
      <c r="C11" s="87"/>
    </row>
    <row r="12">
      <c r="A12" s="86"/>
      <c r="C12" s="87"/>
    </row>
    <row r="13">
      <c r="A13" s="86"/>
      <c r="C13" s="87"/>
    </row>
    <row r="14">
      <c r="A14" s="86"/>
      <c r="C14" s="88"/>
    </row>
    <row r="15">
      <c r="A15" s="86"/>
      <c r="C15" s="88"/>
    </row>
    <row r="16">
      <c r="A16" s="86"/>
      <c r="C16" s="88"/>
    </row>
    <row r="17">
      <c r="A17" s="86"/>
      <c r="C17" s="88"/>
    </row>
    <row r="18">
      <c r="A18" s="86"/>
      <c r="C18" s="88"/>
    </row>
    <row r="19">
      <c r="A19" s="86"/>
      <c r="C19" s="88"/>
    </row>
    <row r="20">
      <c r="A20" s="86"/>
      <c r="C20" s="88"/>
    </row>
    <row r="21">
      <c r="A21" s="86"/>
      <c r="C21" s="88"/>
    </row>
    <row r="22">
      <c r="A22" s="86"/>
      <c r="C22" s="88"/>
    </row>
    <row r="23">
      <c r="A23" s="86"/>
      <c r="C23" s="88"/>
    </row>
    <row r="24">
      <c r="A24" s="86"/>
      <c r="C24" s="88"/>
    </row>
    <row r="25">
      <c r="A25" s="86"/>
      <c r="C25" s="88"/>
    </row>
    <row r="26">
      <c r="A26" s="86"/>
      <c r="C26" s="88"/>
    </row>
    <row r="27">
      <c r="A27" s="86"/>
      <c r="C27" s="88"/>
    </row>
    <row r="28">
      <c r="A28" s="86"/>
      <c r="C28" s="88"/>
    </row>
    <row r="29">
      <c r="A29" s="86"/>
      <c r="C29" s="88"/>
    </row>
    <row r="30">
      <c r="A30" s="86"/>
      <c r="C30" s="88"/>
    </row>
    <row r="31">
      <c r="A31" s="86"/>
      <c r="C31" s="88"/>
    </row>
    <row r="32">
      <c r="A32" s="86"/>
      <c r="C32" s="88"/>
    </row>
    <row r="33">
      <c r="A33" s="86"/>
      <c r="C33" s="88"/>
    </row>
    <row r="34">
      <c r="A34" s="86"/>
      <c r="C34" s="88"/>
    </row>
    <row r="35">
      <c r="A35" s="86"/>
      <c r="C35" s="88"/>
    </row>
    <row r="36">
      <c r="A36" s="86"/>
      <c r="C36" s="88"/>
    </row>
    <row r="37">
      <c r="A37" s="86"/>
      <c r="C37" s="88"/>
    </row>
    <row r="38">
      <c r="A38" s="86"/>
      <c r="C38" s="88"/>
    </row>
    <row r="39">
      <c r="A39" s="86"/>
      <c r="C39" s="88"/>
    </row>
    <row r="40">
      <c r="A40" s="86"/>
      <c r="C40" s="88"/>
    </row>
    <row r="41">
      <c r="A41" s="86"/>
      <c r="C41" s="88"/>
    </row>
    <row r="42">
      <c r="A42" s="86"/>
      <c r="C42" s="88"/>
    </row>
    <row r="43">
      <c r="A43" s="86"/>
      <c r="C43" s="88"/>
    </row>
    <row r="44">
      <c r="A44" s="86"/>
      <c r="C44" s="88"/>
    </row>
    <row r="45">
      <c r="A45" s="86"/>
      <c r="C45" s="88"/>
    </row>
    <row r="46">
      <c r="A46" s="86"/>
      <c r="C46" s="88"/>
    </row>
    <row r="47">
      <c r="A47" s="86"/>
      <c r="C47" s="88"/>
    </row>
    <row r="48">
      <c r="A48" s="86"/>
      <c r="C48" s="88"/>
    </row>
    <row r="49">
      <c r="A49" s="86"/>
      <c r="C49" s="88"/>
    </row>
    <row r="50">
      <c r="A50" s="86"/>
      <c r="C50" s="88"/>
    </row>
  </sheetData>
  <conditionalFormatting sqref="B2:B50">
    <cfRule type="containsText" dxfId="7" priority="1" operator="containsText" text="Active">
      <formula>NOT(ISERROR(SEARCH(("Active"),(B2))))</formula>
    </cfRule>
  </conditionalFormatting>
  <conditionalFormatting sqref="B2:B50">
    <cfRule type="containsText" dxfId="8" priority="2" operator="containsText" text="Finished">
      <formula>NOT(ISERROR(SEARCH(("Finished"),(B2))))</formula>
    </cfRule>
  </conditionalFormatting>
  <conditionalFormatting sqref="B2:B50">
    <cfRule type="containsText" dxfId="9" priority="3" operator="containsText" text="Negotiating">
      <formula>NOT(ISERROR(SEARCH(("Negotiating"),(B2))))</formula>
    </cfRule>
  </conditionalFormatting>
  <conditionalFormatting sqref="B2:B50">
    <cfRule type="containsText" dxfId="10" priority="4" operator="containsText" text="Dropped">
      <formula>NOT(ISERROR(SEARCH(("Dropped"),(B2))))</formula>
    </cfRule>
  </conditionalFormatting>
  <conditionalFormatting sqref="B2:B50">
    <cfRule type="containsText" dxfId="11" priority="5" operator="containsText" text="Idea">
      <formula>NOT(ISERROR(SEARCH(("Idea"),(B2))))</formula>
    </cfRule>
  </conditionalFormatting>
  <conditionalFormatting sqref="A2:A50 C2:C50 E2:E50">
    <cfRule type="notContainsBlanks" dxfId="4" priority="6">
      <formula>LEN(TRIM(A2))&gt;0</formula>
    </cfRule>
  </conditionalFormatting>
  <conditionalFormatting sqref="D2:D50">
    <cfRule type="notContainsBlanks" dxfId="2" priority="7">
      <formula>LEN(TRIM(D2))&gt;0</formula>
    </cfRule>
  </conditionalFormatting>
  <dataValidations>
    <dataValidation type="list" allowBlank="1" sqref="B2:B8">
      <formula1>"Active,Idea,Negotiating,Dropped,Finished"</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1.71"/>
    <col customWidth="1" min="2" max="2" width="34.71"/>
    <col customWidth="1" min="3" max="3" width="17.0"/>
    <col customWidth="1" min="8" max="8" width="8.71"/>
  </cols>
  <sheetData>
    <row r="1">
      <c r="A1" s="95" t="s">
        <v>3</v>
      </c>
      <c r="B1" s="95" t="s">
        <v>6</v>
      </c>
      <c r="C1" s="96" t="s">
        <v>99</v>
      </c>
      <c r="D1" s="96" t="s">
        <v>100</v>
      </c>
      <c r="E1" s="96" t="s">
        <v>101</v>
      </c>
      <c r="F1" s="96" t="s">
        <v>102</v>
      </c>
      <c r="G1" s="96" t="s">
        <v>103</v>
      </c>
      <c r="H1" s="96" t="s">
        <v>104</v>
      </c>
    </row>
    <row r="2">
      <c r="A2" s="4"/>
      <c r="B2" s="4"/>
      <c r="C2" s="6" t="s">
        <v>17</v>
      </c>
      <c r="D2" s="6"/>
      <c r="E2" s="6" t="s">
        <v>17</v>
      </c>
      <c r="F2" s="6"/>
      <c r="G2" s="6" t="s">
        <v>17</v>
      </c>
      <c r="H2" s="6"/>
    </row>
    <row r="3">
      <c r="A3" s="97" t="s">
        <v>105</v>
      </c>
      <c r="B3" s="98"/>
      <c r="C3" s="99"/>
      <c r="D3" s="100"/>
      <c r="E3" s="101"/>
      <c r="F3" s="100"/>
      <c r="G3" s="101"/>
      <c r="H3" s="101"/>
    </row>
    <row r="4">
      <c r="A4" s="102">
        <f>StartDate</f>
        <v>43191</v>
      </c>
      <c r="B4" s="103" t="s">
        <v>106</v>
      </c>
      <c r="C4" s="104"/>
      <c r="D4" s="105">
        <v>1.0</v>
      </c>
      <c r="E4" s="106">
        <v>0.0</v>
      </c>
      <c r="F4" s="105">
        <v>2.0</v>
      </c>
      <c r="G4" s="106">
        <v>0.0</v>
      </c>
      <c r="H4" s="106"/>
    </row>
    <row r="5">
      <c r="A5" s="110">
        <f t="array" ref="A5:C128">sort({
Expenses!A4:A104,Expenses!B4:B104,-1*Expenses!D4:D104; 
Revenues!B4:B104,Revenues!C4:C104,Revenues!E4:E104
})</f>
        <v>43220</v>
      </c>
      <c r="B5" t="s">
        <v>56</v>
      </c>
      <c r="C5" s="62" t="e">
        <v>#REF!</v>
      </c>
      <c r="D5" s="61">
        <f t="shared" ref="D5:D104" si="1">D4</f>
        <v>1</v>
      </c>
      <c r="E5" s="62">
        <f t="shared" ref="E5:E104" si="2">G4</f>
        <v>0</v>
      </c>
      <c r="F5" s="61">
        <f t="shared" ref="F5:F104" si="3">F4</f>
        <v>2</v>
      </c>
      <c r="G5" s="62" t="str">
        <f t="shared" ref="G5:G104" si="4">G4+C5</f>
        <v>#REF!</v>
      </c>
      <c r="H5" s="62"/>
    </row>
    <row r="6">
      <c r="A6" s="111">
        <v>43242.0</v>
      </c>
      <c r="B6" t="s">
        <v>57</v>
      </c>
      <c r="C6" s="62" t="e">
        <v>#REF!</v>
      </c>
      <c r="D6" s="61">
        <f t="shared" si="1"/>
        <v>1</v>
      </c>
      <c r="E6" s="62" t="str">
        <f t="shared" si="2"/>
        <v>#REF!</v>
      </c>
      <c r="F6" s="61">
        <f t="shared" si="3"/>
        <v>2</v>
      </c>
      <c r="G6" s="62" t="str">
        <f t="shared" si="4"/>
        <v>#REF!</v>
      </c>
      <c r="H6" s="62"/>
    </row>
    <row r="7">
      <c r="A7" s="111">
        <v>43266.0</v>
      </c>
      <c r="B7" t="s">
        <v>19</v>
      </c>
      <c r="C7" s="62">
        <v>-1000.0</v>
      </c>
      <c r="D7" s="61">
        <f t="shared" si="1"/>
        <v>1</v>
      </c>
      <c r="E7" s="62" t="str">
        <f t="shared" si="2"/>
        <v>#REF!</v>
      </c>
      <c r="F7" s="61">
        <f t="shared" si="3"/>
        <v>2</v>
      </c>
      <c r="G7" s="62" t="str">
        <f t="shared" si="4"/>
        <v>#REF!</v>
      </c>
      <c r="H7" s="62"/>
    </row>
    <row r="8">
      <c r="A8" s="111">
        <v>43269.0</v>
      </c>
      <c r="B8" t="s">
        <v>21</v>
      </c>
      <c r="C8" s="62">
        <v>-250.0</v>
      </c>
      <c r="D8" s="61">
        <f t="shared" si="1"/>
        <v>1</v>
      </c>
      <c r="E8" s="62" t="str">
        <f t="shared" si="2"/>
        <v>#REF!</v>
      </c>
      <c r="F8" s="61">
        <f t="shared" si="3"/>
        <v>2</v>
      </c>
      <c r="G8" s="62" t="str">
        <f t="shared" si="4"/>
        <v>#REF!</v>
      </c>
      <c r="H8" s="62"/>
    </row>
    <row r="9">
      <c r="A9" s="111">
        <v>43278.0</v>
      </c>
      <c r="B9" t="s">
        <v>58</v>
      </c>
      <c r="C9" s="62" t="e">
        <v>#REF!</v>
      </c>
      <c r="D9" s="61">
        <f t="shared" si="1"/>
        <v>1</v>
      </c>
      <c r="E9" s="62" t="str">
        <f t="shared" si="2"/>
        <v>#REF!</v>
      </c>
      <c r="F9" s="61">
        <f t="shared" si="3"/>
        <v>2</v>
      </c>
      <c r="G9" s="62" t="str">
        <f t="shared" si="4"/>
        <v>#REF!</v>
      </c>
      <c r="H9" s="62"/>
    </row>
    <row r="10">
      <c r="A10" s="111">
        <v>43291.0</v>
      </c>
      <c r="B10" t="s">
        <v>23</v>
      </c>
      <c r="C10" s="62">
        <v>-4800.0</v>
      </c>
      <c r="D10" s="61">
        <f t="shared" si="1"/>
        <v>1</v>
      </c>
      <c r="E10" s="62" t="str">
        <f t="shared" si="2"/>
        <v>#REF!</v>
      </c>
      <c r="F10" s="61">
        <f t="shared" si="3"/>
        <v>2</v>
      </c>
      <c r="G10" s="62" t="str">
        <f t="shared" si="4"/>
        <v>#REF!</v>
      </c>
      <c r="H10" s="62"/>
    </row>
    <row r="11">
      <c r="A11" s="111">
        <v>43293.0</v>
      </c>
      <c r="B11" t="s">
        <v>25</v>
      </c>
      <c r="C11" s="62">
        <v>-123.0</v>
      </c>
      <c r="D11" s="61">
        <f t="shared" si="1"/>
        <v>1</v>
      </c>
      <c r="E11" s="62" t="str">
        <f t="shared" si="2"/>
        <v>#REF!</v>
      </c>
      <c r="F11" s="61">
        <f t="shared" si="3"/>
        <v>2</v>
      </c>
      <c r="G11" s="62" t="str">
        <f t="shared" si="4"/>
        <v>#REF!</v>
      </c>
      <c r="H11" s="62"/>
    </row>
    <row r="12">
      <c r="A12" s="111">
        <v>43295.0</v>
      </c>
      <c r="B12" t="s">
        <v>27</v>
      </c>
      <c r="C12" s="62">
        <v>-456.0</v>
      </c>
      <c r="D12" s="61">
        <f t="shared" si="1"/>
        <v>1</v>
      </c>
      <c r="E12" s="62" t="str">
        <f t="shared" si="2"/>
        <v>#REF!</v>
      </c>
      <c r="F12" s="61">
        <f t="shared" si="3"/>
        <v>2</v>
      </c>
      <c r="G12" s="62" t="str">
        <f t="shared" si="4"/>
        <v>#REF!</v>
      </c>
      <c r="H12" s="62"/>
    </row>
    <row r="13">
      <c r="A13" s="111">
        <v>43297.0</v>
      </c>
      <c r="B13" t="s">
        <v>27</v>
      </c>
      <c r="C13" s="62">
        <v>-789.0</v>
      </c>
      <c r="D13" s="61">
        <f t="shared" si="1"/>
        <v>1</v>
      </c>
      <c r="E13" s="62" t="str">
        <f t="shared" si="2"/>
        <v>#REF!</v>
      </c>
      <c r="F13" s="61">
        <f t="shared" si="3"/>
        <v>2</v>
      </c>
      <c r="G13" s="62" t="str">
        <f t="shared" si="4"/>
        <v>#REF!</v>
      </c>
      <c r="H13" s="62"/>
    </row>
    <row r="14">
      <c r="C14" s="62">
        <v>0.0</v>
      </c>
      <c r="D14" s="61">
        <f t="shared" si="1"/>
        <v>1</v>
      </c>
      <c r="E14" s="62" t="str">
        <f t="shared" si="2"/>
        <v>#REF!</v>
      </c>
      <c r="F14" s="61">
        <f t="shared" si="3"/>
        <v>2</v>
      </c>
      <c r="G14" s="62" t="str">
        <f t="shared" si="4"/>
        <v>#REF!</v>
      </c>
      <c r="H14" s="62"/>
    </row>
    <row r="15">
      <c r="C15" s="62">
        <v>0.0</v>
      </c>
      <c r="D15" s="61">
        <f t="shared" si="1"/>
        <v>1</v>
      </c>
      <c r="E15" s="62" t="str">
        <f t="shared" si="2"/>
        <v>#REF!</v>
      </c>
      <c r="F15" s="61">
        <f t="shared" si="3"/>
        <v>2</v>
      </c>
      <c r="G15" s="62" t="str">
        <f t="shared" si="4"/>
        <v>#REF!</v>
      </c>
      <c r="H15" s="62"/>
    </row>
    <row r="16">
      <c r="C16" s="62">
        <v>0.0</v>
      </c>
      <c r="D16" s="61">
        <f t="shared" si="1"/>
        <v>1</v>
      </c>
      <c r="E16" s="62" t="str">
        <f t="shared" si="2"/>
        <v>#REF!</v>
      </c>
      <c r="F16" s="61">
        <f t="shared" si="3"/>
        <v>2</v>
      </c>
      <c r="G16" s="62" t="str">
        <f t="shared" si="4"/>
        <v>#REF!</v>
      </c>
      <c r="H16" s="62"/>
    </row>
    <row r="17">
      <c r="C17" s="62">
        <v>0.0</v>
      </c>
      <c r="D17" s="61">
        <f t="shared" si="1"/>
        <v>1</v>
      </c>
      <c r="E17" s="62" t="str">
        <f t="shared" si="2"/>
        <v>#REF!</v>
      </c>
      <c r="F17" s="61">
        <f t="shared" si="3"/>
        <v>2</v>
      </c>
      <c r="G17" s="62" t="str">
        <f t="shared" si="4"/>
        <v>#REF!</v>
      </c>
      <c r="H17" s="62"/>
    </row>
    <row r="18">
      <c r="C18" s="62">
        <v>0.0</v>
      </c>
      <c r="D18" s="61">
        <f t="shared" si="1"/>
        <v>1</v>
      </c>
      <c r="E18" s="62" t="str">
        <f t="shared" si="2"/>
        <v>#REF!</v>
      </c>
      <c r="F18" s="61">
        <f t="shared" si="3"/>
        <v>2</v>
      </c>
      <c r="G18" s="62" t="str">
        <f t="shared" si="4"/>
        <v>#REF!</v>
      </c>
      <c r="H18" s="62"/>
    </row>
    <row r="19">
      <c r="C19" s="62">
        <v>0.0</v>
      </c>
      <c r="D19" s="61">
        <f t="shared" si="1"/>
        <v>1</v>
      </c>
      <c r="E19" s="62" t="str">
        <f t="shared" si="2"/>
        <v>#REF!</v>
      </c>
      <c r="F19" s="61">
        <f t="shared" si="3"/>
        <v>2</v>
      </c>
      <c r="G19" s="62" t="str">
        <f t="shared" si="4"/>
        <v>#REF!</v>
      </c>
      <c r="H19" s="62"/>
    </row>
    <row r="20">
      <c r="C20" s="62">
        <v>0.0</v>
      </c>
      <c r="D20" s="61">
        <f t="shared" si="1"/>
        <v>1</v>
      </c>
      <c r="E20" s="62" t="str">
        <f t="shared" si="2"/>
        <v>#REF!</v>
      </c>
      <c r="F20" s="61">
        <f t="shared" si="3"/>
        <v>2</v>
      </c>
      <c r="G20" s="62" t="str">
        <f t="shared" si="4"/>
        <v>#REF!</v>
      </c>
      <c r="H20" s="62"/>
    </row>
    <row r="21">
      <c r="C21" s="62">
        <v>0.0</v>
      </c>
      <c r="D21" s="61">
        <f t="shared" si="1"/>
        <v>1</v>
      </c>
      <c r="E21" s="62" t="str">
        <f t="shared" si="2"/>
        <v>#REF!</v>
      </c>
      <c r="F21" s="61">
        <f t="shared" si="3"/>
        <v>2</v>
      </c>
      <c r="G21" s="62" t="str">
        <f t="shared" si="4"/>
        <v>#REF!</v>
      </c>
      <c r="H21" s="62"/>
    </row>
    <row r="22">
      <c r="C22" s="62">
        <v>0.0</v>
      </c>
      <c r="D22" s="61">
        <f t="shared" si="1"/>
        <v>1</v>
      </c>
      <c r="E22" s="62" t="str">
        <f t="shared" si="2"/>
        <v>#REF!</v>
      </c>
      <c r="F22" s="61">
        <f t="shared" si="3"/>
        <v>2</v>
      </c>
      <c r="G22" s="62" t="str">
        <f t="shared" si="4"/>
        <v>#REF!</v>
      </c>
      <c r="H22" s="62"/>
    </row>
    <row r="23">
      <c r="C23" s="62">
        <v>0.0</v>
      </c>
      <c r="D23" s="61">
        <f t="shared" si="1"/>
        <v>1</v>
      </c>
      <c r="E23" s="62" t="str">
        <f t="shared" si="2"/>
        <v>#REF!</v>
      </c>
      <c r="F23" s="61">
        <f t="shared" si="3"/>
        <v>2</v>
      </c>
      <c r="G23" s="62" t="str">
        <f t="shared" si="4"/>
        <v>#REF!</v>
      </c>
      <c r="H23" s="62"/>
    </row>
    <row r="24">
      <c r="C24" s="62">
        <v>0.0</v>
      </c>
      <c r="D24" s="61">
        <f t="shared" si="1"/>
        <v>1</v>
      </c>
      <c r="E24" s="62" t="str">
        <f t="shared" si="2"/>
        <v>#REF!</v>
      </c>
      <c r="F24" s="61">
        <f t="shared" si="3"/>
        <v>2</v>
      </c>
      <c r="G24" s="62" t="str">
        <f t="shared" si="4"/>
        <v>#REF!</v>
      </c>
      <c r="H24" s="62"/>
    </row>
    <row r="25">
      <c r="C25" s="62">
        <v>0.0</v>
      </c>
      <c r="D25" s="61">
        <f t="shared" si="1"/>
        <v>1</v>
      </c>
      <c r="E25" s="62" t="str">
        <f t="shared" si="2"/>
        <v>#REF!</v>
      </c>
      <c r="F25" s="61">
        <f t="shared" si="3"/>
        <v>2</v>
      </c>
      <c r="G25" s="62" t="str">
        <f t="shared" si="4"/>
        <v>#REF!</v>
      </c>
      <c r="H25" s="62"/>
    </row>
    <row r="26">
      <c r="C26" s="62">
        <v>0.0</v>
      </c>
      <c r="D26" s="61">
        <f t="shared" si="1"/>
        <v>1</v>
      </c>
      <c r="E26" s="62" t="str">
        <f t="shared" si="2"/>
        <v>#REF!</v>
      </c>
      <c r="F26" s="61">
        <f t="shared" si="3"/>
        <v>2</v>
      </c>
      <c r="G26" s="62" t="str">
        <f t="shared" si="4"/>
        <v>#REF!</v>
      </c>
      <c r="H26" s="62"/>
    </row>
    <row r="27">
      <c r="C27" s="62">
        <v>0.0</v>
      </c>
      <c r="D27" s="61">
        <f t="shared" si="1"/>
        <v>1</v>
      </c>
      <c r="E27" s="62" t="str">
        <f t="shared" si="2"/>
        <v>#REF!</v>
      </c>
      <c r="F27" s="61">
        <f t="shared" si="3"/>
        <v>2</v>
      </c>
      <c r="G27" s="62" t="str">
        <f t="shared" si="4"/>
        <v>#REF!</v>
      </c>
      <c r="H27" s="62"/>
    </row>
    <row r="28">
      <c r="C28" s="62">
        <v>0.0</v>
      </c>
      <c r="D28" s="61">
        <f t="shared" si="1"/>
        <v>1</v>
      </c>
      <c r="E28" s="62" t="str">
        <f t="shared" si="2"/>
        <v>#REF!</v>
      </c>
      <c r="F28" s="61">
        <f t="shared" si="3"/>
        <v>2</v>
      </c>
      <c r="G28" s="62" t="str">
        <f t="shared" si="4"/>
        <v>#REF!</v>
      </c>
      <c r="H28" s="62"/>
    </row>
    <row r="29">
      <c r="C29" s="62">
        <v>0.0</v>
      </c>
      <c r="D29" s="61">
        <f t="shared" si="1"/>
        <v>1</v>
      </c>
      <c r="E29" s="62" t="str">
        <f t="shared" si="2"/>
        <v>#REF!</v>
      </c>
      <c r="F29" s="61">
        <f t="shared" si="3"/>
        <v>2</v>
      </c>
      <c r="G29" s="62" t="str">
        <f t="shared" si="4"/>
        <v>#REF!</v>
      </c>
      <c r="H29" s="62"/>
    </row>
    <row r="30">
      <c r="C30" s="62">
        <v>0.0</v>
      </c>
      <c r="D30" s="61">
        <f t="shared" si="1"/>
        <v>1</v>
      </c>
      <c r="E30" s="62" t="str">
        <f t="shared" si="2"/>
        <v>#REF!</v>
      </c>
      <c r="F30" s="61">
        <f t="shared" si="3"/>
        <v>2</v>
      </c>
      <c r="G30" s="62" t="str">
        <f t="shared" si="4"/>
        <v>#REF!</v>
      </c>
      <c r="H30" s="62"/>
    </row>
    <row r="31">
      <c r="C31" s="62">
        <v>0.0</v>
      </c>
      <c r="D31" s="61">
        <f t="shared" si="1"/>
        <v>1</v>
      </c>
      <c r="E31" s="62" t="str">
        <f t="shared" si="2"/>
        <v>#REF!</v>
      </c>
      <c r="F31" s="61">
        <f t="shared" si="3"/>
        <v>2</v>
      </c>
      <c r="G31" s="62" t="str">
        <f t="shared" si="4"/>
        <v>#REF!</v>
      </c>
      <c r="H31" s="62"/>
    </row>
    <row r="32">
      <c r="C32" s="62">
        <v>0.0</v>
      </c>
      <c r="D32" s="61">
        <f t="shared" si="1"/>
        <v>1</v>
      </c>
      <c r="E32" s="62" t="str">
        <f t="shared" si="2"/>
        <v>#REF!</v>
      </c>
      <c r="F32" s="61">
        <f t="shared" si="3"/>
        <v>2</v>
      </c>
      <c r="G32" s="62" t="str">
        <f t="shared" si="4"/>
        <v>#REF!</v>
      </c>
      <c r="H32" s="62"/>
    </row>
    <row r="33">
      <c r="C33" s="62">
        <v>0.0</v>
      </c>
      <c r="D33" s="61">
        <f t="shared" si="1"/>
        <v>1</v>
      </c>
      <c r="E33" s="62" t="str">
        <f t="shared" si="2"/>
        <v>#REF!</v>
      </c>
      <c r="F33" s="61">
        <f t="shared" si="3"/>
        <v>2</v>
      </c>
      <c r="G33" s="62" t="str">
        <f t="shared" si="4"/>
        <v>#REF!</v>
      </c>
      <c r="H33" s="62"/>
    </row>
    <row r="34">
      <c r="C34" s="62">
        <v>0.0</v>
      </c>
      <c r="D34" s="61">
        <f t="shared" si="1"/>
        <v>1</v>
      </c>
      <c r="E34" s="62" t="str">
        <f t="shared" si="2"/>
        <v>#REF!</v>
      </c>
      <c r="F34" s="61">
        <f t="shared" si="3"/>
        <v>2</v>
      </c>
      <c r="G34" s="62" t="str">
        <f t="shared" si="4"/>
        <v>#REF!</v>
      </c>
      <c r="H34" s="62"/>
    </row>
    <row r="35">
      <c r="C35" s="62">
        <v>0.0</v>
      </c>
      <c r="D35" s="61">
        <f t="shared" si="1"/>
        <v>1</v>
      </c>
      <c r="E35" s="62" t="str">
        <f t="shared" si="2"/>
        <v>#REF!</v>
      </c>
      <c r="F35" s="61">
        <f t="shared" si="3"/>
        <v>2</v>
      </c>
      <c r="G35" s="62" t="str">
        <f t="shared" si="4"/>
        <v>#REF!</v>
      </c>
      <c r="H35" s="62"/>
    </row>
    <row r="36">
      <c r="C36" s="62">
        <v>0.0</v>
      </c>
      <c r="D36" s="61">
        <f t="shared" si="1"/>
        <v>1</v>
      </c>
      <c r="E36" s="62" t="str">
        <f t="shared" si="2"/>
        <v>#REF!</v>
      </c>
      <c r="F36" s="61">
        <f t="shared" si="3"/>
        <v>2</v>
      </c>
      <c r="G36" s="62" t="str">
        <f t="shared" si="4"/>
        <v>#REF!</v>
      </c>
      <c r="H36" s="62"/>
    </row>
    <row r="37">
      <c r="C37" s="62">
        <v>0.0</v>
      </c>
      <c r="D37" s="61">
        <f t="shared" si="1"/>
        <v>1</v>
      </c>
      <c r="E37" s="62" t="str">
        <f t="shared" si="2"/>
        <v>#REF!</v>
      </c>
      <c r="F37" s="61">
        <f t="shared" si="3"/>
        <v>2</v>
      </c>
      <c r="G37" s="62" t="str">
        <f t="shared" si="4"/>
        <v>#REF!</v>
      </c>
      <c r="H37" s="62"/>
    </row>
    <row r="38">
      <c r="C38" s="62">
        <v>0.0</v>
      </c>
      <c r="D38" s="61">
        <f t="shared" si="1"/>
        <v>1</v>
      </c>
      <c r="E38" s="62" t="str">
        <f t="shared" si="2"/>
        <v>#REF!</v>
      </c>
      <c r="F38" s="61">
        <f t="shared" si="3"/>
        <v>2</v>
      </c>
      <c r="G38" s="62" t="str">
        <f t="shared" si="4"/>
        <v>#REF!</v>
      </c>
      <c r="H38" s="62"/>
    </row>
    <row r="39">
      <c r="C39" s="62">
        <v>0.0</v>
      </c>
      <c r="D39" s="61">
        <f t="shared" si="1"/>
        <v>1</v>
      </c>
      <c r="E39" s="62" t="str">
        <f t="shared" si="2"/>
        <v>#REF!</v>
      </c>
      <c r="F39" s="61">
        <f t="shared" si="3"/>
        <v>2</v>
      </c>
      <c r="G39" s="62" t="str">
        <f t="shared" si="4"/>
        <v>#REF!</v>
      </c>
      <c r="H39" s="62"/>
    </row>
    <row r="40">
      <c r="C40" s="62">
        <v>0.0</v>
      </c>
      <c r="D40" s="61">
        <f t="shared" si="1"/>
        <v>1</v>
      </c>
      <c r="E40" s="62" t="str">
        <f t="shared" si="2"/>
        <v>#REF!</v>
      </c>
      <c r="F40" s="61">
        <f t="shared" si="3"/>
        <v>2</v>
      </c>
      <c r="G40" s="62" t="str">
        <f t="shared" si="4"/>
        <v>#REF!</v>
      </c>
      <c r="H40" s="62"/>
    </row>
    <row r="41">
      <c r="C41" s="62">
        <v>0.0</v>
      </c>
      <c r="D41" s="61">
        <f t="shared" si="1"/>
        <v>1</v>
      </c>
      <c r="E41" s="62" t="str">
        <f t="shared" si="2"/>
        <v>#REF!</v>
      </c>
      <c r="F41" s="61">
        <f t="shared" si="3"/>
        <v>2</v>
      </c>
      <c r="G41" s="62" t="str">
        <f t="shared" si="4"/>
        <v>#REF!</v>
      </c>
      <c r="H41" s="62"/>
    </row>
    <row r="42">
      <c r="C42" s="62">
        <v>0.0</v>
      </c>
      <c r="D42" s="61">
        <f t="shared" si="1"/>
        <v>1</v>
      </c>
      <c r="E42" s="62" t="str">
        <f t="shared" si="2"/>
        <v>#REF!</v>
      </c>
      <c r="F42" s="61">
        <f t="shared" si="3"/>
        <v>2</v>
      </c>
      <c r="G42" s="62" t="str">
        <f t="shared" si="4"/>
        <v>#REF!</v>
      </c>
      <c r="H42" s="62"/>
    </row>
    <row r="43">
      <c r="C43" s="62">
        <v>0.0</v>
      </c>
      <c r="D43" s="61">
        <f t="shared" si="1"/>
        <v>1</v>
      </c>
      <c r="E43" s="62" t="str">
        <f t="shared" si="2"/>
        <v>#REF!</v>
      </c>
      <c r="F43" s="61">
        <f t="shared" si="3"/>
        <v>2</v>
      </c>
      <c r="G43" s="62" t="str">
        <f t="shared" si="4"/>
        <v>#REF!</v>
      </c>
      <c r="H43" s="62"/>
    </row>
    <row r="44">
      <c r="C44" s="62">
        <v>0.0</v>
      </c>
      <c r="D44" s="61">
        <f t="shared" si="1"/>
        <v>1</v>
      </c>
      <c r="E44" s="62" t="str">
        <f t="shared" si="2"/>
        <v>#REF!</v>
      </c>
      <c r="F44" s="61">
        <f t="shared" si="3"/>
        <v>2</v>
      </c>
      <c r="G44" s="62" t="str">
        <f t="shared" si="4"/>
        <v>#REF!</v>
      </c>
      <c r="H44" s="62"/>
    </row>
    <row r="45">
      <c r="C45" s="62">
        <v>0.0</v>
      </c>
      <c r="D45" s="61">
        <f t="shared" si="1"/>
        <v>1</v>
      </c>
      <c r="E45" s="62" t="str">
        <f t="shared" si="2"/>
        <v>#REF!</v>
      </c>
      <c r="F45" s="61">
        <f t="shared" si="3"/>
        <v>2</v>
      </c>
      <c r="G45" s="62" t="str">
        <f t="shared" si="4"/>
        <v>#REF!</v>
      </c>
      <c r="H45" s="62"/>
    </row>
    <row r="46">
      <c r="C46" s="62">
        <v>0.0</v>
      </c>
      <c r="D46" s="61">
        <f t="shared" si="1"/>
        <v>1</v>
      </c>
      <c r="E46" s="62" t="str">
        <f t="shared" si="2"/>
        <v>#REF!</v>
      </c>
      <c r="F46" s="61">
        <f t="shared" si="3"/>
        <v>2</v>
      </c>
      <c r="G46" s="62" t="str">
        <f t="shared" si="4"/>
        <v>#REF!</v>
      </c>
      <c r="H46" s="62"/>
    </row>
    <row r="47">
      <c r="C47" s="62">
        <v>0.0</v>
      </c>
      <c r="D47" s="61">
        <f t="shared" si="1"/>
        <v>1</v>
      </c>
      <c r="E47" s="62" t="str">
        <f t="shared" si="2"/>
        <v>#REF!</v>
      </c>
      <c r="F47" s="61">
        <f t="shared" si="3"/>
        <v>2</v>
      </c>
      <c r="G47" s="62" t="str">
        <f t="shared" si="4"/>
        <v>#REF!</v>
      </c>
      <c r="H47" s="62"/>
    </row>
    <row r="48">
      <c r="C48" s="62">
        <v>0.0</v>
      </c>
      <c r="D48" s="61">
        <f t="shared" si="1"/>
        <v>1</v>
      </c>
      <c r="E48" s="62" t="str">
        <f t="shared" si="2"/>
        <v>#REF!</v>
      </c>
      <c r="F48" s="61">
        <f t="shared" si="3"/>
        <v>2</v>
      </c>
      <c r="G48" s="62" t="str">
        <f t="shared" si="4"/>
        <v>#REF!</v>
      </c>
      <c r="H48" s="62"/>
    </row>
    <row r="49">
      <c r="C49" s="62">
        <v>0.0</v>
      </c>
      <c r="D49" s="61">
        <f t="shared" si="1"/>
        <v>1</v>
      </c>
      <c r="E49" s="62" t="str">
        <f t="shared" si="2"/>
        <v>#REF!</v>
      </c>
      <c r="F49" s="61">
        <f t="shared" si="3"/>
        <v>2</v>
      </c>
      <c r="G49" s="62" t="str">
        <f t="shared" si="4"/>
        <v>#REF!</v>
      </c>
      <c r="H49" s="62"/>
    </row>
    <row r="50">
      <c r="C50" s="62">
        <v>0.0</v>
      </c>
      <c r="D50" s="61">
        <f t="shared" si="1"/>
        <v>1</v>
      </c>
      <c r="E50" s="62" t="str">
        <f t="shared" si="2"/>
        <v>#REF!</v>
      </c>
      <c r="F50" s="61">
        <f t="shared" si="3"/>
        <v>2</v>
      </c>
      <c r="G50" s="62" t="str">
        <f t="shared" si="4"/>
        <v>#REF!</v>
      </c>
      <c r="H50" s="62"/>
    </row>
    <row r="51">
      <c r="C51" s="62">
        <v>0.0</v>
      </c>
      <c r="D51" s="61">
        <f t="shared" si="1"/>
        <v>1</v>
      </c>
      <c r="E51" s="62" t="str">
        <f t="shared" si="2"/>
        <v>#REF!</v>
      </c>
      <c r="F51" s="61">
        <f t="shared" si="3"/>
        <v>2</v>
      </c>
      <c r="G51" s="62" t="str">
        <f t="shared" si="4"/>
        <v>#REF!</v>
      </c>
      <c r="H51" s="62"/>
    </row>
    <row r="52">
      <c r="C52" s="62">
        <v>0.0</v>
      </c>
      <c r="D52" s="61">
        <f t="shared" si="1"/>
        <v>1</v>
      </c>
      <c r="E52" s="62" t="str">
        <f t="shared" si="2"/>
        <v>#REF!</v>
      </c>
      <c r="F52" s="61">
        <f t="shared" si="3"/>
        <v>2</v>
      </c>
      <c r="G52" s="62" t="str">
        <f t="shared" si="4"/>
        <v>#REF!</v>
      </c>
      <c r="H52" s="62"/>
    </row>
    <row r="53">
      <c r="C53" s="62">
        <v>0.0</v>
      </c>
      <c r="D53" s="61">
        <f t="shared" si="1"/>
        <v>1</v>
      </c>
      <c r="E53" s="62" t="str">
        <f t="shared" si="2"/>
        <v>#REF!</v>
      </c>
      <c r="F53" s="61">
        <f t="shared" si="3"/>
        <v>2</v>
      </c>
      <c r="G53" s="62" t="str">
        <f t="shared" si="4"/>
        <v>#REF!</v>
      </c>
      <c r="H53" s="62"/>
    </row>
    <row r="54">
      <c r="C54" s="62">
        <v>0.0</v>
      </c>
      <c r="D54" s="61">
        <f t="shared" si="1"/>
        <v>1</v>
      </c>
      <c r="E54" s="62" t="str">
        <f t="shared" si="2"/>
        <v>#REF!</v>
      </c>
      <c r="F54" s="61">
        <f t="shared" si="3"/>
        <v>2</v>
      </c>
      <c r="G54" s="62" t="str">
        <f t="shared" si="4"/>
        <v>#REF!</v>
      </c>
      <c r="H54" s="62"/>
    </row>
    <row r="55">
      <c r="C55" s="62">
        <v>0.0</v>
      </c>
      <c r="D55" s="61">
        <f t="shared" si="1"/>
        <v>1</v>
      </c>
      <c r="E55" s="62" t="str">
        <f t="shared" si="2"/>
        <v>#REF!</v>
      </c>
      <c r="F55" s="61">
        <f t="shared" si="3"/>
        <v>2</v>
      </c>
      <c r="G55" s="62" t="str">
        <f t="shared" si="4"/>
        <v>#REF!</v>
      </c>
      <c r="H55" s="62"/>
    </row>
    <row r="56">
      <c r="C56" s="62">
        <v>0.0</v>
      </c>
      <c r="D56" s="61">
        <f t="shared" si="1"/>
        <v>1</v>
      </c>
      <c r="E56" s="62" t="str">
        <f t="shared" si="2"/>
        <v>#REF!</v>
      </c>
      <c r="F56" s="61">
        <f t="shared" si="3"/>
        <v>2</v>
      </c>
      <c r="G56" s="62" t="str">
        <f t="shared" si="4"/>
        <v>#REF!</v>
      </c>
      <c r="H56" s="62"/>
    </row>
    <row r="57">
      <c r="C57" s="62">
        <v>0.0</v>
      </c>
      <c r="D57" s="61">
        <f t="shared" si="1"/>
        <v>1</v>
      </c>
      <c r="E57" s="62" t="str">
        <f t="shared" si="2"/>
        <v>#REF!</v>
      </c>
      <c r="F57" s="61">
        <f t="shared" si="3"/>
        <v>2</v>
      </c>
      <c r="G57" s="62" t="str">
        <f t="shared" si="4"/>
        <v>#REF!</v>
      </c>
      <c r="H57" s="62"/>
    </row>
    <row r="58">
      <c r="C58" s="62">
        <v>0.0</v>
      </c>
      <c r="D58" s="61">
        <f t="shared" si="1"/>
        <v>1</v>
      </c>
      <c r="E58" s="62" t="str">
        <f t="shared" si="2"/>
        <v>#REF!</v>
      </c>
      <c r="F58" s="61">
        <f t="shared" si="3"/>
        <v>2</v>
      </c>
      <c r="G58" s="62" t="str">
        <f t="shared" si="4"/>
        <v>#REF!</v>
      </c>
      <c r="H58" s="62"/>
    </row>
    <row r="59">
      <c r="C59" s="62">
        <v>0.0</v>
      </c>
      <c r="D59" s="61">
        <f t="shared" si="1"/>
        <v>1</v>
      </c>
      <c r="E59" s="62" t="str">
        <f t="shared" si="2"/>
        <v>#REF!</v>
      </c>
      <c r="F59" s="61">
        <f t="shared" si="3"/>
        <v>2</v>
      </c>
      <c r="G59" s="62" t="str">
        <f t="shared" si="4"/>
        <v>#REF!</v>
      </c>
      <c r="H59" s="62"/>
    </row>
    <row r="60">
      <c r="C60" s="62">
        <v>0.0</v>
      </c>
      <c r="D60" s="61">
        <f t="shared" si="1"/>
        <v>1</v>
      </c>
      <c r="E60" s="62" t="str">
        <f t="shared" si="2"/>
        <v>#REF!</v>
      </c>
      <c r="F60" s="61">
        <f t="shared" si="3"/>
        <v>2</v>
      </c>
      <c r="G60" s="62" t="str">
        <f t="shared" si="4"/>
        <v>#REF!</v>
      </c>
      <c r="H60" s="62"/>
    </row>
    <row r="61">
      <c r="C61" s="62">
        <v>0.0</v>
      </c>
      <c r="D61" s="61">
        <f t="shared" si="1"/>
        <v>1</v>
      </c>
      <c r="E61" s="62" t="str">
        <f t="shared" si="2"/>
        <v>#REF!</v>
      </c>
      <c r="F61" s="61">
        <f t="shared" si="3"/>
        <v>2</v>
      </c>
      <c r="G61" s="62" t="str">
        <f t="shared" si="4"/>
        <v>#REF!</v>
      </c>
      <c r="H61" s="62"/>
    </row>
    <row r="62">
      <c r="C62" s="62">
        <v>0.0</v>
      </c>
      <c r="D62" s="61">
        <f t="shared" si="1"/>
        <v>1</v>
      </c>
      <c r="E62" s="62" t="str">
        <f t="shared" si="2"/>
        <v>#REF!</v>
      </c>
      <c r="F62" s="61">
        <f t="shared" si="3"/>
        <v>2</v>
      </c>
      <c r="G62" s="62" t="str">
        <f t="shared" si="4"/>
        <v>#REF!</v>
      </c>
      <c r="H62" s="62"/>
    </row>
    <row r="63">
      <c r="C63" s="62">
        <v>0.0</v>
      </c>
      <c r="D63" s="61">
        <f t="shared" si="1"/>
        <v>1</v>
      </c>
      <c r="E63" s="62" t="str">
        <f t="shared" si="2"/>
        <v>#REF!</v>
      </c>
      <c r="F63" s="61">
        <f t="shared" si="3"/>
        <v>2</v>
      </c>
      <c r="G63" s="62" t="str">
        <f t="shared" si="4"/>
        <v>#REF!</v>
      </c>
      <c r="H63" s="62"/>
    </row>
    <row r="64">
      <c r="C64" s="62">
        <v>0.0</v>
      </c>
      <c r="D64" s="61">
        <f t="shared" si="1"/>
        <v>1</v>
      </c>
      <c r="E64" s="62" t="str">
        <f t="shared" si="2"/>
        <v>#REF!</v>
      </c>
      <c r="F64" s="61">
        <f t="shared" si="3"/>
        <v>2</v>
      </c>
      <c r="G64" s="62" t="str">
        <f t="shared" si="4"/>
        <v>#REF!</v>
      </c>
      <c r="H64" s="62"/>
    </row>
    <row r="65">
      <c r="C65" s="62">
        <v>0.0</v>
      </c>
      <c r="D65" s="61">
        <f t="shared" si="1"/>
        <v>1</v>
      </c>
      <c r="E65" s="62" t="str">
        <f t="shared" si="2"/>
        <v>#REF!</v>
      </c>
      <c r="F65" s="61">
        <f t="shared" si="3"/>
        <v>2</v>
      </c>
      <c r="G65" s="62" t="str">
        <f t="shared" si="4"/>
        <v>#REF!</v>
      </c>
      <c r="H65" s="62"/>
    </row>
    <row r="66">
      <c r="C66" s="62">
        <v>0.0</v>
      </c>
      <c r="D66" s="61">
        <f t="shared" si="1"/>
        <v>1</v>
      </c>
      <c r="E66" s="62" t="str">
        <f t="shared" si="2"/>
        <v>#REF!</v>
      </c>
      <c r="F66" s="61">
        <f t="shared" si="3"/>
        <v>2</v>
      </c>
      <c r="G66" s="62" t="str">
        <f t="shared" si="4"/>
        <v>#REF!</v>
      </c>
      <c r="H66" s="62"/>
    </row>
    <row r="67">
      <c r="C67" s="62">
        <v>0.0</v>
      </c>
      <c r="D67" s="61">
        <f t="shared" si="1"/>
        <v>1</v>
      </c>
      <c r="E67" s="62" t="str">
        <f t="shared" si="2"/>
        <v>#REF!</v>
      </c>
      <c r="F67" s="61">
        <f t="shared" si="3"/>
        <v>2</v>
      </c>
      <c r="G67" s="62" t="str">
        <f t="shared" si="4"/>
        <v>#REF!</v>
      </c>
      <c r="H67" s="62"/>
    </row>
    <row r="68">
      <c r="C68" s="62">
        <v>0.0</v>
      </c>
      <c r="D68" s="61">
        <f t="shared" si="1"/>
        <v>1</v>
      </c>
      <c r="E68" s="62" t="str">
        <f t="shared" si="2"/>
        <v>#REF!</v>
      </c>
      <c r="F68" s="61">
        <f t="shared" si="3"/>
        <v>2</v>
      </c>
      <c r="G68" s="62" t="str">
        <f t="shared" si="4"/>
        <v>#REF!</v>
      </c>
      <c r="H68" s="62"/>
    </row>
    <row r="69">
      <c r="C69" s="62">
        <v>0.0</v>
      </c>
      <c r="D69" s="61">
        <f t="shared" si="1"/>
        <v>1</v>
      </c>
      <c r="E69" s="62" t="str">
        <f t="shared" si="2"/>
        <v>#REF!</v>
      </c>
      <c r="F69" s="61">
        <f t="shared" si="3"/>
        <v>2</v>
      </c>
      <c r="G69" s="62" t="str">
        <f t="shared" si="4"/>
        <v>#REF!</v>
      </c>
      <c r="H69" s="62"/>
    </row>
    <row r="70">
      <c r="C70" s="62">
        <v>0.0</v>
      </c>
      <c r="D70" s="61">
        <f t="shared" si="1"/>
        <v>1</v>
      </c>
      <c r="E70" s="62" t="str">
        <f t="shared" si="2"/>
        <v>#REF!</v>
      </c>
      <c r="F70" s="61">
        <f t="shared" si="3"/>
        <v>2</v>
      </c>
      <c r="G70" s="62" t="str">
        <f t="shared" si="4"/>
        <v>#REF!</v>
      </c>
      <c r="H70" s="62"/>
    </row>
    <row r="71">
      <c r="C71" s="62">
        <v>0.0</v>
      </c>
      <c r="D71" s="61">
        <f t="shared" si="1"/>
        <v>1</v>
      </c>
      <c r="E71" s="62" t="str">
        <f t="shared" si="2"/>
        <v>#REF!</v>
      </c>
      <c r="F71" s="61">
        <f t="shared" si="3"/>
        <v>2</v>
      </c>
      <c r="G71" s="62" t="str">
        <f t="shared" si="4"/>
        <v>#REF!</v>
      </c>
      <c r="H71" s="62"/>
    </row>
    <row r="72">
      <c r="C72" s="62">
        <v>0.0</v>
      </c>
      <c r="D72" s="61">
        <f t="shared" si="1"/>
        <v>1</v>
      </c>
      <c r="E72" s="62" t="str">
        <f t="shared" si="2"/>
        <v>#REF!</v>
      </c>
      <c r="F72" s="61">
        <f t="shared" si="3"/>
        <v>2</v>
      </c>
      <c r="G72" s="62" t="str">
        <f t="shared" si="4"/>
        <v>#REF!</v>
      </c>
      <c r="H72" s="62"/>
    </row>
    <row r="73">
      <c r="C73" s="62">
        <v>0.0</v>
      </c>
      <c r="D73" s="61">
        <f t="shared" si="1"/>
        <v>1</v>
      </c>
      <c r="E73" s="62" t="str">
        <f t="shared" si="2"/>
        <v>#REF!</v>
      </c>
      <c r="F73" s="61">
        <f t="shared" si="3"/>
        <v>2</v>
      </c>
      <c r="G73" s="62" t="str">
        <f t="shared" si="4"/>
        <v>#REF!</v>
      </c>
      <c r="H73" s="62"/>
    </row>
    <row r="74">
      <c r="C74" s="62">
        <v>0.0</v>
      </c>
      <c r="D74" s="61">
        <f t="shared" si="1"/>
        <v>1</v>
      </c>
      <c r="E74" s="62" t="str">
        <f t="shared" si="2"/>
        <v>#REF!</v>
      </c>
      <c r="F74" s="61">
        <f t="shared" si="3"/>
        <v>2</v>
      </c>
      <c r="G74" s="62" t="str">
        <f t="shared" si="4"/>
        <v>#REF!</v>
      </c>
      <c r="H74" s="62"/>
    </row>
    <row r="75">
      <c r="C75" s="62">
        <v>0.0</v>
      </c>
      <c r="D75" s="61">
        <f t="shared" si="1"/>
        <v>1</v>
      </c>
      <c r="E75" s="62" t="str">
        <f t="shared" si="2"/>
        <v>#REF!</v>
      </c>
      <c r="F75" s="61">
        <f t="shared" si="3"/>
        <v>2</v>
      </c>
      <c r="G75" s="62" t="str">
        <f t="shared" si="4"/>
        <v>#REF!</v>
      </c>
      <c r="H75" s="62"/>
    </row>
    <row r="76">
      <c r="C76" s="62">
        <v>0.0</v>
      </c>
      <c r="D76" s="61">
        <f t="shared" si="1"/>
        <v>1</v>
      </c>
      <c r="E76" s="62" t="str">
        <f t="shared" si="2"/>
        <v>#REF!</v>
      </c>
      <c r="F76" s="61">
        <f t="shared" si="3"/>
        <v>2</v>
      </c>
      <c r="G76" s="62" t="str">
        <f t="shared" si="4"/>
        <v>#REF!</v>
      </c>
      <c r="H76" s="62"/>
    </row>
    <row r="77">
      <c r="C77" s="62">
        <v>0.0</v>
      </c>
      <c r="D77" s="61">
        <f t="shared" si="1"/>
        <v>1</v>
      </c>
      <c r="E77" s="62" t="str">
        <f t="shared" si="2"/>
        <v>#REF!</v>
      </c>
      <c r="F77" s="61">
        <f t="shared" si="3"/>
        <v>2</v>
      </c>
      <c r="G77" s="62" t="str">
        <f t="shared" si="4"/>
        <v>#REF!</v>
      </c>
      <c r="H77" s="62"/>
    </row>
    <row r="78">
      <c r="C78" s="62">
        <v>0.0</v>
      </c>
      <c r="D78" s="61">
        <f t="shared" si="1"/>
        <v>1</v>
      </c>
      <c r="E78" s="62" t="str">
        <f t="shared" si="2"/>
        <v>#REF!</v>
      </c>
      <c r="F78" s="61">
        <f t="shared" si="3"/>
        <v>2</v>
      </c>
      <c r="G78" s="62" t="str">
        <f t="shared" si="4"/>
        <v>#REF!</v>
      </c>
      <c r="H78" s="62"/>
    </row>
    <row r="79">
      <c r="C79" s="62">
        <v>0.0</v>
      </c>
      <c r="D79" s="61">
        <f t="shared" si="1"/>
        <v>1</v>
      </c>
      <c r="E79" s="62" t="str">
        <f t="shared" si="2"/>
        <v>#REF!</v>
      </c>
      <c r="F79" s="61">
        <f t="shared" si="3"/>
        <v>2</v>
      </c>
      <c r="G79" s="62" t="str">
        <f t="shared" si="4"/>
        <v>#REF!</v>
      </c>
      <c r="H79" s="62"/>
    </row>
    <row r="80">
      <c r="C80" s="62">
        <v>0.0</v>
      </c>
      <c r="D80" s="61">
        <f t="shared" si="1"/>
        <v>1</v>
      </c>
      <c r="E80" s="62" t="str">
        <f t="shared" si="2"/>
        <v>#REF!</v>
      </c>
      <c r="F80" s="61">
        <f t="shared" si="3"/>
        <v>2</v>
      </c>
      <c r="G80" s="62" t="str">
        <f t="shared" si="4"/>
        <v>#REF!</v>
      </c>
      <c r="H80" s="62"/>
    </row>
    <row r="81">
      <c r="C81" s="62">
        <v>0.0</v>
      </c>
      <c r="D81" s="61">
        <f t="shared" si="1"/>
        <v>1</v>
      </c>
      <c r="E81" s="62" t="str">
        <f t="shared" si="2"/>
        <v>#REF!</v>
      </c>
      <c r="F81" s="61">
        <f t="shared" si="3"/>
        <v>2</v>
      </c>
      <c r="G81" s="62" t="str">
        <f t="shared" si="4"/>
        <v>#REF!</v>
      </c>
      <c r="H81" s="62"/>
    </row>
    <row r="82">
      <c r="C82" s="62">
        <v>0.0</v>
      </c>
      <c r="D82" s="61">
        <f t="shared" si="1"/>
        <v>1</v>
      </c>
      <c r="E82" s="62" t="str">
        <f t="shared" si="2"/>
        <v>#REF!</v>
      </c>
      <c r="F82" s="61">
        <f t="shared" si="3"/>
        <v>2</v>
      </c>
      <c r="G82" s="62" t="str">
        <f t="shared" si="4"/>
        <v>#REF!</v>
      </c>
      <c r="H82" s="62"/>
    </row>
    <row r="83">
      <c r="C83" s="62">
        <v>0.0</v>
      </c>
      <c r="D83" s="61">
        <f t="shared" si="1"/>
        <v>1</v>
      </c>
      <c r="E83" s="62" t="str">
        <f t="shared" si="2"/>
        <v>#REF!</v>
      </c>
      <c r="F83" s="61">
        <f t="shared" si="3"/>
        <v>2</v>
      </c>
      <c r="G83" s="62" t="str">
        <f t="shared" si="4"/>
        <v>#REF!</v>
      </c>
      <c r="H83" s="62"/>
    </row>
    <row r="84">
      <c r="C84" s="62">
        <v>0.0</v>
      </c>
      <c r="D84" s="61">
        <f t="shared" si="1"/>
        <v>1</v>
      </c>
      <c r="E84" s="62" t="str">
        <f t="shared" si="2"/>
        <v>#REF!</v>
      </c>
      <c r="F84" s="61">
        <f t="shared" si="3"/>
        <v>2</v>
      </c>
      <c r="G84" s="62" t="str">
        <f t="shared" si="4"/>
        <v>#REF!</v>
      </c>
      <c r="H84" s="62"/>
    </row>
    <row r="85">
      <c r="C85" s="62">
        <v>0.0</v>
      </c>
      <c r="D85" s="61">
        <f t="shared" si="1"/>
        <v>1</v>
      </c>
      <c r="E85" s="62" t="str">
        <f t="shared" si="2"/>
        <v>#REF!</v>
      </c>
      <c r="F85" s="61">
        <f t="shared" si="3"/>
        <v>2</v>
      </c>
      <c r="G85" s="62" t="str">
        <f t="shared" si="4"/>
        <v>#REF!</v>
      </c>
      <c r="H85" s="62"/>
    </row>
    <row r="86">
      <c r="C86" s="62">
        <v>0.0</v>
      </c>
      <c r="D86" s="61">
        <f t="shared" si="1"/>
        <v>1</v>
      </c>
      <c r="E86" s="62" t="str">
        <f t="shared" si="2"/>
        <v>#REF!</v>
      </c>
      <c r="F86" s="61">
        <f t="shared" si="3"/>
        <v>2</v>
      </c>
      <c r="G86" s="62" t="str">
        <f t="shared" si="4"/>
        <v>#REF!</v>
      </c>
      <c r="H86" s="62"/>
    </row>
    <row r="87">
      <c r="C87" s="62">
        <v>0.0</v>
      </c>
      <c r="D87" s="61">
        <f t="shared" si="1"/>
        <v>1</v>
      </c>
      <c r="E87" s="62" t="str">
        <f t="shared" si="2"/>
        <v>#REF!</v>
      </c>
      <c r="F87" s="61">
        <f t="shared" si="3"/>
        <v>2</v>
      </c>
      <c r="G87" s="62" t="str">
        <f t="shared" si="4"/>
        <v>#REF!</v>
      </c>
      <c r="H87" s="62"/>
    </row>
    <row r="88">
      <c r="C88" s="62">
        <v>0.0</v>
      </c>
      <c r="D88" s="61">
        <f t="shared" si="1"/>
        <v>1</v>
      </c>
      <c r="E88" s="62" t="str">
        <f t="shared" si="2"/>
        <v>#REF!</v>
      </c>
      <c r="F88" s="61">
        <f t="shared" si="3"/>
        <v>2</v>
      </c>
      <c r="G88" s="62" t="str">
        <f t="shared" si="4"/>
        <v>#REF!</v>
      </c>
      <c r="H88" s="62"/>
    </row>
    <row r="89">
      <c r="C89" s="62">
        <v>0.0</v>
      </c>
      <c r="D89" s="61">
        <f t="shared" si="1"/>
        <v>1</v>
      </c>
      <c r="E89" s="62" t="str">
        <f t="shared" si="2"/>
        <v>#REF!</v>
      </c>
      <c r="F89" s="61">
        <f t="shared" si="3"/>
        <v>2</v>
      </c>
      <c r="G89" s="62" t="str">
        <f t="shared" si="4"/>
        <v>#REF!</v>
      </c>
      <c r="H89" s="62"/>
    </row>
    <row r="90">
      <c r="C90" s="62">
        <v>0.0</v>
      </c>
      <c r="D90" s="61">
        <f t="shared" si="1"/>
        <v>1</v>
      </c>
      <c r="E90" s="62" t="str">
        <f t="shared" si="2"/>
        <v>#REF!</v>
      </c>
      <c r="F90" s="61">
        <f t="shared" si="3"/>
        <v>2</v>
      </c>
      <c r="G90" s="62" t="str">
        <f t="shared" si="4"/>
        <v>#REF!</v>
      </c>
      <c r="H90" s="62"/>
    </row>
    <row r="91">
      <c r="C91" s="62">
        <v>0.0</v>
      </c>
      <c r="D91" s="61">
        <f t="shared" si="1"/>
        <v>1</v>
      </c>
      <c r="E91" s="62" t="str">
        <f t="shared" si="2"/>
        <v>#REF!</v>
      </c>
      <c r="F91" s="61">
        <f t="shared" si="3"/>
        <v>2</v>
      </c>
      <c r="G91" s="62" t="str">
        <f t="shared" si="4"/>
        <v>#REF!</v>
      </c>
      <c r="H91" s="62"/>
    </row>
    <row r="92">
      <c r="C92" s="62">
        <v>0.0</v>
      </c>
      <c r="D92" s="61">
        <f t="shared" si="1"/>
        <v>1</v>
      </c>
      <c r="E92" s="62" t="str">
        <f t="shared" si="2"/>
        <v>#REF!</v>
      </c>
      <c r="F92" s="61">
        <f t="shared" si="3"/>
        <v>2</v>
      </c>
      <c r="G92" s="62" t="str">
        <f t="shared" si="4"/>
        <v>#REF!</v>
      </c>
      <c r="H92" s="62"/>
    </row>
    <row r="93">
      <c r="C93" s="62">
        <v>0.0</v>
      </c>
      <c r="D93" s="61">
        <f t="shared" si="1"/>
        <v>1</v>
      </c>
      <c r="E93" s="62" t="str">
        <f t="shared" si="2"/>
        <v>#REF!</v>
      </c>
      <c r="F93" s="61">
        <f t="shared" si="3"/>
        <v>2</v>
      </c>
      <c r="G93" s="62" t="str">
        <f t="shared" si="4"/>
        <v>#REF!</v>
      </c>
      <c r="H93" s="62"/>
    </row>
    <row r="94">
      <c r="C94" s="62">
        <v>0.0</v>
      </c>
      <c r="D94" s="61">
        <f t="shared" si="1"/>
        <v>1</v>
      </c>
      <c r="E94" s="62" t="str">
        <f t="shared" si="2"/>
        <v>#REF!</v>
      </c>
      <c r="F94" s="61">
        <f t="shared" si="3"/>
        <v>2</v>
      </c>
      <c r="G94" s="62" t="str">
        <f t="shared" si="4"/>
        <v>#REF!</v>
      </c>
      <c r="H94" s="62"/>
    </row>
    <row r="95">
      <c r="C95" s="62">
        <v>0.0</v>
      </c>
      <c r="D95" s="61">
        <f t="shared" si="1"/>
        <v>1</v>
      </c>
      <c r="E95" s="62" t="str">
        <f t="shared" si="2"/>
        <v>#REF!</v>
      </c>
      <c r="F95" s="61">
        <f t="shared" si="3"/>
        <v>2</v>
      </c>
      <c r="G95" s="62" t="str">
        <f t="shared" si="4"/>
        <v>#REF!</v>
      </c>
      <c r="H95" s="62"/>
    </row>
    <row r="96">
      <c r="C96" s="62">
        <v>0.0</v>
      </c>
      <c r="D96" s="61">
        <f t="shared" si="1"/>
        <v>1</v>
      </c>
      <c r="E96" s="62" t="str">
        <f t="shared" si="2"/>
        <v>#REF!</v>
      </c>
      <c r="F96" s="61">
        <f t="shared" si="3"/>
        <v>2</v>
      </c>
      <c r="G96" s="62" t="str">
        <f t="shared" si="4"/>
        <v>#REF!</v>
      </c>
      <c r="H96" s="62"/>
    </row>
    <row r="97">
      <c r="C97" s="62">
        <v>0.0</v>
      </c>
      <c r="D97" s="61">
        <f t="shared" si="1"/>
        <v>1</v>
      </c>
      <c r="E97" s="62" t="str">
        <f t="shared" si="2"/>
        <v>#REF!</v>
      </c>
      <c r="F97" s="61">
        <f t="shared" si="3"/>
        <v>2</v>
      </c>
      <c r="G97" s="62" t="str">
        <f t="shared" si="4"/>
        <v>#REF!</v>
      </c>
      <c r="H97" s="62"/>
    </row>
    <row r="98">
      <c r="C98" s="62">
        <v>0.0</v>
      </c>
      <c r="D98" s="61">
        <f t="shared" si="1"/>
        <v>1</v>
      </c>
      <c r="E98" s="62" t="str">
        <f t="shared" si="2"/>
        <v>#REF!</v>
      </c>
      <c r="F98" s="61">
        <f t="shared" si="3"/>
        <v>2</v>
      </c>
      <c r="G98" s="62" t="str">
        <f t="shared" si="4"/>
        <v>#REF!</v>
      </c>
      <c r="H98" s="62"/>
    </row>
    <row r="99">
      <c r="C99" s="62">
        <v>0.0</v>
      </c>
      <c r="D99" s="61">
        <f t="shared" si="1"/>
        <v>1</v>
      </c>
      <c r="E99" s="62" t="str">
        <f t="shared" si="2"/>
        <v>#REF!</v>
      </c>
      <c r="F99" s="61">
        <f t="shared" si="3"/>
        <v>2</v>
      </c>
      <c r="G99" s="62" t="str">
        <f t="shared" si="4"/>
        <v>#REF!</v>
      </c>
      <c r="H99" s="62"/>
    </row>
    <row r="100">
      <c r="C100" s="62">
        <v>0.0</v>
      </c>
      <c r="D100" s="61">
        <f t="shared" si="1"/>
        <v>1</v>
      </c>
      <c r="E100" s="62" t="str">
        <f t="shared" si="2"/>
        <v>#REF!</v>
      </c>
      <c r="F100" s="61">
        <f t="shared" si="3"/>
        <v>2</v>
      </c>
      <c r="G100" s="62" t="str">
        <f t="shared" si="4"/>
        <v>#REF!</v>
      </c>
      <c r="H100" s="62"/>
    </row>
    <row r="101">
      <c r="C101" s="62">
        <v>0.0</v>
      </c>
      <c r="D101" s="61">
        <f t="shared" si="1"/>
        <v>1</v>
      </c>
      <c r="E101" s="62" t="str">
        <f t="shared" si="2"/>
        <v>#REF!</v>
      </c>
      <c r="F101" s="61">
        <f t="shared" si="3"/>
        <v>2</v>
      </c>
      <c r="G101" s="62" t="str">
        <f t="shared" si="4"/>
        <v>#REF!</v>
      </c>
      <c r="H101" s="62"/>
    </row>
    <row r="102">
      <c r="C102" s="62">
        <v>0.0</v>
      </c>
      <c r="D102" s="61">
        <f t="shared" si="1"/>
        <v>1</v>
      </c>
      <c r="E102" s="62" t="str">
        <f t="shared" si="2"/>
        <v>#REF!</v>
      </c>
      <c r="F102" s="61">
        <f t="shared" si="3"/>
        <v>2</v>
      </c>
      <c r="G102" s="62" t="str">
        <f t="shared" si="4"/>
        <v>#REF!</v>
      </c>
      <c r="H102" s="62"/>
    </row>
    <row r="103">
      <c r="C103" s="62">
        <v>0.0</v>
      </c>
      <c r="D103" s="61">
        <f t="shared" si="1"/>
        <v>1</v>
      </c>
      <c r="E103" s="62" t="str">
        <f t="shared" si="2"/>
        <v>#REF!</v>
      </c>
      <c r="F103" s="61">
        <f t="shared" si="3"/>
        <v>2</v>
      </c>
      <c r="G103" s="62" t="str">
        <f t="shared" si="4"/>
        <v>#REF!</v>
      </c>
      <c r="H103" s="62"/>
    </row>
    <row r="104">
      <c r="C104" s="62">
        <v>0.0</v>
      </c>
      <c r="D104" s="61">
        <f t="shared" si="1"/>
        <v>1</v>
      </c>
      <c r="E104" s="62" t="str">
        <f t="shared" si="2"/>
        <v>#REF!</v>
      </c>
      <c r="F104" s="61">
        <f t="shared" si="3"/>
        <v>2</v>
      </c>
      <c r="G104" s="62" t="str">
        <f t="shared" si="4"/>
        <v>#REF!</v>
      </c>
      <c r="H104" s="62"/>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1.14"/>
    <col customWidth="1" min="2" max="2" width="8.14"/>
    <col customWidth="1" min="3" max="3" width="34.43"/>
  </cols>
  <sheetData>
    <row r="1">
      <c r="A1" s="95" t="s">
        <v>3</v>
      </c>
      <c r="B1" s="95" t="s">
        <v>107</v>
      </c>
      <c r="C1" s="95" t="s">
        <v>6</v>
      </c>
      <c r="D1" s="96" t="s">
        <v>108</v>
      </c>
    </row>
    <row r="2">
      <c r="A2" s="9"/>
      <c r="B2" s="9"/>
      <c r="C2" s="9"/>
      <c r="D2" s="10" t="s">
        <v>17</v>
      </c>
    </row>
    <row r="3">
      <c r="A3" s="107" t="s">
        <v>109</v>
      </c>
      <c r="B3" s="108"/>
      <c r="C3" s="109"/>
      <c r="D3" s="109"/>
    </row>
    <row r="4">
      <c r="A4" s="57">
        <f t="array" ref="A4:D205">sort({
ChartData1!A4:A205,ChartData1!D4:D205,ChartData1!H4:H205,ChartData1!E4:E205; 
ChartData1!A4:A205,ChartData1!F4:F205,ChartData1!B4:B205,ChartData1!G4:G205
})</f>
        <v>43191</v>
      </c>
      <c r="B4" s="63">
        <v>1.0</v>
      </c>
      <c r="C4" s="62"/>
      <c r="D4" s="62">
        <v>0.0</v>
      </c>
    </row>
    <row r="5">
      <c r="A5" s="86">
        <v>43191.0</v>
      </c>
      <c r="B5" s="63">
        <v>2.0</v>
      </c>
      <c r="C5" t="s">
        <v>106</v>
      </c>
      <c r="D5" s="62">
        <v>0.0</v>
      </c>
    </row>
    <row r="6">
      <c r="A6" s="111">
        <v>43220.0</v>
      </c>
      <c r="B6" s="63">
        <v>1.0</v>
      </c>
      <c r="C6" s="62"/>
      <c r="D6" s="62">
        <v>0.0</v>
      </c>
    </row>
    <row r="7">
      <c r="A7" s="111">
        <v>43220.0</v>
      </c>
      <c r="B7" s="63">
        <v>2.0</v>
      </c>
      <c r="C7" t="s">
        <v>56</v>
      </c>
      <c r="D7" s="62" t="e">
        <v>#REF!</v>
      </c>
    </row>
    <row r="8">
      <c r="A8" s="111">
        <v>43242.0</v>
      </c>
      <c r="B8" s="63">
        <v>1.0</v>
      </c>
      <c r="C8" s="62"/>
      <c r="D8" s="62" t="e">
        <v>#REF!</v>
      </c>
    </row>
    <row r="9">
      <c r="A9" s="111">
        <v>43242.0</v>
      </c>
      <c r="B9" s="63">
        <v>2.0</v>
      </c>
      <c r="C9" t="s">
        <v>57</v>
      </c>
      <c r="D9" s="62" t="e">
        <v>#REF!</v>
      </c>
    </row>
    <row r="10">
      <c r="A10" s="111">
        <v>43266.0</v>
      </c>
      <c r="B10" s="63">
        <v>1.0</v>
      </c>
      <c r="C10" s="62"/>
      <c r="D10" s="62" t="e">
        <v>#REF!</v>
      </c>
    </row>
    <row r="11">
      <c r="A11" s="111">
        <v>43266.0</v>
      </c>
      <c r="B11" s="63">
        <v>2.0</v>
      </c>
      <c r="C11" t="s">
        <v>19</v>
      </c>
      <c r="D11" s="62" t="e">
        <v>#REF!</v>
      </c>
    </row>
    <row r="12">
      <c r="A12" s="111">
        <v>43269.0</v>
      </c>
      <c r="B12" s="63">
        <v>1.0</v>
      </c>
      <c r="C12" s="62"/>
      <c r="D12" s="62" t="e">
        <v>#REF!</v>
      </c>
    </row>
    <row r="13">
      <c r="A13" s="111">
        <v>43269.0</v>
      </c>
      <c r="B13" s="63">
        <v>2.0</v>
      </c>
      <c r="C13" t="s">
        <v>21</v>
      </c>
      <c r="D13" s="62" t="e">
        <v>#REF!</v>
      </c>
    </row>
    <row r="14">
      <c r="A14" s="111">
        <v>43278.0</v>
      </c>
      <c r="B14" s="63">
        <v>1.0</v>
      </c>
      <c r="C14" s="62"/>
      <c r="D14" s="62" t="e">
        <v>#REF!</v>
      </c>
    </row>
    <row r="15">
      <c r="A15" s="111">
        <v>43278.0</v>
      </c>
      <c r="B15" s="63">
        <v>2.0</v>
      </c>
      <c r="C15" t="s">
        <v>58</v>
      </c>
      <c r="D15" s="62" t="e">
        <v>#REF!</v>
      </c>
    </row>
    <row r="16">
      <c r="A16" s="111">
        <v>43291.0</v>
      </c>
      <c r="B16" s="63">
        <v>1.0</v>
      </c>
      <c r="C16" s="62"/>
      <c r="D16" s="62" t="e">
        <v>#REF!</v>
      </c>
    </row>
    <row r="17">
      <c r="A17" s="111">
        <v>43291.0</v>
      </c>
      <c r="B17" s="63">
        <v>2.0</v>
      </c>
      <c r="C17" t="s">
        <v>23</v>
      </c>
      <c r="D17" s="62" t="e">
        <v>#REF!</v>
      </c>
    </row>
    <row r="18">
      <c r="A18" s="111">
        <v>43293.0</v>
      </c>
      <c r="B18" s="63">
        <v>1.0</v>
      </c>
      <c r="C18" s="62"/>
      <c r="D18" s="62" t="e">
        <v>#REF!</v>
      </c>
    </row>
    <row r="19">
      <c r="A19" s="111">
        <v>43293.0</v>
      </c>
      <c r="B19" s="63">
        <v>2.0</v>
      </c>
      <c r="C19" t="s">
        <v>25</v>
      </c>
      <c r="D19" s="62" t="e">
        <v>#REF!</v>
      </c>
    </row>
    <row r="20">
      <c r="A20" s="111">
        <v>43295.0</v>
      </c>
      <c r="B20" s="63">
        <v>1.0</v>
      </c>
      <c r="C20" s="62"/>
      <c r="D20" s="62" t="e">
        <v>#REF!</v>
      </c>
    </row>
    <row r="21">
      <c r="A21" s="111">
        <v>43295.0</v>
      </c>
      <c r="B21" s="63">
        <v>2.0</v>
      </c>
      <c r="C21" t="s">
        <v>27</v>
      </c>
      <c r="D21" s="62" t="e">
        <v>#REF!</v>
      </c>
    </row>
    <row r="22">
      <c r="A22" s="111">
        <v>43297.0</v>
      </c>
      <c r="B22" s="63">
        <v>1.0</v>
      </c>
      <c r="C22" s="62"/>
      <c r="D22" s="62" t="e">
        <v>#REF!</v>
      </c>
    </row>
    <row r="23">
      <c r="A23" s="111">
        <v>43297.0</v>
      </c>
      <c r="B23" s="63">
        <v>2.0</v>
      </c>
      <c r="C23" t="s">
        <v>27</v>
      </c>
      <c r="D23" s="62" t="e">
        <v>#REF!</v>
      </c>
    </row>
    <row r="24">
      <c r="B24" s="63">
        <v>1.0</v>
      </c>
      <c r="C24" s="62"/>
      <c r="D24" s="62" t="e">
        <v>#REF!</v>
      </c>
    </row>
    <row r="25">
      <c r="B25" s="63">
        <v>1.0</v>
      </c>
      <c r="C25" s="62"/>
      <c r="D25" s="62" t="e">
        <v>#REF!</v>
      </c>
    </row>
    <row r="26">
      <c r="B26" s="63">
        <v>1.0</v>
      </c>
      <c r="C26" s="62"/>
      <c r="D26" s="62" t="e">
        <v>#REF!</v>
      </c>
    </row>
    <row r="27">
      <c r="B27" s="63">
        <v>1.0</v>
      </c>
      <c r="C27" s="62"/>
      <c r="D27" s="62" t="e">
        <v>#REF!</v>
      </c>
    </row>
    <row r="28">
      <c r="B28" s="63">
        <v>1.0</v>
      </c>
      <c r="C28" s="62"/>
      <c r="D28" s="62" t="e">
        <v>#REF!</v>
      </c>
    </row>
    <row r="29">
      <c r="B29" s="63">
        <v>1.0</v>
      </c>
      <c r="C29" s="62"/>
      <c r="D29" s="62" t="e">
        <v>#REF!</v>
      </c>
    </row>
    <row r="30">
      <c r="B30" s="63">
        <v>1.0</v>
      </c>
      <c r="C30" s="62"/>
      <c r="D30" s="62" t="e">
        <v>#REF!</v>
      </c>
    </row>
    <row r="31">
      <c r="B31" s="63">
        <v>1.0</v>
      </c>
      <c r="C31" s="62"/>
      <c r="D31" s="62" t="e">
        <v>#REF!</v>
      </c>
    </row>
    <row r="32">
      <c r="B32" s="63">
        <v>1.0</v>
      </c>
      <c r="C32" s="62"/>
      <c r="D32" s="62" t="e">
        <v>#REF!</v>
      </c>
    </row>
    <row r="33">
      <c r="B33" s="63">
        <v>1.0</v>
      </c>
      <c r="C33" s="62"/>
      <c r="D33" s="62" t="e">
        <v>#REF!</v>
      </c>
    </row>
    <row r="34">
      <c r="B34" s="63">
        <v>1.0</v>
      </c>
      <c r="C34" s="62"/>
      <c r="D34" s="62" t="e">
        <v>#REF!</v>
      </c>
    </row>
    <row r="35">
      <c r="B35" s="63">
        <v>1.0</v>
      </c>
      <c r="C35" s="62"/>
      <c r="D35" s="62" t="e">
        <v>#REF!</v>
      </c>
    </row>
    <row r="36">
      <c r="B36" s="63">
        <v>1.0</v>
      </c>
      <c r="C36" s="62"/>
      <c r="D36" s="62" t="e">
        <v>#REF!</v>
      </c>
    </row>
    <row r="37">
      <c r="B37" s="63">
        <v>1.0</v>
      </c>
      <c r="C37" s="62"/>
      <c r="D37" s="62" t="e">
        <v>#REF!</v>
      </c>
    </row>
    <row r="38">
      <c r="B38" s="63">
        <v>1.0</v>
      </c>
      <c r="C38" s="62"/>
      <c r="D38" s="62" t="e">
        <v>#REF!</v>
      </c>
    </row>
    <row r="39">
      <c r="B39" s="63">
        <v>1.0</v>
      </c>
      <c r="C39" s="62"/>
      <c r="D39" s="62" t="e">
        <v>#REF!</v>
      </c>
    </row>
    <row r="40">
      <c r="B40" s="63">
        <v>1.0</v>
      </c>
      <c r="C40" s="62"/>
      <c r="D40" s="62" t="e">
        <v>#REF!</v>
      </c>
    </row>
    <row r="41">
      <c r="B41" s="63">
        <v>1.0</v>
      </c>
      <c r="C41" s="62"/>
      <c r="D41" s="62" t="e">
        <v>#REF!</v>
      </c>
    </row>
    <row r="42">
      <c r="B42" s="63">
        <v>1.0</v>
      </c>
      <c r="C42" s="62"/>
      <c r="D42" s="62" t="e">
        <v>#REF!</v>
      </c>
    </row>
    <row r="43">
      <c r="B43" s="63">
        <v>1.0</v>
      </c>
      <c r="C43" s="62"/>
      <c r="D43" s="62" t="e">
        <v>#REF!</v>
      </c>
    </row>
    <row r="44">
      <c r="B44" s="63">
        <v>1.0</v>
      </c>
      <c r="C44" s="62"/>
      <c r="D44" s="62" t="e">
        <v>#REF!</v>
      </c>
    </row>
    <row r="45">
      <c r="B45" s="63">
        <v>1.0</v>
      </c>
      <c r="C45" s="62"/>
      <c r="D45" s="62" t="e">
        <v>#REF!</v>
      </c>
    </row>
    <row r="46">
      <c r="B46" s="63">
        <v>1.0</v>
      </c>
      <c r="C46" s="62"/>
      <c r="D46" s="62" t="e">
        <v>#REF!</v>
      </c>
    </row>
    <row r="47">
      <c r="B47" s="63">
        <v>1.0</v>
      </c>
      <c r="C47" s="62"/>
      <c r="D47" s="62" t="e">
        <v>#REF!</v>
      </c>
    </row>
    <row r="48">
      <c r="B48" s="63">
        <v>1.0</v>
      </c>
      <c r="C48" s="62"/>
      <c r="D48" s="62" t="e">
        <v>#REF!</v>
      </c>
    </row>
    <row r="49">
      <c r="B49" s="63">
        <v>1.0</v>
      </c>
      <c r="C49" s="62"/>
      <c r="D49" s="62" t="e">
        <v>#REF!</v>
      </c>
    </row>
    <row r="50">
      <c r="B50" s="63">
        <v>1.0</v>
      </c>
      <c r="C50" s="62"/>
      <c r="D50" s="62" t="e">
        <v>#REF!</v>
      </c>
    </row>
    <row r="51">
      <c r="B51" s="63">
        <v>1.0</v>
      </c>
      <c r="C51" s="62"/>
      <c r="D51" s="62" t="e">
        <v>#REF!</v>
      </c>
    </row>
    <row r="52">
      <c r="B52" s="63">
        <v>1.0</v>
      </c>
      <c r="C52" s="62"/>
      <c r="D52" s="62" t="e">
        <v>#REF!</v>
      </c>
    </row>
    <row r="53">
      <c r="B53" s="63">
        <v>1.0</v>
      </c>
      <c r="C53" s="62"/>
      <c r="D53" s="62" t="e">
        <v>#REF!</v>
      </c>
    </row>
    <row r="54">
      <c r="B54" s="63">
        <v>1.0</v>
      </c>
      <c r="C54" s="62"/>
      <c r="D54" s="62" t="e">
        <v>#REF!</v>
      </c>
    </row>
    <row r="55">
      <c r="B55" s="63">
        <v>1.0</v>
      </c>
      <c r="C55" s="62"/>
      <c r="D55" s="62" t="e">
        <v>#REF!</v>
      </c>
    </row>
    <row r="56">
      <c r="B56" s="63">
        <v>1.0</v>
      </c>
      <c r="C56" s="62"/>
      <c r="D56" s="62" t="e">
        <v>#REF!</v>
      </c>
    </row>
    <row r="57">
      <c r="B57" s="63">
        <v>1.0</v>
      </c>
      <c r="C57" s="62"/>
      <c r="D57" s="62" t="e">
        <v>#REF!</v>
      </c>
    </row>
    <row r="58">
      <c r="B58" s="63">
        <v>1.0</v>
      </c>
      <c r="C58" s="62"/>
      <c r="D58" s="62" t="e">
        <v>#REF!</v>
      </c>
    </row>
    <row r="59">
      <c r="B59" s="63">
        <v>1.0</v>
      </c>
      <c r="C59" s="62"/>
      <c r="D59" s="62" t="e">
        <v>#REF!</v>
      </c>
    </row>
    <row r="60">
      <c r="B60" s="63">
        <v>1.0</v>
      </c>
      <c r="C60" s="62"/>
      <c r="D60" s="62" t="e">
        <v>#REF!</v>
      </c>
    </row>
    <row r="61">
      <c r="B61" s="63">
        <v>1.0</v>
      </c>
      <c r="C61" s="62"/>
      <c r="D61" s="62" t="e">
        <v>#REF!</v>
      </c>
    </row>
    <row r="62">
      <c r="B62" s="63">
        <v>1.0</v>
      </c>
      <c r="C62" s="62"/>
      <c r="D62" s="62" t="e">
        <v>#REF!</v>
      </c>
    </row>
    <row r="63">
      <c r="B63" s="63">
        <v>1.0</v>
      </c>
      <c r="C63" s="62"/>
      <c r="D63" s="62" t="e">
        <v>#REF!</v>
      </c>
    </row>
    <row r="64">
      <c r="B64" s="63">
        <v>1.0</v>
      </c>
      <c r="C64" s="62"/>
      <c r="D64" s="62" t="e">
        <v>#REF!</v>
      </c>
    </row>
    <row r="65">
      <c r="B65" s="63">
        <v>1.0</v>
      </c>
      <c r="C65" s="62"/>
      <c r="D65" s="62" t="e">
        <v>#REF!</v>
      </c>
    </row>
    <row r="66">
      <c r="B66" s="63">
        <v>1.0</v>
      </c>
      <c r="C66" s="62"/>
      <c r="D66" s="62" t="e">
        <v>#REF!</v>
      </c>
    </row>
    <row r="67">
      <c r="B67" s="63">
        <v>1.0</v>
      </c>
      <c r="C67" s="62"/>
      <c r="D67" s="62" t="e">
        <v>#REF!</v>
      </c>
    </row>
    <row r="68">
      <c r="B68" s="63">
        <v>1.0</v>
      </c>
      <c r="C68" s="62"/>
      <c r="D68" s="62" t="e">
        <v>#REF!</v>
      </c>
    </row>
    <row r="69">
      <c r="B69" s="63">
        <v>1.0</v>
      </c>
      <c r="C69" s="62"/>
      <c r="D69" s="62" t="e">
        <v>#REF!</v>
      </c>
    </row>
    <row r="70">
      <c r="B70" s="63">
        <v>1.0</v>
      </c>
      <c r="C70" s="62"/>
      <c r="D70" s="62" t="e">
        <v>#REF!</v>
      </c>
    </row>
    <row r="71">
      <c r="B71" s="63">
        <v>1.0</v>
      </c>
      <c r="C71" s="62"/>
      <c r="D71" s="62" t="e">
        <v>#REF!</v>
      </c>
    </row>
    <row r="72">
      <c r="B72" s="63">
        <v>1.0</v>
      </c>
      <c r="C72" s="62"/>
      <c r="D72" s="62" t="e">
        <v>#REF!</v>
      </c>
    </row>
    <row r="73">
      <c r="B73" s="63">
        <v>1.0</v>
      </c>
      <c r="C73" s="62"/>
      <c r="D73" s="62" t="e">
        <v>#REF!</v>
      </c>
    </row>
    <row r="74">
      <c r="B74" s="63">
        <v>1.0</v>
      </c>
      <c r="C74" s="62"/>
      <c r="D74" s="62" t="e">
        <v>#REF!</v>
      </c>
    </row>
    <row r="75">
      <c r="B75" s="63">
        <v>1.0</v>
      </c>
      <c r="C75" s="62"/>
      <c r="D75" s="62" t="e">
        <v>#REF!</v>
      </c>
    </row>
    <row r="76">
      <c r="B76" s="63">
        <v>1.0</v>
      </c>
      <c r="C76" s="62"/>
      <c r="D76" s="62" t="e">
        <v>#REF!</v>
      </c>
    </row>
    <row r="77">
      <c r="B77" s="63">
        <v>1.0</v>
      </c>
      <c r="C77" s="62"/>
      <c r="D77" s="62" t="e">
        <v>#REF!</v>
      </c>
    </row>
    <row r="78">
      <c r="B78" s="63">
        <v>1.0</v>
      </c>
      <c r="C78" s="62"/>
      <c r="D78" s="62" t="e">
        <v>#REF!</v>
      </c>
    </row>
    <row r="79">
      <c r="B79" s="63">
        <v>1.0</v>
      </c>
      <c r="C79" s="62"/>
      <c r="D79" s="62" t="e">
        <v>#REF!</v>
      </c>
    </row>
    <row r="80">
      <c r="B80" s="63">
        <v>1.0</v>
      </c>
      <c r="C80" s="62"/>
      <c r="D80" s="62" t="e">
        <v>#REF!</v>
      </c>
    </row>
    <row r="81">
      <c r="B81" s="63">
        <v>1.0</v>
      </c>
      <c r="C81" s="62"/>
      <c r="D81" s="62" t="e">
        <v>#REF!</v>
      </c>
    </row>
    <row r="82">
      <c r="B82" s="63">
        <v>1.0</v>
      </c>
      <c r="C82" s="62"/>
      <c r="D82" s="62" t="e">
        <v>#REF!</v>
      </c>
    </row>
    <row r="83">
      <c r="B83" s="63">
        <v>1.0</v>
      </c>
      <c r="C83" s="62"/>
      <c r="D83" s="62" t="e">
        <v>#REF!</v>
      </c>
    </row>
    <row r="84">
      <c r="B84" s="63">
        <v>1.0</v>
      </c>
      <c r="C84" s="62"/>
      <c r="D84" s="62" t="e">
        <v>#REF!</v>
      </c>
    </row>
    <row r="85">
      <c r="B85" s="63">
        <v>1.0</v>
      </c>
      <c r="C85" s="62"/>
      <c r="D85" s="62" t="e">
        <v>#REF!</v>
      </c>
    </row>
    <row r="86">
      <c r="B86" s="63">
        <v>1.0</v>
      </c>
      <c r="C86" s="62"/>
      <c r="D86" s="62" t="e">
        <v>#REF!</v>
      </c>
    </row>
    <row r="87">
      <c r="B87" s="63">
        <v>1.0</v>
      </c>
      <c r="C87" s="62"/>
      <c r="D87" s="62" t="e">
        <v>#REF!</v>
      </c>
    </row>
    <row r="88">
      <c r="B88" s="63">
        <v>1.0</v>
      </c>
      <c r="C88" s="62"/>
      <c r="D88" s="62" t="e">
        <v>#REF!</v>
      </c>
    </row>
    <row r="89">
      <c r="B89" s="63">
        <v>1.0</v>
      </c>
      <c r="C89" s="62"/>
      <c r="D89" s="62" t="e">
        <v>#REF!</v>
      </c>
    </row>
    <row r="90">
      <c r="B90" s="63">
        <v>1.0</v>
      </c>
      <c r="C90" s="62"/>
      <c r="D90" s="62" t="e">
        <v>#REF!</v>
      </c>
    </row>
    <row r="91">
      <c r="B91" s="63">
        <v>1.0</v>
      </c>
      <c r="C91" s="62"/>
      <c r="D91" s="62" t="e">
        <v>#REF!</v>
      </c>
    </row>
    <row r="92">
      <c r="B92" s="63">
        <v>1.0</v>
      </c>
      <c r="C92" s="62"/>
      <c r="D92" s="62" t="e">
        <v>#REF!</v>
      </c>
    </row>
    <row r="93">
      <c r="B93" s="63">
        <v>1.0</v>
      </c>
      <c r="C93" s="62"/>
      <c r="D93" s="62" t="e">
        <v>#REF!</v>
      </c>
    </row>
    <row r="94">
      <c r="B94" s="63">
        <v>1.0</v>
      </c>
      <c r="C94" s="62"/>
      <c r="D94" s="62" t="e">
        <v>#REF!</v>
      </c>
    </row>
    <row r="95">
      <c r="B95" s="63">
        <v>1.0</v>
      </c>
      <c r="C95" s="62"/>
      <c r="D95" s="62" t="e">
        <v>#REF!</v>
      </c>
    </row>
    <row r="96">
      <c r="B96" s="63">
        <v>1.0</v>
      </c>
      <c r="C96" s="62"/>
      <c r="D96" s="62" t="e">
        <v>#REF!</v>
      </c>
    </row>
    <row r="97">
      <c r="B97" s="63">
        <v>1.0</v>
      </c>
      <c r="C97" s="62"/>
      <c r="D97" s="62" t="e">
        <v>#REF!</v>
      </c>
    </row>
    <row r="98">
      <c r="B98" s="63">
        <v>1.0</v>
      </c>
      <c r="C98" s="62"/>
      <c r="D98" s="62" t="e">
        <v>#REF!</v>
      </c>
    </row>
    <row r="99">
      <c r="B99" s="63">
        <v>1.0</v>
      </c>
      <c r="C99" s="62"/>
      <c r="D99" s="62" t="e">
        <v>#REF!</v>
      </c>
    </row>
    <row r="100">
      <c r="B100" s="63">
        <v>1.0</v>
      </c>
      <c r="C100" s="62"/>
      <c r="D100" s="62" t="e">
        <v>#REF!</v>
      </c>
    </row>
    <row r="101">
      <c r="B101" s="63">
        <v>1.0</v>
      </c>
      <c r="C101" s="62"/>
      <c r="D101" s="62" t="e">
        <v>#REF!</v>
      </c>
    </row>
    <row r="102">
      <c r="B102" s="63">
        <v>1.0</v>
      </c>
      <c r="C102" s="62"/>
      <c r="D102" s="62" t="e">
        <v>#REF!</v>
      </c>
    </row>
    <row r="103">
      <c r="B103" s="63">
        <v>1.0</v>
      </c>
      <c r="C103" s="62"/>
      <c r="D103" s="62" t="e">
        <v>#REF!</v>
      </c>
    </row>
    <row r="104">
      <c r="B104" s="63">
        <v>1.0</v>
      </c>
      <c r="C104" s="62"/>
      <c r="D104" s="62" t="e">
        <v>#REF!</v>
      </c>
    </row>
    <row r="105">
      <c r="B105" s="63">
        <v>1.0</v>
      </c>
      <c r="C105" s="62"/>
      <c r="D105" s="62" t="e">
        <v>#REF!</v>
      </c>
    </row>
    <row r="106">
      <c r="B106" s="63">
        <v>1.0</v>
      </c>
      <c r="C106" s="62"/>
      <c r="D106" s="62" t="e">
        <v>#REF!</v>
      </c>
    </row>
    <row r="107">
      <c r="B107" s="63">
        <v>1.0</v>
      </c>
      <c r="C107" s="62"/>
      <c r="D107" s="62" t="e">
        <v>#REF!</v>
      </c>
    </row>
    <row r="108">
      <c r="B108" s="63">
        <v>1.0</v>
      </c>
      <c r="C108" s="62"/>
      <c r="D108" s="62" t="e">
        <v>#REF!</v>
      </c>
    </row>
    <row r="109">
      <c r="B109" s="63">
        <v>1.0</v>
      </c>
      <c r="C109" s="62"/>
      <c r="D109" s="62" t="e">
        <v>#REF!</v>
      </c>
    </row>
    <row r="110">
      <c r="B110" s="63">
        <v>1.0</v>
      </c>
      <c r="C110" s="62"/>
      <c r="D110" s="62" t="e">
        <v>#REF!</v>
      </c>
    </row>
    <row r="111">
      <c r="B111" s="63">
        <v>1.0</v>
      </c>
      <c r="C111" s="62"/>
      <c r="D111" s="62" t="e">
        <v>#REF!</v>
      </c>
    </row>
    <row r="112">
      <c r="B112" s="63">
        <v>1.0</v>
      </c>
      <c r="C112" s="62"/>
      <c r="D112" s="62" t="e">
        <v>#REF!</v>
      </c>
    </row>
    <row r="113">
      <c r="B113" s="63">
        <v>1.0</v>
      </c>
      <c r="C113" s="62"/>
      <c r="D113" s="62" t="e">
        <v>#REF!</v>
      </c>
    </row>
    <row r="114">
      <c r="B114" s="63">
        <v>1.0</v>
      </c>
      <c r="C114" s="62"/>
      <c r="D114" s="62" t="e">
        <v>#REF!</v>
      </c>
    </row>
    <row r="115">
      <c r="B115" s="63">
        <v>2.0</v>
      </c>
      <c r="D115" s="62" t="e">
        <v>#REF!</v>
      </c>
    </row>
    <row r="116">
      <c r="B116" s="63">
        <v>2.0</v>
      </c>
      <c r="D116" s="62" t="e">
        <v>#REF!</v>
      </c>
    </row>
    <row r="117">
      <c r="B117" s="63">
        <v>2.0</v>
      </c>
      <c r="D117" s="62" t="e">
        <v>#REF!</v>
      </c>
    </row>
    <row r="118">
      <c r="B118" s="63">
        <v>2.0</v>
      </c>
      <c r="D118" s="62" t="e">
        <v>#REF!</v>
      </c>
    </row>
    <row r="119">
      <c r="B119" s="63">
        <v>2.0</v>
      </c>
      <c r="D119" s="62" t="e">
        <v>#REF!</v>
      </c>
    </row>
    <row r="120">
      <c r="B120" s="63">
        <v>2.0</v>
      </c>
      <c r="D120" s="62" t="e">
        <v>#REF!</v>
      </c>
    </row>
    <row r="121">
      <c r="B121" s="63">
        <v>2.0</v>
      </c>
      <c r="D121" s="62" t="e">
        <v>#REF!</v>
      </c>
    </row>
    <row r="122">
      <c r="B122" s="63">
        <v>2.0</v>
      </c>
      <c r="D122" s="62" t="e">
        <v>#REF!</v>
      </c>
    </row>
    <row r="123">
      <c r="B123" s="63">
        <v>2.0</v>
      </c>
      <c r="D123" s="62" t="e">
        <v>#REF!</v>
      </c>
    </row>
    <row r="124">
      <c r="B124" s="63">
        <v>2.0</v>
      </c>
      <c r="D124" s="62" t="e">
        <v>#REF!</v>
      </c>
    </row>
    <row r="125">
      <c r="B125" s="63">
        <v>2.0</v>
      </c>
      <c r="D125" s="62" t="e">
        <v>#REF!</v>
      </c>
    </row>
    <row r="126">
      <c r="B126" s="63">
        <v>2.0</v>
      </c>
      <c r="D126" s="62" t="e">
        <v>#REF!</v>
      </c>
    </row>
    <row r="127">
      <c r="B127" s="63">
        <v>2.0</v>
      </c>
      <c r="D127" s="62" t="e">
        <v>#REF!</v>
      </c>
    </row>
    <row r="128">
      <c r="B128" s="63">
        <v>2.0</v>
      </c>
      <c r="D128" s="62" t="e">
        <v>#REF!</v>
      </c>
    </row>
    <row r="129">
      <c r="B129" s="63">
        <v>2.0</v>
      </c>
      <c r="D129" s="62" t="e">
        <v>#REF!</v>
      </c>
    </row>
    <row r="130">
      <c r="B130" s="63">
        <v>2.0</v>
      </c>
      <c r="D130" s="62" t="e">
        <v>#REF!</v>
      </c>
    </row>
    <row r="131">
      <c r="B131" s="63">
        <v>2.0</v>
      </c>
      <c r="D131" s="62" t="e">
        <v>#REF!</v>
      </c>
    </row>
    <row r="132">
      <c r="B132" s="63">
        <v>2.0</v>
      </c>
      <c r="D132" s="62" t="e">
        <v>#REF!</v>
      </c>
    </row>
    <row r="133">
      <c r="B133" s="63">
        <v>2.0</v>
      </c>
      <c r="D133" s="62" t="e">
        <v>#REF!</v>
      </c>
    </row>
    <row r="134">
      <c r="B134" s="63">
        <v>2.0</v>
      </c>
      <c r="D134" s="62" t="e">
        <v>#REF!</v>
      </c>
    </row>
    <row r="135">
      <c r="B135" s="63">
        <v>2.0</v>
      </c>
      <c r="D135" s="62" t="e">
        <v>#REF!</v>
      </c>
    </row>
    <row r="136">
      <c r="B136" s="63">
        <v>2.0</v>
      </c>
      <c r="D136" s="62" t="e">
        <v>#REF!</v>
      </c>
    </row>
    <row r="137">
      <c r="B137" s="63">
        <v>2.0</v>
      </c>
      <c r="D137" s="62" t="e">
        <v>#REF!</v>
      </c>
    </row>
    <row r="138">
      <c r="B138" s="63">
        <v>2.0</v>
      </c>
      <c r="D138" s="62" t="e">
        <v>#REF!</v>
      </c>
    </row>
    <row r="139">
      <c r="B139" s="63">
        <v>2.0</v>
      </c>
      <c r="D139" s="62" t="e">
        <v>#REF!</v>
      </c>
    </row>
    <row r="140">
      <c r="B140" s="63">
        <v>2.0</v>
      </c>
      <c r="D140" s="62" t="e">
        <v>#REF!</v>
      </c>
    </row>
    <row r="141">
      <c r="B141" s="63">
        <v>2.0</v>
      </c>
      <c r="D141" s="62" t="e">
        <v>#REF!</v>
      </c>
    </row>
    <row r="142">
      <c r="B142" s="63">
        <v>2.0</v>
      </c>
      <c r="D142" s="62" t="e">
        <v>#REF!</v>
      </c>
    </row>
    <row r="143">
      <c r="B143" s="63">
        <v>2.0</v>
      </c>
      <c r="D143" s="62" t="e">
        <v>#REF!</v>
      </c>
    </row>
    <row r="144">
      <c r="B144" s="63">
        <v>2.0</v>
      </c>
      <c r="D144" s="62" t="e">
        <v>#REF!</v>
      </c>
    </row>
    <row r="145">
      <c r="B145" s="63">
        <v>2.0</v>
      </c>
      <c r="D145" s="62" t="e">
        <v>#REF!</v>
      </c>
    </row>
    <row r="146">
      <c r="B146" s="63">
        <v>2.0</v>
      </c>
      <c r="D146" s="62" t="e">
        <v>#REF!</v>
      </c>
    </row>
    <row r="147">
      <c r="B147" s="63">
        <v>2.0</v>
      </c>
      <c r="D147" s="62" t="e">
        <v>#REF!</v>
      </c>
    </row>
    <row r="148">
      <c r="B148" s="63">
        <v>2.0</v>
      </c>
      <c r="D148" s="62" t="e">
        <v>#REF!</v>
      </c>
    </row>
    <row r="149">
      <c r="B149" s="63">
        <v>2.0</v>
      </c>
      <c r="D149" s="62" t="e">
        <v>#REF!</v>
      </c>
    </row>
    <row r="150">
      <c r="B150" s="63">
        <v>2.0</v>
      </c>
      <c r="D150" s="62" t="e">
        <v>#REF!</v>
      </c>
    </row>
    <row r="151">
      <c r="B151" s="63">
        <v>2.0</v>
      </c>
      <c r="D151" s="62" t="e">
        <v>#REF!</v>
      </c>
    </row>
    <row r="152">
      <c r="B152" s="63">
        <v>2.0</v>
      </c>
      <c r="D152" s="62" t="e">
        <v>#REF!</v>
      </c>
    </row>
    <row r="153">
      <c r="B153" s="63">
        <v>2.0</v>
      </c>
      <c r="D153" s="62" t="e">
        <v>#REF!</v>
      </c>
    </row>
    <row r="154">
      <c r="B154" s="63">
        <v>2.0</v>
      </c>
      <c r="D154" s="62" t="e">
        <v>#REF!</v>
      </c>
    </row>
    <row r="155">
      <c r="B155" s="63">
        <v>2.0</v>
      </c>
      <c r="D155" s="62" t="e">
        <v>#REF!</v>
      </c>
    </row>
    <row r="156">
      <c r="B156" s="63">
        <v>2.0</v>
      </c>
      <c r="D156" s="62" t="e">
        <v>#REF!</v>
      </c>
    </row>
    <row r="157">
      <c r="B157" s="63">
        <v>2.0</v>
      </c>
      <c r="D157" s="62" t="e">
        <v>#REF!</v>
      </c>
    </row>
    <row r="158">
      <c r="B158" s="63">
        <v>2.0</v>
      </c>
      <c r="D158" s="62" t="e">
        <v>#REF!</v>
      </c>
    </row>
    <row r="159">
      <c r="B159" s="63">
        <v>2.0</v>
      </c>
      <c r="D159" s="62" t="e">
        <v>#REF!</v>
      </c>
    </row>
    <row r="160">
      <c r="B160" s="63">
        <v>2.0</v>
      </c>
      <c r="D160" s="62" t="e">
        <v>#REF!</v>
      </c>
    </row>
    <row r="161">
      <c r="B161" s="63">
        <v>2.0</v>
      </c>
      <c r="D161" s="62" t="e">
        <v>#REF!</v>
      </c>
    </row>
    <row r="162">
      <c r="B162" s="63">
        <v>2.0</v>
      </c>
      <c r="D162" s="62" t="e">
        <v>#REF!</v>
      </c>
    </row>
    <row r="163">
      <c r="B163" s="63">
        <v>2.0</v>
      </c>
      <c r="D163" s="62" t="e">
        <v>#REF!</v>
      </c>
    </row>
    <row r="164">
      <c r="B164" s="63">
        <v>2.0</v>
      </c>
      <c r="D164" s="62" t="e">
        <v>#REF!</v>
      </c>
    </row>
    <row r="165">
      <c r="B165" s="63">
        <v>2.0</v>
      </c>
      <c r="D165" s="62" t="e">
        <v>#REF!</v>
      </c>
    </row>
    <row r="166">
      <c r="B166" s="63">
        <v>2.0</v>
      </c>
      <c r="D166" s="62" t="e">
        <v>#REF!</v>
      </c>
    </row>
    <row r="167">
      <c r="B167" s="63">
        <v>2.0</v>
      </c>
      <c r="D167" s="62" t="e">
        <v>#REF!</v>
      </c>
    </row>
    <row r="168">
      <c r="B168" s="63">
        <v>2.0</v>
      </c>
      <c r="D168" s="62" t="e">
        <v>#REF!</v>
      </c>
    </row>
    <row r="169">
      <c r="B169" s="63">
        <v>2.0</v>
      </c>
      <c r="D169" s="62" t="e">
        <v>#REF!</v>
      </c>
    </row>
    <row r="170">
      <c r="B170" s="63">
        <v>2.0</v>
      </c>
      <c r="D170" s="62" t="e">
        <v>#REF!</v>
      </c>
    </row>
    <row r="171">
      <c r="B171" s="63">
        <v>2.0</v>
      </c>
      <c r="D171" s="62" t="e">
        <v>#REF!</v>
      </c>
    </row>
    <row r="172">
      <c r="B172" s="63">
        <v>2.0</v>
      </c>
      <c r="D172" s="62" t="e">
        <v>#REF!</v>
      </c>
    </row>
    <row r="173">
      <c r="B173" s="63">
        <v>2.0</v>
      </c>
      <c r="D173" s="62" t="e">
        <v>#REF!</v>
      </c>
    </row>
    <row r="174">
      <c r="B174" s="63">
        <v>2.0</v>
      </c>
      <c r="D174" s="62" t="e">
        <v>#REF!</v>
      </c>
    </row>
    <row r="175">
      <c r="B175" s="63">
        <v>2.0</v>
      </c>
      <c r="D175" s="62" t="e">
        <v>#REF!</v>
      </c>
    </row>
    <row r="176">
      <c r="B176" s="63">
        <v>2.0</v>
      </c>
      <c r="D176" s="62" t="e">
        <v>#REF!</v>
      </c>
    </row>
    <row r="177">
      <c r="B177" s="63">
        <v>2.0</v>
      </c>
      <c r="D177" s="62" t="e">
        <v>#REF!</v>
      </c>
    </row>
    <row r="178">
      <c r="B178" s="63">
        <v>2.0</v>
      </c>
      <c r="D178" s="62" t="e">
        <v>#REF!</v>
      </c>
    </row>
    <row r="179">
      <c r="B179" s="63">
        <v>2.0</v>
      </c>
      <c r="D179" s="62" t="e">
        <v>#REF!</v>
      </c>
    </row>
    <row r="180">
      <c r="B180" s="63">
        <v>2.0</v>
      </c>
      <c r="D180" s="62" t="e">
        <v>#REF!</v>
      </c>
    </row>
    <row r="181">
      <c r="B181" s="63">
        <v>2.0</v>
      </c>
      <c r="D181" s="62" t="e">
        <v>#REF!</v>
      </c>
    </row>
    <row r="182">
      <c r="B182" s="63">
        <v>2.0</v>
      </c>
      <c r="D182" s="62" t="e">
        <v>#REF!</v>
      </c>
    </row>
    <row r="183">
      <c r="B183" s="63">
        <v>2.0</v>
      </c>
      <c r="D183" s="62" t="e">
        <v>#REF!</v>
      </c>
    </row>
    <row r="184">
      <c r="B184" s="63">
        <v>2.0</v>
      </c>
      <c r="D184" s="62" t="e">
        <v>#REF!</v>
      </c>
    </row>
    <row r="185">
      <c r="B185" s="63">
        <v>2.0</v>
      </c>
      <c r="D185" s="62" t="e">
        <v>#REF!</v>
      </c>
    </row>
    <row r="186">
      <c r="B186" s="63">
        <v>2.0</v>
      </c>
      <c r="D186" s="62" t="e">
        <v>#REF!</v>
      </c>
    </row>
    <row r="187">
      <c r="B187" s="63">
        <v>2.0</v>
      </c>
      <c r="D187" s="62" t="e">
        <v>#REF!</v>
      </c>
    </row>
    <row r="188">
      <c r="B188" s="63">
        <v>2.0</v>
      </c>
      <c r="D188" s="62" t="e">
        <v>#REF!</v>
      </c>
    </row>
    <row r="189">
      <c r="B189" s="63">
        <v>2.0</v>
      </c>
      <c r="D189" s="62" t="e">
        <v>#REF!</v>
      </c>
    </row>
    <row r="190">
      <c r="B190" s="63">
        <v>2.0</v>
      </c>
      <c r="D190" s="62" t="e">
        <v>#REF!</v>
      </c>
    </row>
    <row r="191">
      <c r="B191" s="63">
        <v>2.0</v>
      </c>
      <c r="D191" s="62" t="e">
        <v>#REF!</v>
      </c>
    </row>
    <row r="192">
      <c r="B192" s="63">
        <v>2.0</v>
      </c>
      <c r="D192" s="62" t="e">
        <v>#REF!</v>
      </c>
    </row>
    <row r="193">
      <c r="B193" s="63">
        <v>2.0</v>
      </c>
      <c r="D193" s="62" t="e">
        <v>#REF!</v>
      </c>
    </row>
    <row r="194">
      <c r="B194" s="63">
        <v>2.0</v>
      </c>
      <c r="D194" s="62" t="e">
        <v>#REF!</v>
      </c>
    </row>
    <row r="195">
      <c r="B195" s="63">
        <v>2.0</v>
      </c>
      <c r="D195" s="62" t="e">
        <v>#REF!</v>
      </c>
    </row>
    <row r="196">
      <c r="B196" s="63">
        <v>2.0</v>
      </c>
      <c r="D196" s="62" t="e">
        <v>#REF!</v>
      </c>
    </row>
    <row r="197">
      <c r="B197" s="63">
        <v>2.0</v>
      </c>
      <c r="D197" s="62" t="e">
        <v>#REF!</v>
      </c>
    </row>
    <row r="198">
      <c r="B198" s="63">
        <v>2.0</v>
      </c>
      <c r="D198" s="62" t="e">
        <v>#REF!</v>
      </c>
    </row>
    <row r="199">
      <c r="B199" s="63">
        <v>2.0</v>
      </c>
      <c r="D199" s="62" t="e">
        <v>#REF!</v>
      </c>
    </row>
    <row r="200">
      <c r="B200" s="63">
        <v>2.0</v>
      </c>
      <c r="D200" s="62" t="e">
        <v>#REF!</v>
      </c>
    </row>
    <row r="201">
      <c r="B201" s="63">
        <v>2.0</v>
      </c>
      <c r="D201" s="62" t="e">
        <v>#REF!</v>
      </c>
    </row>
    <row r="202">
      <c r="B202" s="63">
        <v>2.0</v>
      </c>
      <c r="D202" s="62" t="e">
        <v>#REF!</v>
      </c>
    </row>
    <row r="203">
      <c r="B203" s="63">
        <v>2.0</v>
      </c>
      <c r="D203" s="62" t="e">
        <v>#REF!</v>
      </c>
    </row>
    <row r="204">
      <c r="B204" s="63">
        <v>2.0</v>
      </c>
      <c r="D204" s="62" t="e">
        <v>#REF!</v>
      </c>
    </row>
    <row r="205">
      <c r="B205" s="63">
        <v>2.0</v>
      </c>
      <c r="D205" s="62" t="e">
        <v>#REF!</v>
      </c>
    </row>
  </sheetData>
  <drawing r:id="rId2"/>
  <legacyDrawing r:id="rId3"/>
</worksheet>
</file>