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dhar\Desktop\mydocs\Lab2\O04e\data\"/>
    </mc:Choice>
  </mc:AlternateContent>
  <xr:revisionPtr revIDLastSave="0" documentId="13_ncr:1_{F35625A3-0018-4D63-BD5A-1C5342DAC812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task1" sheetId="1" r:id="rId1"/>
    <sheet name="task2_1" sheetId="2" r:id="rId2"/>
    <sheet name="task2_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K3" i="1"/>
  <c r="K4" i="1"/>
  <c r="K5" i="1"/>
  <c r="K6" i="1"/>
  <c r="K7" i="1"/>
  <c r="K8" i="1"/>
  <c r="K9" i="1"/>
  <c r="L9" i="1" s="1"/>
  <c r="K10" i="1"/>
  <c r="K11" i="1"/>
  <c r="K2" i="1"/>
  <c r="E2" i="1"/>
  <c r="E3" i="1"/>
  <c r="E4" i="1"/>
  <c r="E5" i="1"/>
  <c r="E6" i="1"/>
  <c r="E7" i="1"/>
  <c r="E8" i="1"/>
  <c r="E9" i="1"/>
  <c r="E10" i="1"/>
  <c r="E11" i="1"/>
  <c r="L10" i="1"/>
  <c r="N10" i="1" s="1"/>
  <c r="D2" i="2"/>
  <c r="H3" i="1"/>
  <c r="H4" i="1"/>
  <c r="H5" i="1"/>
  <c r="H6" i="1"/>
  <c r="H7" i="1"/>
  <c r="H8" i="1"/>
  <c r="H9" i="1"/>
  <c r="H10" i="1"/>
  <c r="H11" i="1"/>
  <c r="H2" i="1"/>
  <c r="I6" i="3"/>
  <c r="F6" i="3"/>
  <c r="D6" i="3"/>
  <c r="I5" i="3"/>
  <c r="F5" i="3"/>
  <c r="D5" i="3"/>
  <c r="I4" i="3"/>
  <c r="F4" i="3"/>
  <c r="D4" i="3"/>
  <c r="I3" i="3"/>
  <c r="F3" i="3"/>
  <c r="D3" i="3"/>
  <c r="I2" i="3"/>
  <c r="F2" i="3"/>
  <c r="D2" i="3"/>
  <c r="D3" i="2"/>
  <c r="F3" i="2"/>
  <c r="I3" i="2"/>
  <c r="D4" i="2"/>
  <c r="G4" i="2" s="1"/>
  <c r="F4" i="2"/>
  <c r="I4" i="2"/>
  <c r="D5" i="2"/>
  <c r="F5" i="2"/>
  <c r="I5" i="2"/>
  <c r="D6" i="2"/>
  <c r="F6" i="2"/>
  <c r="I6" i="2"/>
  <c r="I2" i="2"/>
  <c r="F2" i="2"/>
  <c r="N9" i="1" l="1"/>
  <c r="G2" i="3"/>
  <c r="J3" i="3"/>
  <c r="K3" i="3" s="1"/>
  <c r="L3" i="3" s="1"/>
  <c r="G6" i="2"/>
  <c r="J6" i="2"/>
  <c r="K6" i="2" s="1"/>
  <c r="L6" i="2" s="1"/>
  <c r="J5" i="2"/>
  <c r="G3" i="2"/>
  <c r="G5" i="2"/>
  <c r="J4" i="2"/>
  <c r="K4" i="2" s="1"/>
  <c r="L4" i="2" s="1"/>
  <c r="L7" i="1"/>
  <c r="L8" i="1"/>
  <c r="L3" i="1"/>
  <c r="L6" i="1"/>
  <c r="L4" i="1"/>
  <c r="L5" i="1"/>
  <c r="L2" i="1"/>
  <c r="L11" i="1"/>
  <c r="M9" i="1"/>
  <c r="G3" i="3"/>
  <c r="J5" i="3"/>
  <c r="K5" i="3" s="1"/>
  <c r="L5" i="3" s="1"/>
  <c r="G4" i="3"/>
  <c r="J4" i="3"/>
  <c r="K4" i="3" s="1"/>
  <c r="L4" i="3" s="1"/>
  <c r="J2" i="3"/>
  <c r="K2" i="3" s="1"/>
  <c r="L2" i="3" s="1"/>
  <c r="G5" i="3"/>
  <c r="G6" i="3"/>
  <c r="J6" i="3"/>
  <c r="K6" i="3" s="1"/>
  <c r="L6" i="3" s="1"/>
  <c r="J3" i="2"/>
  <c r="K3" i="2" s="1"/>
  <c r="L3" i="2" s="1"/>
  <c r="K5" i="2"/>
  <c r="L5" i="2" s="1"/>
  <c r="J2" i="2"/>
  <c r="K2" i="2" s="1"/>
  <c r="L2" i="2" s="1"/>
  <c r="G2" i="2"/>
  <c r="N3" i="1" l="1"/>
  <c r="N4" i="1"/>
  <c r="N8" i="1"/>
  <c r="N11" i="1"/>
  <c r="N2" i="1"/>
  <c r="N5" i="1"/>
  <c r="M6" i="1"/>
  <c r="N6" i="1"/>
  <c r="M7" i="1"/>
  <c r="N7" i="1"/>
  <c r="L7" i="2"/>
  <c r="M4" i="1"/>
  <c r="M10" i="1"/>
  <c r="M2" i="1"/>
  <c r="M5" i="1"/>
  <c r="M8" i="1"/>
  <c r="M3" i="1"/>
  <c r="M11" i="1"/>
  <c r="L7" i="3"/>
</calcChain>
</file>

<file path=xl/sharedStrings.xml><?xml version="1.0" encoding="utf-8"?>
<sst xmlns="http://schemas.openxmlformats.org/spreadsheetml/2006/main" count="39" uniqueCount="25">
  <si>
    <t>gamma</t>
  </si>
  <si>
    <t>#</t>
  </si>
  <si>
    <t>b'(mm)</t>
  </si>
  <si>
    <t>g'(mm)</t>
  </si>
  <si>
    <t>A_B(mm)</t>
  </si>
  <si>
    <t>A_l(mm)</t>
  </si>
  <si>
    <t>A_G(mm)</t>
  </si>
  <si>
    <t>S(mm)</t>
  </si>
  <si>
    <t>g1(mm)</t>
  </si>
  <si>
    <t>b1(mm)</t>
  </si>
  <si>
    <t>a</t>
  </si>
  <si>
    <t>g2(mm)</t>
  </si>
  <si>
    <t>b2(mm)</t>
  </si>
  <si>
    <t>A_l_1(mm)</t>
  </si>
  <si>
    <t>A_l_2(mm)</t>
  </si>
  <si>
    <t>(1+1/gamma)</t>
  </si>
  <si>
    <t>(1+gamma)</t>
  </si>
  <si>
    <t>d_l/mm</t>
  </si>
  <si>
    <t>Object G(mm)</t>
  </si>
  <si>
    <t>Spacings</t>
  </si>
  <si>
    <t>Offset(Drum)/mm</t>
  </si>
  <si>
    <t xml:space="preserve"> (Turns)/mm</t>
  </si>
  <si>
    <t>Image B(mm)</t>
  </si>
  <si>
    <t>f_1(mm)</t>
  </si>
  <si>
    <t>f_2/mm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</si>
</sst>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7.413675241832865E-2"/>
          <c:y val="0.10748917513680148"/>
          <c:w val="0.87426841336800987"/>
          <c:h val="0.800778042830194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33422969695222"/>
                  <c:y val="0.14831177037721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task1!$M$2:$M$11</c:f>
              <c:numCache>
                <c:formatCode>General</c:formatCode>
                <c:ptCount val="10"/>
                <c:pt idx="0">
                  <c:v>0.74226804123711343</c:v>
                </c:pt>
                <c:pt idx="1">
                  <c:v>0.6206896551724137</c:v>
                </c:pt>
                <c:pt idx="2">
                  <c:v>0.82758620689655171</c:v>
                </c:pt>
                <c:pt idx="3">
                  <c:v>0.78354978354978355</c:v>
                </c:pt>
                <c:pt idx="4">
                  <c:v>0.81132075471698117</c:v>
                </c:pt>
                <c:pt idx="5">
                  <c:v>0.75862068965517238</c:v>
                </c:pt>
                <c:pt idx="6">
                  <c:v>0.73282442748091592</c:v>
                </c:pt>
                <c:pt idx="7">
                  <c:v>0.68609865470852016</c:v>
                </c:pt>
                <c:pt idx="8">
                  <c:v>0.66666666666666674</c:v>
                </c:pt>
                <c:pt idx="9">
                  <c:v>0.84848484848484851</c:v>
                </c:pt>
              </c:numCache>
            </c:numRef>
          </c:xVal>
          <c:yVal>
            <c:numRef>
              <c:f>task1!$E$2:$E$11</c:f>
              <c:numCache>
                <c:formatCode>General</c:formatCode>
                <c:ptCount val="10"/>
                <c:pt idx="0">
                  <c:v>229</c:v>
                </c:pt>
                <c:pt idx="1">
                  <c:v>250</c:v>
                </c:pt>
                <c:pt idx="2">
                  <c:v>205</c:v>
                </c:pt>
                <c:pt idx="3">
                  <c:v>215</c:v>
                </c:pt>
                <c:pt idx="4">
                  <c:v>210</c:v>
                </c:pt>
                <c:pt idx="5">
                  <c:v>220</c:v>
                </c:pt>
                <c:pt idx="6">
                  <c:v>225</c:v>
                </c:pt>
                <c:pt idx="7">
                  <c:v>235</c:v>
                </c:pt>
                <c:pt idx="8">
                  <c:v>240</c:v>
                </c:pt>
                <c:pt idx="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E-45A0-9F22-2FAF915B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88991"/>
        <c:axId val="677384191"/>
      </c:scatterChart>
      <c:valAx>
        <c:axId val="6773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7384191"/>
        <c:crosses val="autoZero"/>
        <c:crossBetween val="midCat"/>
      </c:valAx>
      <c:valAx>
        <c:axId val="6773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738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559114405936813"/>
                  <c:y val="3.7878235166217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task1!$N$2:$N$11</c:f>
              <c:numCache>
                <c:formatCode>General</c:formatCode>
                <c:ptCount val="10"/>
                <c:pt idx="0">
                  <c:v>-2.88</c:v>
                </c:pt>
                <c:pt idx="1">
                  <c:v>-1.6363636363636362</c:v>
                </c:pt>
                <c:pt idx="2">
                  <c:v>-4.7999999999999989</c:v>
                </c:pt>
                <c:pt idx="3">
                  <c:v>-3.62</c:v>
                </c:pt>
                <c:pt idx="4">
                  <c:v>-4.3</c:v>
                </c:pt>
                <c:pt idx="5">
                  <c:v>-3.1428571428571423</c:v>
                </c:pt>
                <c:pt idx="6">
                  <c:v>-2.7428571428571424</c:v>
                </c:pt>
                <c:pt idx="7">
                  <c:v>-2.1857142857142855</c:v>
                </c:pt>
                <c:pt idx="8">
                  <c:v>-2</c:v>
                </c:pt>
                <c:pt idx="9">
                  <c:v>-5.6</c:v>
                </c:pt>
              </c:numCache>
            </c:numRef>
          </c:xVal>
          <c:yVal>
            <c:numRef>
              <c:f>task1!$F$2:$F$11</c:f>
              <c:numCache>
                <c:formatCode>General</c:formatCode>
                <c:ptCount val="10"/>
                <c:pt idx="0">
                  <c:v>432</c:v>
                </c:pt>
                <c:pt idx="1">
                  <c:v>243</c:v>
                </c:pt>
                <c:pt idx="2">
                  <c:v>926</c:v>
                </c:pt>
                <c:pt idx="3">
                  <c:v>666</c:v>
                </c:pt>
                <c:pt idx="4">
                  <c:v>783</c:v>
                </c:pt>
                <c:pt idx="5">
                  <c:v>567</c:v>
                </c:pt>
                <c:pt idx="6">
                  <c:v>484</c:v>
                </c:pt>
                <c:pt idx="7">
                  <c:v>374</c:v>
                </c:pt>
                <c:pt idx="8">
                  <c:v>322</c:v>
                </c:pt>
                <c:pt idx="9">
                  <c:v>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B-46AC-ABC1-39600649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81487"/>
        <c:axId val="677977167"/>
      </c:scatterChart>
      <c:valAx>
        <c:axId val="67798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7977167"/>
        <c:crosses val="autoZero"/>
        <c:crossBetween val="midCat"/>
      </c:valAx>
      <c:valAx>
        <c:axId val="6779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798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212176</xdr:colOff>
      <xdr:row>12</xdr:row>
      <xdr:rowOff>103554</xdr:rowOff>
    </xdr:from>
    <xdr:to>
      <xdr:col>9</xdr:col>
      <xdr:colOff>669193</xdr:colOff>
      <xdr:row>29</xdr:row>
      <xdr:rowOff>44326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BF66D-A94E-A358-9C32-CA364796E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1087265</xdr:colOff>
      <xdr:row>13</xdr:row>
      <xdr:rowOff>174027</xdr:rowOff>
    </xdr:from>
    <xdr:to>
      <xdr:col>15</xdr:col>
      <xdr:colOff>466566</xdr:colOff>
      <xdr:row>28</xdr:row>
      <xdr:rowOff>178790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137002-9CC0-F9E5-8A84-9CF375BA2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184" zoomScaleNormal="184" workbookViewId="0">
      <selection activeCell="F2" sqref="F2"/>
    </sheetView>
  </sheetViews>
  <sheetFormatPr defaultRowHeight="14.5" x14ac:dyDescent="0.35"/>
  <cols>
    <col min="8" max="8" width="12.453125" bestFit="1" customWidth="1"/>
    <col min="9" max="9" width="15.6328125" bestFit="1" customWidth="1"/>
    <col min="10" max="10" width="16.08984375" bestFit="1" customWidth="1"/>
    <col min="11" max="11" width="12.453125" customWidth="1"/>
    <col min="12" max="12" width="10.36328125" bestFit="1" customWidth="1"/>
    <col min="13" max="13" width="12.26953125" bestFit="1" customWidth="1"/>
    <col min="14" max="14" width="14.453125" bestFit="1" customWidth="1"/>
  </cols>
  <sheetData>
    <row r="1" spans="1:14" x14ac:dyDescent="0.35">
      <c r="A1" s="1" t="s">
        <v>1</v>
      </c>
      <c r="B1" s="2" t="s">
        <v>6</v>
      </c>
      <c r="C1" s="2" t="s">
        <v>5</v>
      </c>
      <c r="D1" s="2" t="s">
        <v>4</v>
      </c>
      <c r="E1" s="1" t="s">
        <v>3</v>
      </c>
      <c r="F1" s="1" t="s">
        <v>2</v>
      </c>
      <c r="G1" s="5" t="s">
        <v>19</v>
      </c>
      <c r="H1" s="2" t="s">
        <v>18</v>
      </c>
      <c r="I1" s="5" t="s">
        <v>21</v>
      </c>
      <c r="J1" s="5" t="s">
        <v>20</v>
      </c>
      <c r="K1" s="2" t="s">
        <v>22</v>
      </c>
      <c r="L1" s="1" t="s">
        <v>0</v>
      </c>
      <c r="M1" t="s">
        <v>15</v>
      </c>
      <c r="N1" t="s">
        <v>16</v>
      </c>
    </row>
    <row r="2" spans="1:14" x14ac:dyDescent="0.35">
      <c r="A2" s="1">
        <v>1</v>
      </c>
      <c r="B2" s="2">
        <v>20</v>
      </c>
      <c r="C2" s="2">
        <v>289</v>
      </c>
      <c r="D2" s="2">
        <v>691</v>
      </c>
      <c r="E2" s="1">
        <f>C2-B2-40</f>
        <v>229</v>
      </c>
      <c r="F2" s="1">
        <f>D2-C2+30</f>
        <v>432</v>
      </c>
      <c r="G2" s="5">
        <v>10</v>
      </c>
      <c r="H2" s="2">
        <f>G2*0.1</f>
        <v>1</v>
      </c>
      <c r="I2" s="5">
        <v>3</v>
      </c>
      <c r="J2" s="5">
        <v>0.88</v>
      </c>
      <c r="K2" s="2">
        <f>-(I2+J2)</f>
        <v>-3.88</v>
      </c>
      <c r="L2" s="1">
        <f>K2/H2</f>
        <v>-3.88</v>
      </c>
      <c r="M2">
        <f>(1+1/L2)</f>
        <v>0.74226804123711343</v>
      </c>
      <c r="N2">
        <f>1+L2</f>
        <v>-2.88</v>
      </c>
    </row>
    <row r="3" spans="1:14" x14ac:dyDescent="0.35">
      <c r="A3" s="1">
        <v>2</v>
      </c>
      <c r="B3" s="2">
        <v>20</v>
      </c>
      <c r="C3" s="2">
        <v>310</v>
      </c>
      <c r="D3" s="2">
        <v>523</v>
      </c>
      <c r="E3" s="1">
        <f t="shared" ref="E3:E11" si="0">C3-B3-40</f>
        <v>250</v>
      </c>
      <c r="F3" s="1">
        <f t="shared" ref="F3:F11" si="1">D3-C3+30</f>
        <v>243</v>
      </c>
      <c r="G3" s="5">
        <v>11</v>
      </c>
      <c r="H3" s="2">
        <f t="shared" ref="H3:H11" si="2">G3*0.1</f>
        <v>1.1000000000000001</v>
      </c>
      <c r="I3" s="5">
        <v>2</v>
      </c>
      <c r="J3" s="5">
        <v>0.9</v>
      </c>
      <c r="K3" s="2">
        <f t="shared" ref="K3:K11" si="3">-(I3+J3)</f>
        <v>-2.9</v>
      </c>
      <c r="L3" s="1">
        <f t="shared" ref="L3:L11" si="4">K3/H3</f>
        <v>-2.6363636363636362</v>
      </c>
      <c r="M3">
        <f t="shared" ref="M3:M11" si="5">(1+1/L3)</f>
        <v>0.6206896551724137</v>
      </c>
      <c r="N3">
        <f t="shared" ref="N3:N11" si="6">1+L3</f>
        <v>-1.6363636363636362</v>
      </c>
    </row>
    <row r="4" spans="1:14" x14ac:dyDescent="0.35">
      <c r="A4" s="5">
        <v>3</v>
      </c>
      <c r="B4" s="2">
        <v>20</v>
      </c>
      <c r="C4" s="2">
        <v>265</v>
      </c>
      <c r="D4" s="2">
        <v>1161</v>
      </c>
      <c r="E4" s="1">
        <f t="shared" si="0"/>
        <v>205</v>
      </c>
      <c r="F4" s="1">
        <f t="shared" si="1"/>
        <v>926</v>
      </c>
      <c r="G4" s="5">
        <v>4</v>
      </c>
      <c r="H4" s="2">
        <f t="shared" si="2"/>
        <v>0.4</v>
      </c>
      <c r="I4" s="5">
        <v>2</v>
      </c>
      <c r="J4" s="5">
        <v>0.32</v>
      </c>
      <c r="K4" s="2">
        <f t="shared" si="3"/>
        <v>-2.3199999999999998</v>
      </c>
      <c r="L4" s="1">
        <f t="shared" si="4"/>
        <v>-5.7999999999999989</v>
      </c>
      <c r="M4">
        <f t="shared" si="5"/>
        <v>0.82758620689655171</v>
      </c>
      <c r="N4">
        <f t="shared" si="6"/>
        <v>-4.7999999999999989</v>
      </c>
    </row>
    <row r="5" spans="1:14" x14ac:dyDescent="0.35">
      <c r="A5" s="1">
        <v>4</v>
      </c>
      <c r="B5" s="2">
        <v>20</v>
      </c>
      <c r="C5" s="2">
        <v>275</v>
      </c>
      <c r="D5" s="2">
        <v>911</v>
      </c>
      <c r="E5" s="1">
        <f t="shared" si="0"/>
        <v>215</v>
      </c>
      <c r="F5" s="1">
        <f t="shared" si="1"/>
        <v>666</v>
      </c>
      <c r="G5" s="5">
        <v>5</v>
      </c>
      <c r="H5" s="2">
        <f t="shared" si="2"/>
        <v>0.5</v>
      </c>
      <c r="I5" s="5">
        <v>2</v>
      </c>
      <c r="J5" s="5">
        <v>0.31</v>
      </c>
      <c r="K5" s="2">
        <f t="shared" si="3"/>
        <v>-2.31</v>
      </c>
      <c r="L5" s="1">
        <f t="shared" si="4"/>
        <v>-4.62</v>
      </c>
      <c r="M5">
        <f t="shared" si="5"/>
        <v>0.78354978354978355</v>
      </c>
      <c r="N5">
        <f t="shared" si="6"/>
        <v>-3.62</v>
      </c>
    </row>
    <row r="6" spans="1:14" x14ac:dyDescent="0.35">
      <c r="A6" s="1">
        <v>5</v>
      </c>
      <c r="B6" s="2">
        <v>20</v>
      </c>
      <c r="C6" s="2">
        <v>270</v>
      </c>
      <c r="D6" s="2">
        <v>1023</v>
      </c>
      <c r="E6" s="1">
        <f t="shared" si="0"/>
        <v>210</v>
      </c>
      <c r="F6" s="1">
        <f t="shared" si="1"/>
        <v>783</v>
      </c>
      <c r="G6" s="5">
        <v>4</v>
      </c>
      <c r="H6" s="2">
        <f t="shared" si="2"/>
        <v>0.4</v>
      </c>
      <c r="I6" s="5">
        <v>2</v>
      </c>
      <c r="J6" s="5">
        <v>0.12</v>
      </c>
      <c r="K6" s="2">
        <f t="shared" si="3"/>
        <v>-2.12</v>
      </c>
      <c r="L6" s="1">
        <f t="shared" si="4"/>
        <v>-5.3</v>
      </c>
      <c r="M6">
        <f t="shared" si="5"/>
        <v>0.81132075471698117</v>
      </c>
      <c r="N6">
        <f t="shared" si="6"/>
        <v>-4.3</v>
      </c>
    </row>
    <row r="7" spans="1:14" x14ac:dyDescent="0.35">
      <c r="A7" s="1">
        <v>6</v>
      </c>
      <c r="B7" s="2">
        <v>20</v>
      </c>
      <c r="C7" s="2">
        <v>280</v>
      </c>
      <c r="D7" s="2">
        <v>817</v>
      </c>
      <c r="E7" s="1">
        <f t="shared" si="0"/>
        <v>220</v>
      </c>
      <c r="F7" s="1">
        <f t="shared" si="1"/>
        <v>567</v>
      </c>
      <c r="G7" s="5">
        <v>7</v>
      </c>
      <c r="H7" s="2">
        <f t="shared" si="2"/>
        <v>0.70000000000000007</v>
      </c>
      <c r="I7" s="5">
        <v>2</v>
      </c>
      <c r="J7" s="5">
        <v>0.9</v>
      </c>
      <c r="K7" s="2">
        <f t="shared" si="3"/>
        <v>-2.9</v>
      </c>
      <c r="L7" s="1">
        <f t="shared" si="4"/>
        <v>-4.1428571428571423</v>
      </c>
      <c r="M7">
        <f t="shared" si="5"/>
        <v>0.75862068965517238</v>
      </c>
      <c r="N7">
        <f t="shared" si="6"/>
        <v>-3.1428571428571423</v>
      </c>
    </row>
    <row r="8" spans="1:14" x14ac:dyDescent="0.35">
      <c r="A8" s="1">
        <v>7</v>
      </c>
      <c r="B8" s="2">
        <v>20</v>
      </c>
      <c r="C8" s="2">
        <v>285</v>
      </c>
      <c r="D8" s="2">
        <v>739</v>
      </c>
      <c r="E8" s="1">
        <f t="shared" si="0"/>
        <v>225</v>
      </c>
      <c r="F8" s="1">
        <f t="shared" si="1"/>
        <v>484</v>
      </c>
      <c r="G8" s="5">
        <v>7</v>
      </c>
      <c r="H8" s="2">
        <f t="shared" si="2"/>
        <v>0.70000000000000007</v>
      </c>
      <c r="I8" s="5">
        <v>2</v>
      </c>
      <c r="J8" s="5">
        <v>0.62</v>
      </c>
      <c r="K8" s="2">
        <f t="shared" si="3"/>
        <v>-2.62</v>
      </c>
      <c r="L8" s="1">
        <f t="shared" si="4"/>
        <v>-3.7428571428571424</v>
      </c>
      <c r="M8">
        <f t="shared" si="5"/>
        <v>0.73282442748091592</v>
      </c>
      <c r="N8">
        <f t="shared" si="6"/>
        <v>-2.7428571428571424</v>
      </c>
    </row>
    <row r="9" spans="1:14" x14ac:dyDescent="0.35">
      <c r="A9" s="1">
        <v>8</v>
      </c>
      <c r="B9" s="2">
        <v>20</v>
      </c>
      <c r="C9" s="2">
        <v>295</v>
      </c>
      <c r="D9" s="2">
        <v>639</v>
      </c>
      <c r="E9" s="1">
        <f t="shared" si="0"/>
        <v>235</v>
      </c>
      <c r="F9" s="1">
        <f t="shared" si="1"/>
        <v>374</v>
      </c>
      <c r="G9" s="5">
        <v>7</v>
      </c>
      <c r="H9" s="2">
        <f t="shared" si="2"/>
        <v>0.70000000000000007</v>
      </c>
      <c r="I9" s="5">
        <v>2</v>
      </c>
      <c r="J9" s="5">
        <v>0.23</v>
      </c>
      <c r="K9" s="2">
        <f t="shared" si="3"/>
        <v>-2.23</v>
      </c>
      <c r="L9" s="1">
        <f t="shared" si="4"/>
        <v>-3.1857142857142855</v>
      </c>
      <c r="M9">
        <f t="shared" si="5"/>
        <v>0.68609865470852016</v>
      </c>
      <c r="N9">
        <f t="shared" si="6"/>
        <v>-2.1857142857142855</v>
      </c>
    </row>
    <row r="10" spans="1:14" x14ac:dyDescent="0.35">
      <c r="A10" s="1">
        <v>9</v>
      </c>
      <c r="B10" s="2">
        <v>20</v>
      </c>
      <c r="C10" s="2">
        <v>300</v>
      </c>
      <c r="D10" s="2">
        <v>592</v>
      </c>
      <c r="E10" s="1">
        <f t="shared" si="0"/>
        <v>240</v>
      </c>
      <c r="F10" s="1">
        <f t="shared" si="1"/>
        <v>322</v>
      </c>
      <c r="G10" s="5">
        <v>7</v>
      </c>
      <c r="H10" s="2">
        <f t="shared" si="2"/>
        <v>0.70000000000000007</v>
      </c>
      <c r="I10" s="5">
        <v>2</v>
      </c>
      <c r="J10" s="5">
        <v>0.1</v>
      </c>
      <c r="K10" s="2">
        <f t="shared" si="3"/>
        <v>-2.1</v>
      </c>
      <c r="L10" s="1">
        <f t="shared" si="4"/>
        <v>-3</v>
      </c>
      <c r="M10">
        <f t="shared" si="5"/>
        <v>0.66666666666666674</v>
      </c>
      <c r="N10">
        <f t="shared" si="6"/>
        <v>-2</v>
      </c>
    </row>
    <row r="11" spans="1:14" x14ac:dyDescent="0.35">
      <c r="A11" s="1">
        <v>10</v>
      </c>
      <c r="B11" s="2">
        <v>20</v>
      </c>
      <c r="C11" s="2">
        <v>260</v>
      </c>
      <c r="D11" s="2">
        <v>1353</v>
      </c>
      <c r="E11" s="1">
        <f t="shared" si="0"/>
        <v>200</v>
      </c>
      <c r="F11" s="1">
        <f t="shared" si="1"/>
        <v>1123</v>
      </c>
      <c r="G11" s="5">
        <v>5</v>
      </c>
      <c r="H11" s="2">
        <f t="shared" si="2"/>
        <v>0.5</v>
      </c>
      <c r="I11" s="5">
        <v>3</v>
      </c>
      <c r="J11" s="5">
        <v>0.3</v>
      </c>
      <c r="K11" s="2">
        <f t="shared" si="3"/>
        <v>-3.3</v>
      </c>
      <c r="L11" s="1">
        <f t="shared" si="4"/>
        <v>-6.6</v>
      </c>
      <c r="M11">
        <f t="shared" si="5"/>
        <v>0.84848484848484851</v>
      </c>
      <c r="N11">
        <f t="shared" si="6"/>
        <v>-5.6</v>
      </c>
    </row>
    <row r="12" spans="1:14" x14ac:dyDescent="0.35">
      <c r="G12" s="4"/>
    </row>
    <row r="13" spans="1:14" x14ac:dyDescent="0.35">
      <c r="A13" t="s">
        <v>17</v>
      </c>
      <c r="B13">
        <v>272</v>
      </c>
      <c r="G13" s="4"/>
    </row>
    <row r="14" spans="1:14" x14ac:dyDescent="0.35">
      <c r="G14" s="4"/>
    </row>
    <row r="15" spans="1:14" x14ac:dyDescent="0.35">
      <c r="G15" s="4"/>
    </row>
    <row r="16" spans="1:14" x14ac:dyDescent="0.35">
      <c r="G16" s="4"/>
    </row>
    <row r="17" spans="7:7" x14ac:dyDescent="0.35">
      <c r="G17" s="4"/>
    </row>
    <row r="18" spans="7:7" x14ac:dyDescent="0.35">
      <c r="G18" s="4"/>
    </row>
    <row r="19" spans="7:7" x14ac:dyDescent="0.35">
      <c r="G19" s="4"/>
    </row>
    <row r="20" spans="7:7" x14ac:dyDescent="0.35">
      <c r="G20" s="4"/>
    </row>
    <row r="21" spans="7:7" x14ac:dyDescent="0.35">
      <c r="G21" s="4"/>
    </row>
    <row r="22" spans="7:7" x14ac:dyDescent="0.35">
      <c r="G22" s="4"/>
    </row>
    <row r="23" spans="7:7" x14ac:dyDescent="0.35">
      <c r="G23" s="4"/>
    </row>
    <row r="24" spans="7:7" x14ac:dyDescent="0.35">
      <c r="G2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6211-1CEF-4D8C-82F2-1F8DC04EADD8}">
  <dimension ref="A1:L7"/>
  <sheetViews>
    <sheetView zoomScale="160" zoomScaleNormal="160" workbookViewId="0">
      <selection activeCell="I11" sqref="I11"/>
    </sheetView>
  </sheetViews>
  <sheetFormatPr defaultRowHeight="14.5" x14ac:dyDescent="0.35"/>
  <cols>
    <col min="8" max="8" width="10" bestFit="1" customWidth="1"/>
  </cols>
  <sheetData>
    <row r="1" spans="1:12" x14ac:dyDescent="0.35">
      <c r="A1" s="1" t="s">
        <v>1</v>
      </c>
      <c r="B1" s="2" t="s">
        <v>6</v>
      </c>
      <c r="C1" s="2" t="s">
        <v>4</v>
      </c>
      <c r="D1" s="6" t="s">
        <v>7</v>
      </c>
      <c r="E1" s="2" t="s">
        <v>13</v>
      </c>
      <c r="F1" s="1" t="s">
        <v>8</v>
      </c>
      <c r="G1" s="1" t="s">
        <v>9</v>
      </c>
      <c r="H1" s="2" t="s">
        <v>14</v>
      </c>
      <c r="I1" s="1" t="s">
        <v>11</v>
      </c>
      <c r="J1" s="1" t="s">
        <v>12</v>
      </c>
      <c r="K1" s="1" t="s">
        <v>10</v>
      </c>
      <c r="L1" s="1" t="s">
        <v>23</v>
      </c>
    </row>
    <row r="2" spans="1:12" x14ac:dyDescent="0.35">
      <c r="A2" s="1">
        <v>1</v>
      </c>
      <c r="B2" s="2">
        <v>20</v>
      </c>
      <c r="C2" s="2">
        <v>710</v>
      </c>
      <c r="D2" s="6">
        <f>ABS(C2-B2)-40</f>
        <v>650</v>
      </c>
      <c r="E2" s="2">
        <v>158</v>
      </c>
      <c r="F2" s="1">
        <f>ABS(E2-B2)-40</f>
        <v>98</v>
      </c>
      <c r="G2" s="1">
        <f>D2-F2</f>
        <v>552</v>
      </c>
      <c r="H2" s="2">
        <v>605</v>
      </c>
      <c r="I2" s="1">
        <f>ABS(H2-B2)-40</f>
        <v>545</v>
      </c>
      <c r="J2" s="1">
        <f>D2-I2</f>
        <v>105</v>
      </c>
      <c r="K2" s="1">
        <f>D2-F2-J2</f>
        <v>447</v>
      </c>
      <c r="L2" s="1">
        <f>(D2^2-K2^2)/4/D2</f>
        <v>85.65038461538461</v>
      </c>
    </row>
    <row r="3" spans="1:12" x14ac:dyDescent="0.35">
      <c r="A3" s="1">
        <v>2</v>
      </c>
      <c r="B3" s="2">
        <v>20</v>
      </c>
      <c r="C3" s="2">
        <v>810</v>
      </c>
      <c r="D3" s="6">
        <f t="shared" ref="D3:D6" si="0">ABS(C3-B3)-40</f>
        <v>750</v>
      </c>
      <c r="E3" s="2">
        <v>156</v>
      </c>
      <c r="F3" s="1">
        <f t="shared" ref="F3:F6" si="1">ABS(E3-B3)-40</f>
        <v>96</v>
      </c>
      <c r="G3" s="1">
        <f t="shared" ref="G3:G6" si="2">D3-F3</f>
        <v>654</v>
      </c>
      <c r="H3" s="2">
        <v>707</v>
      </c>
      <c r="I3" s="1">
        <f t="shared" ref="I3:I6" si="3">ABS(H3-B3)-40</f>
        <v>647</v>
      </c>
      <c r="J3" s="1">
        <f t="shared" ref="J3:J6" si="4">D3-I3</f>
        <v>103</v>
      </c>
      <c r="K3" s="1">
        <f t="shared" ref="K3:K6" si="5">D3-F3-J3</f>
        <v>551</v>
      </c>
      <c r="L3" s="1">
        <f t="shared" ref="L3:L6" si="6">(D3^2-K3^2)/4/D3</f>
        <v>86.299666666666667</v>
      </c>
    </row>
    <row r="4" spans="1:12" x14ac:dyDescent="0.35">
      <c r="A4" s="1">
        <v>3</v>
      </c>
      <c r="B4" s="2">
        <v>20</v>
      </c>
      <c r="C4" s="2">
        <v>910</v>
      </c>
      <c r="D4" s="6">
        <f t="shared" si="0"/>
        <v>850</v>
      </c>
      <c r="E4" s="2">
        <v>154</v>
      </c>
      <c r="F4" s="1">
        <f t="shared" si="1"/>
        <v>94</v>
      </c>
      <c r="G4" s="1">
        <f t="shared" si="2"/>
        <v>756</v>
      </c>
      <c r="H4" s="2">
        <v>809</v>
      </c>
      <c r="I4" s="1">
        <f t="shared" si="3"/>
        <v>749</v>
      </c>
      <c r="J4" s="1">
        <f t="shared" si="4"/>
        <v>101</v>
      </c>
      <c r="K4" s="1">
        <f t="shared" si="5"/>
        <v>655</v>
      </c>
      <c r="L4" s="1">
        <f t="shared" si="6"/>
        <v>86.316176470588232</v>
      </c>
    </row>
    <row r="5" spans="1:12" x14ac:dyDescent="0.35">
      <c r="A5" s="1">
        <v>4</v>
      </c>
      <c r="B5" s="2">
        <v>20</v>
      </c>
      <c r="C5" s="2">
        <v>610</v>
      </c>
      <c r="D5" s="6">
        <f t="shared" si="0"/>
        <v>550</v>
      </c>
      <c r="E5" s="2">
        <v>162</v>
      </c>
      <c r="F5" s="1">
        <f t="shared" si="1"/>
        <v>102</v>
      </c>
      <c r="G5" s="1">
        <f t="shared" si="2"/>
        <v>448</v>
      </c>
      <c r="H5" s="2">
        <v>501</v>
      </c>
      <c r="I5" s="1">
        <f t="shared" si="3"/>
        <v>441</v>
      </c>
      <c r="J5" s="1">
        <f t="shared" si="4"/>
        <v>109</v>
      </c>
      <c r="K5" s="1">
        <f t="shared" si="5"/>
        <v>339</v>
      </c>
      <c r="L5" s="1">
        <f t="shared" si="6"/>
        <v>85.26318181818182</v>
      </c>
    </row>
    <row r="6" spans="1:12" x14ac:dyDescent="0.35">
      <c r="A6" s="1">
        <v>5</v>
      </c>
      <c r="B6" s="2">
        <v>20</v>
      </c>
      <c r="C6" s="2">
        <v>510</v>
      </c>
      <c r="D6" s="6">
        <f t="shared" si="0"/>
        <v>450</v>
      </c>
      <c r="E6" s="2">
        <v>170</v>
      </c>
      <c r="F6" s="1">
        <f t="shared" si="1"/>
        <v>110</v>
      </c>
      <c r="G6" s="1">
        <f t="shared" si="2"/>
        <v>340</v>
      </c>
      <c r="H6" s="2">
        <v>390</v>
      </c>
      <c r="I6" s="1">
        <f t="shared" si="3"/>
        <v>330</v>
      </c>
      <c r="J6" s="1">
        <f t="shared" si="4"/>
        <v>120</v>
      </c>
      <c r="K6" s="1">
        <f t="shared" si="5"/>
        <v>220</v>
      </c>
      <c r="L6" s="1">
        <f t="shared" si="6"/>
        <v>85.611111111111114</v>
      </c>
    </row>
    <row r="7" spans="1:12" x14ac:dyDescent="0.35">
      <c r="L7" s="3">
        <f>AVERAGE(L2:L6)</f>
        <v>85.828104136386486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711B-A0B2-4BAE-B6A6-DEB5E57B7BD4}">
  <dimension ref="A1:L7"/>
  <sheetViews>
    <sheetView zoomScale="160" zoomScaleNormal="160" workbookViewId="0">
      <selection activeCell="L1" sqref="L1"/>
    </sheetView>
  </sheetViews>
  <sheetFormatPr defaultRowHeight="14.5" x14ac:dyDescent="0.35"/>
  <cols>
    <col min="8" max="8" width="10" bestFit="1" customWidth="1"/>
  </cols>
  <sheetData>
    <row r="1" spans="1:12" x14ac:dyDescent="0.35">
      <c r="A1" s="1" t="s">
        <v>1</v>
      </c>
      <c r="B1" s="2" t="s">
        <v>6</v>
      </c>
      <c r="C1" s="2" t="s">
        <v>4</v>
      </c>
      <c r="D1" s="1" t="s">
        <v>7</v>
      </c>
      <c r="E1" s="2" t="s">
        <v>13</v>
      </c>
      <c r="F1" s="1" t="s">
        <v>8</v>
      </c>
      <c r="G1" s="1" t="s">
        <v>9</v>
      </c>
      <c r="H1" s="2" t="s">
        <v>14</v>
      </c>
      <c r="I1" s="1" t="s">
        <v>11</v>
      </c>
      <c r="J1" s="1" t="s">
        <v>12</v>
      </c>
      <c r="K1" s="1" t="s">
        <v>10</v>
      </c>
      <c r="L1" s="1" t="s">
        <v>24</v>
      </c>
    </row>
    <row r="2" spans="1:12" x14ac:dyDescent="0.35">
      <c r="A2" s="1">
        <v>1</v>
      </c>
      <c r="B2" s="2">
        <v>20</v>
      </c>
      <c r="C2" s="2">
        <v>1350</v>
      </c>
      <c r="D2" s="1">
        <f>ABS(C2-B2)-40</f>
        <v>1290</v>
      </c>
      <c r="E2" s="2">
        <v>585</v>
      </c>
      <c r="F2" s="1">
        <f>ABS(E2-B2)-40</f>
        <v>525</v>
      </c>
      <c r="G2" s="1">
        <f>D2-F2</f>
        <v>765</v>
      </c>
      <c r="H2" s="2">
        <v>850</v>
      </c>
      <c r="I2" s="1">
        <f>ABS(H2-B2)-40</f>
        <v>790</v>
      </c>
      <c r="J2" s="1">
        <f>D2-I2</f>
        <v>500</v>
      </c>
      <c r="K2" s="1">
        <f>D2-F2-J2</f>
        <v>265</v>
      </c>
      <c r="L2" s="1">
        <f>(D2^2-K2^2)/4/D2</f>
        <v>308.89050387596899</v>
      </c>
    </row>
    <row r="3" spans="1:12" x14ac:dyDescent="0.35">
      <c r="A3" s="1">
        <v>2</v>
      </c>
      <c r="B3" s="2">
        <v>20</v>
      </c>
      <c r="C3" s="2">
        <v>1450</v>
      </c>
      <c r="D3" s="1">
        <f t="shared" ref="D3:D6" si="0">ABS(C3-B3)-40</f>
        <v>1390</v>
      </c>
      <c r="E3" s="2">
        <v>506</v>
      </c>
      <c r="F3" s="1">
        <f t="shared" ref="F3:F6" si="1">ABS(E3-B3)-40</f>
        <v>446</v>
      </c>
      <c r="G3" s="1">
        <f t="shared" ref="G3:G6" si="2">D3-F3</f>
        <v>944</v>
      </c>
      <c r="H3" s="2">
        <v>1000</v>
      </c>
      <c r="I3" s="1">
        <f t="shared" ref="I3:I6" si="3">ABS(H3-B3)-40</f>
        <v>940</v>
      </c>
      <c r="J3" s="1">
        <f t="shared" ref="J3:J6" si="4">D3-I3</f>
        <v>450</v>
      </c>
      <c r="K3" s="1">
        <f t="shared" ref="K3:K6" si="5">D3-F3-J3</f>
        <v>494</v>
      </c>
      <c r="L3" s="1">
        <f t="shared" ref="L3:L6" si="6">(D3^2-K3^2)/4/D3</f>
        <v>303.60863309352516</v>
      </c>
    </row>
    <row r="4" spans="1:12" x14ac:dyDescent="0.35">
      <c r="A4" s="1">
        <v>3</v>
      </c>
      <c r="B4" s="2">
        <v>20</v>
      </c>
      <c r="C4" s="2">
        <v>1550</v>
      </c>
      <c r="D4" s="1">
        <f t="shared" si="0"/>
        <v>1490</v>
      </c>
      <c r="E4" s="2">
        <v>490</v>
      </c>
      <c r="F4" s="1">
        <f t="shared" si="1"/>
        <v>430</v>
      </c>
      <c r="G4" s="1">
        <f t="shared" si="2"/>
        <v>1060</v>
      </c>
      <c r="H4" s="2">
        <v>1119</v>
      </c>
      <c r="I4" s="1">
        <f t="shared" si="3"/>
        <v>1059</v>
      </c>
      <c r="J4" s="1">
        <f t="shared" si="4"/>
        <v>431</v>
      </c>
      <c r="K4" s="1">
        <f t="shared" si="5"/>
        <v>629</v>
      </c>
      <c r="L4" s="1">
        <f t="shared" si="6"/>
        <v>306.11728187919465</v>
      </c>
    </row>
    <row r="5" spans="1:12" x14ac:dyDescent="0.35">
      <c r="A5" s="1">
        <v>4</v>
      </c>
      <c r="B5" s="2">
        <v>20</v>
      </c>
      <c r="C5" s="2">
        <v>1650</v>
      </c>
      <c r="D5" s="1">
        <f t="shared" si="0"/>
        <v>1590</v>
      </c>
      <c r="E5" s="2">
        <v>487</v>
      </c>
      <c r="F5" s="1">
        <f t="shared" si="1"/>
        <v>427</v>
      </c>
      <c r="G5" s="1">
        <f t="shared" si="2"/>
        <v>1163</v>
      </c>
      <c r="H5" s="2">
        <v>1236</v>
      </c>
      <c r="I5" s="1">
        <f t="shared" si="3"/>
        <v>1176</v>
      </c>
      <c r="J5" s="1">
        <f t="shared" si="4"/>
        <v>414</v>
      </c>
      <c r="K5" s="1">
        <f t="shared" si="5"/>
        <v>749</v>
      </c>
      <c r="L5" s="1">
        <f t="shared" si="6"/>
        <v>309.29229559748427</v>
      </c>
    </row>
    <row r="6" spans="1:12" x14ac:dyDescent="0.35">
      <c r="A6" s="1">
        <v>5</v>
      </c>
      <c r="B6" s="2">
        <v>20</v>
      </c>
      <c r="C6" s="2">
        <v>1750</v>
      </c>
      <c r="D6" s="1">
        <f t="shared" si="0"/>
        <v>1690</v>
      </c>
      <c r="E6" s="2">
        <v>464</v>
      </c>
      <c r="F6" s="1">
        <f t="shared" si="1"/>
        <v>404</v>
      </c>
      <c r="G6" s="1">
        <f t="shared" si="2"/>
        <v>1286</v>
      </c>
      <c r="H6" s="2">
        <v>1348</v>
      </c>
      <c r="I6" s="1">
        <f t="shared" si="3"/>
        <v>1288</v>
      </c>
      <c r="J6" s="1">
        <f t="shared" si="4"/>
        <v>402</v>
      </c>
      <c r="K6" s="1">
        <f t="shared" si="5"/>
        <v>884</v>
      </c>
      <c r="L6" s="1">
        <f t="shared" si="6"/>
        <v>306.89999999999998</v>
      </c>
    </row>
    <row r="7" spans="1:12" x14ac:dyDescent="0.35">
      <c r="L7" s="3">
        <f>AVERAGE(L2:L6)</f>
        <v>306.96174288923464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task1</vt:lpstr>
      <vt:lpstr>task2_1</vt:lpstr>
      <vt:lpstr>task2_2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Harutyunyan</dc:creator>
  <cp:lastModifiedBy>Edgar Harutyunyan</cp:lastModifiedBy>
  <dcterms:created xsi:type="dcterms:W3CDTF">2015-06-05T18:17:20Z</dcterms:created>
  <dcterms:modified xsi:type="dcterms:W3CDTF">2024-06-01T18:14:52Z</dcterms:modified>
</cp:coreProperties>
</file>