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har\Desktop\mydocs\Lab2\E17e\"/>
    </mc:Choice>
  </mc:AlternateContent>
  <xr:revisionPtr revIDLastSave="0" documentId="13_ncr:1_{5E3D8662-F098-42CB-993F-4EBF6D79B41B}" xr6:coauthVersionLast="47" xr6:coauthVersionMax="47" xr10:uidLastSave="{00000000-0000-0000-0000-000000000000}"/>
  <bookViews>
    <workbookView xWindow="5360" yWindow="1610" windowWidth="28800" windowHeight="14970" xr2:uid="{ECEBBCFC-F6CC-477B-BEB5-89CA77E2EB73}"/>
  </bookViews>
  <sheets>
    <sheet name="Task0" sheetId="4" r:id="rId1"/>
    <sheet name="Task1" sheetId="1" r:id="rId2"/>
    <sheet name="Test1" sheetId="5" r:id="rId3"/>
    <sheet name="Task2" sheetId="2" r:id="rId4"/>
    <sheet name="Task4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N1" i="3"/>
  <c r="N3" i="3" s="1"/>
  <c r="G3" i="5"/>
  <c r="G4" i="5"/>
  <c r="G5" i="5"/>
  <c r="G6" i="5"/>
  <c r="G7" i="5"/>
  <c r="G8" i="5"/>
  <c r="G9" i="5"/>
  <c r="G10" i="5"/>
  <c r="G11" i="5"/>
  <c r="G12" i="5"/>
  <c r="G13" i="5"/>
  <c r="G2" i="5"/>
  <c r="E3" i="1"/>
  <c r="E4" i="1"/>
  <c r="E5" i="1"/>
  <c r="E6" i="1"/>
  <c r="E7" i="1"/>
  <c r="E8" i="1"/>
  <c r="E9" i="1"/>
  <c r="E10" i="1"/>
  <c r="E11" i="1"/>
  <c r="E12" i="1"/>
  <c r="E13" i="1"/>
  <c r="D3" i="1"/>
  <c r="F3" i="1" s="1"/>
  <c r="D4" i="1"/>
  <c r="D5" i="1"/>
  <c r="D6" i="1"/>
  <c r="F6" i="1" s="1"/>
  <c r="D7" i="1"/>
  <c r="D8" i="1"/>
  <c r="D9" i="1"/>
  <c r="D10" i="1"/>
  <c r="D11" i="1"/>
  <c r="D12" i="1"/>
  <c r="D13" i="1"/>
  <c r="E2" i="1"/>
  <c r="C3" i="3"/>
  <c r="C4" i="3"/>
  <c r="C5" i="3"/>
  <c r="C6" i="3"/>
  <c r="C7" i="3"/>
  <c r="C8" i="3"/>
  <c r="C9" i="3"/>
  <c r="C10" i="3"/>
  <c r="C11" i="3"/>
  <c r="C2" i="3"/>
  <c r="C4" i="4"/>
  <c r="C5" i="4" s="1"/>
  <c r="C6" i="4" s="1"/>
  <c r="B4" i="4"/>
  <c r="B5" i="4" s="1"/>
  <c r="B6" i="4" s="1"/>
  <c r="G2" i="3"/>
  <c r="G3" i="3"/>
  <c r="G4" i="3"/>
  <c r="G5" i="3"/>
  <c r="G6" i="3"/>
  <c r="G7" i="3"/>
  <c r="G8" i="3"/>
  <c r="G9" i="3"/>
  <c r="G10" i="3"/>
  <c r="G11" i="3"/>
  <c r="F3" i="3"/>
  <c r="F4" i="3"/>
  <c r="F5" i="3"/>
  <c r="F6" i="3"/>
  <c r="F7" i="3"/>
  <c r="F8" i="3"/>
  <c r="F9" i="3"/>
  <c r="F10" i="3"/>
  <c r="F11" i="3"/>
  <c r="F2" i="3"/>
  <c r="E2" i="2"/>
  <c r="D2" i="2"/>
  <c r="D2" i="1"/>
  <c r="F2" i="2" l="1"/>
  <c r="F11" i="1"/>
  <c r="I4" i="3"/>
  <c r="I10" i="3"/>
  <c r="I11" i="3"/>
  <c r="I2" i="3"/>
  <c r="F13" i="1"/>
  <c r="F12" i="1"/>
  <c r="F10" i="1"/>
  <c r="F9" i="1"/>
  <c r="F8" i="1"/>
  <c r="F7" i="1"/>
  <c r="F5" i="1"/>
  <c r="F4" i="1"/>
  <c r="F2" i="1"/>
  <c r="I6" i="3"/>
  <c r="I3" i="3"/>
  <c r="I8" i="3"/>
  <c r="I9" i="3"/>
  <c r="I7" i="3"/>
  <c r="I5" i="3"/>
  <c r="H9" i="3"/>
  <c r="H8" i="3"/>
  <c r="H7" i="3"/>
  <c r="H6" i="3"/>
  <c r="H4" i="3"/>
  <c r="H5" i="3"/>
  <c r="H11" i="3"/>
  <c r="H3" i="3"/>
  <c r="H10" i="3"/>
  <c r="J10" i="3" s="1"/>
  <c r="H2" i="3"/>
  <c r="K2" i="3" l="1"/>
  <c r="K11" i="3"/>
  <c r="J3" i="3"/>
  <c r="K5" i="3"/>
  <c r="J2" i="3"/>
  <c r="J7" i="3"/>
  <c r="K6" i="3"/>
  <c r="J4" i="3"/>
  <c r="J8" i="3"/>
  <c r="K3" i="3"/>
  <c r="K4" i="3"/>
  <c r="J9" i="3"/>
  <c r="K8" i="3"/>
  <c r="J11" i="3"/>
  <c r="K7" i="3"/>
  <c r="K9" i="3"/>
  <c r="J5" i="3"/>
  <c r="K10" i="3"/>
  <c r="J6" i="3"/>
</calcChain>
</file>

<file path=xl/sharedStrings.xml><?xml version="1.0" encoding="utf-8"?>
<sst xmlns="http://schemas.openxmlformats.org/spreadsheetml/2006/main" count="43" uniqueCount="36">
  <si>
    <t>Ck</t>
  </si>
  <si>
    <t>f1</t>
  </si>
  <si>
    <t>f2</t>
  </si>
  <si>
    <t>w1</t>
  </si>
  <si>
    <t>w2</t>
  </si>
  <si>
    <t>k_ct</t>
  </si>
  <si>
    <t>w0</t>
  </si>
  <si>
    <t>kL+</t>
  </si>
  <si>
    <t>M+</t>
  </si>
  <si>
    <t>M-</t>
  </si>
  <si>
    <t>kL-</t>
  </si>
  <si>
    <t>Expect k+=k-</t>
  </si>
  <si>
    <t>f1/kHz</t>
  </si>
  <si>
    <t>L/mH</t>
  </si>
  <si>
    <t>f0/Khz</t>
  </si>
  <si>
    <t>w0/Khz</t>
  </si>
  <si>
    <t>C/mF</t>
  </si>
  <si>
    <t>C/F</t>
  </si>
  <si>
    <t>C1</t>
  </si>
  <si>
    <t>C2</t>
  </si>
  <si>
    <t>Ck/pF</t>
  </si>
  <si>
    <t>d1/cm</t>
  </si>
  <si>
    <t>d2/cm</t>
  </si>
  <si>
    <t>delta_d/cm</t>
  </si>
  <si>
    <t>f2/kHz</t>
  </si>
  <si>
    <t>w1/kHz</t>
  </si>
  <si>
    <t>w2/Khz</t>
  </si>
  <si>
    <t>1/kct</t>
  </si>
  <si>
    <t>C/pF</t>
  </si>
  <si>
    <t>Weakly Coupled</t>
  </si>
  <si>
    <t>L/pH</t>
  </si>
  <si>
    <t>f+/kHz</t>
  </si>
  <si>
    <t>f-/kHz</t>
  </si>
  <si>
    <t>w+/kHz</t>
  </si>
  <si>
    <t>w-/kHz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</si>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</sst>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Test1!$A$2:$A$13</c:f>
              <c:numCache>
                <c:formatCode>0.00E+00</c:formatCode>
                <c:ptCount val="12"/>
                <c:pt idx="0">
                  <c:v>3000</c:v>
                </c:pt>
                <c:pt idx="1">
                  <c:v>7000</c:v>
                </c:pt>
                <c:pt idx="2">
                  <c:v>20000</c:v>
                </c:pt>
                <c:pt idx="3">
                  <c:v>38000</c:v>
                </c:pt>
                <c:pt idx="4">
                  <c:v>43000</c:v>
                </c:pt>
                <c:pt idx="5">
                  <c:v>50000</c:v>
                </c:pt>
                <c:pt idx="6">
                  <c:v>67000</c:v>
                </c:pt>
                <c:pt idx="7">
                  <c:v>74000</c:v>
                </c:pt>
                <c:pt idx="8">
                  <c:v>90000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xVal>
          <c:yVal>
            <c:numRef>
              <c:f>Test1!$G$2:$G$13</c:f>
              <c:numCache>
                <c:formatCode>General</c:formatCode>
                <c:ptCount val="12"/>
                <c:pt idx="0">
                  <c:v>1.0226000083349323</c:v>
                </c:pt>
                <c:pt idx="1">
                  <c:v>1.0476045644451315</c:v>
                </c:pt>
                <c:pt idx="2">
                  <c:v>1.128938887642549</c:v>
                </c:pt>
                <c:pt idx="3">
                  <c:v>1.2803676753197375</c:v>
                </c:pt>
                <c:pt idx="4">
                  <c:v>1.3067120220254902</c:v>
                </c:pt>
                <c:pt idx="5">
                  <c:v>1.3304199025163976</c:v>
                </c:pt>
                <c:pt idx="6">
                  <c:v>1.4879038606284338</c:v>
                </c:pt>
                <c:pt idx="7">
                  <c:v>1.5579921765199602</c:v>
                </c:pt>
                <c:pt idx="8">
                  <c:v>1.5942953881386714</c:v>
                </c:pt>
                <c:pt idx="9">
                  <c:v>1.6701758199654895</c:v>
                </c:pt>
                <c:pt idx="10">
                  <c:v>4.2236837295751828</c:v>
                </c:pt>
                <c:pt idx="11">
                  <c:v>7.1943339085675113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4490-8E04-7EC68262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33535"/>
        <c:axId val="1918134015"/>
      </c:scatterChart>
      <c:valAx>
        <c:axId val="19181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134015"/>
        <c:crosses val="autoZero"/>
        <c:crossBetween val="midCat"/>
      </c:valAx>
      <c:valAx>
        <c:axId val="19181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13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136525</xdr:colOff>
      <xdr:row>0</xdr:row>
      <xdr:rowOff>0</xdr:rowOff>
    </xdr:from>
    <xdr:to>
      <xdr:col>18</xdr:col>
      <xdr:colOff>441325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E47A2-5565-AEF3-4437-32AE97F2C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FF7B-6C3D-4C02-AE8D-F70FEFCF4610}">
  <dimension ref="A1:C6"/>
  <sheetViews>
    <sheetView tabSelected="1" workbookViewId="0">
      <selection activeCell="B6" sqref="B6"/>
    </sheetView>
  </sheetViews>
  <sheetFormatPr defaultRowHeight="14.5" x14ac:dyDescent="0.35"/>
  <sheetData>
    <row r="1" spans="1:3" x14ac:dyDescent="0.35">
      <c r="B1" t="s">
        <v>18</v>
      </c>
      <c r="C1" t="s">
        <v>19</v>
      </c>
    </row>
    <row r="2" spans="1:3" x14ac:dyDescent="0.35">
      <c r="A2" s="1" t="s">
        <v>13</v>
      </c>
      <c r="B2" s="1">
        <v>2</v>
      </c>
      <c r="C2" s="1">
        <v>2</v>
      </c>
    </row>
    <row r="3" spans="1:3" x14ac:dyDescent="0.35">
      <c r="A3" s="1" t="s">
        <v>14</v>
      </c>
      <c r="B3" s="1">
        <v>8.875</v>
      </c>
      <c r="C3" s="1">
        <v>8.875</v>
      </c>
    </row>
    <row r="4" spans="1:3" x14ac:dyDescent="0.35">
      <c r="A4" s="1" t="s">
        <v>15</v>
      </c>
      <c r="B4" s="1">
        <f>2*PI()*B3</f>
        <v>55.76326960121883</v>
      </c>
      <c r="C4" s="1">
        <f>2*PI()*C3</f>
        <v>55.76326960121883</v>
      </c>
    </row>
    <row r="5" spans="1:3" x14ac:dyDescent="0.35">
      <c r="A5" s="1" t="s">
        <v>16</v>
      </c>
      <c r="B5" s="1">
        <f>1/((B4)^2*(B2))</f>
        <v>1.6079537177915139E-4</v>
      </c>
      <c r="C5" s="1">
        <f>1/((C4)^2*(C2))</f>
        <v>1.6079537177915139E-4</v>
      </c>
    </row>
    <row r="6" spans="1:3" x14ac:dyDescent="0.35">
      <c r="A6" s="2" t="s">
        <v>17</v>
      </c>
      <c r="B6" s="2">
        <f>B5*10^3</f>
        <v>0.1607953717791514</v>
      </c>
      <c r="C6" s="2">
        <f>C5*10^3</f>
        <v>0.1607953717791514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0379-6E40-4CDF-A0AA-97EA7A0921B5}">
  <dimension ref="A1:F13"/>
  <sheetViews>
    <sheetView workbookViewId="0">
      <selection activeCell="D6" sqref="D6"/>
    </sheetView>
  </sheetViews>
  <sheetFormatPr defaultRowHeight="14.5" x14ac:dyDescent="0.35"/>
  <sheetData>
    <row r="1" spans="1:6" x14ac:dyDescent="0.35">
      <c r="A1" s="1" t="s">
        <v>20</v>
      </c>
      <c r="B1" s="1" t="s">
        <v>12</v>
      </c>
      <c r="C1" s="1" t="s">
        <v>24</v>
      </c>
      <c r="D1" s="1" t="s">
        <v>25</v>
      </c>
      <c r="E1" s="1" t="s">
        <v>26</v>
      </c>
      <c r="F1" s="1" t="s">
        <v>5</v>
      </c>
    </row>
    <row r="2" spans="1:6" x14ac:dyDescent="0.35">
      <c r="A2" s="3">
        <v>100000</v>
      </c>
      <c r="B2" s="1">
        <v>9.1579999999999995</v>
      </c>
      <c r="C2" s="1">
        <v>18.28</v>
      </c>
      <c r="D2" s="1">
        <f>2*PI()*B2</f>
        <v>57.541411043150646</v>
      </c>
      <c r="E2" s="3">
        <f>2*PI()*C2</f>
        <v>114.85662741524284</v>
      </c>
      <c r="F2" s="1">
        <f>ABS(D2^2-E2^2)/ABS(D2^2+E2^2)</f>
        <v>0.5987393590817659</v>
      </c>
    </row>
    <row r="3" spans="1:6" x14ac:dyDescent="0.35">
      <c r="A3" s="3">
        <v>20000</v>
      </c>
      <c r="B3" s="1">
        <v>9.0220000000000002</v>
      </c>
      <c r="C3" s="1">
        <v>36.659999999999997</v>
      </c>
      <c r="D3" s="1">
        <f t="shared" ref="D3:D13" si="0">2*PI()*B3</f>
        <v>56.686897841374225</v>
      </c>
      <c r="E3" s="3">
        <f t="shared" ref="E3:E13" si="1">2*PI()*C3</f>
        <v>230.34157336120361</v>
      </c>
      <c r="F3" s="1">
        <f t="shared" ref="F3:F13" si="2">ABS(D3^2-E3^2)/ABS(D3^2+E3^2)</f>
        <v>0.88578753991564652</v>
      </c>
    </row>
    <row r="4" spans="1:6" x14ac:dyDescent="0.35">
      <c r="A4" s="3">
        <v>3000</v>
      </c>
      <c r="B4" s="1">
        <v>9.0220000000000002</v>
      </c>
      <c r="C4" s="1">
        <v>85.35</v>
      </c>
      <c r="D4" s="1">
        <f t="shared" si="0"/>
        <v>56.686897841374225</v>
      </c>
      <c r="E4" s="3">
        <f t="shared" si="1"/>
        <v>536.2698659677776</v>
      </c>
      <c r="F4" s="1">
        <f t="shared" si="2"/>
        <v>0.97789946396369465</v>
      </c>
    </row>
    <row r="5" spans="1:6" x14ac:dyDescent="0.35">
      <c r="A5" s="3">
        <v>50000</v>
      </c>
      <c r="B5" s="1">
        <v>9.0220000000000002</v>
      </c>
      <c r="C5" s="1">
        <v>23.96</v>
      </c>
      <c r="D5" s="1">
        <f t="shared" si="0"/>
        <v>56.686897841374225</v>
      </c>
      <c r="E5" s="3">
        <f t="shared" si="1"/>
        <v>150.5451199600229</v>
      </c>
      <c r="F5" s="1">
        <f t="shared" si="2"/>
        <v>0.75164239358458851</v>
      </c>
    </row>
    <row r="6" spans="1:6" x14ac:dyDescent="0.35">
      <c r="A6" s="3">
        <v>500000</v>
      </c>
      <c r="B6" s="1">
        <v>8.8770000000000007</v>
      </c>
      <c r="C6" s="1">
        <v>11.3</v>
      </c>
      <c r="D6" s="1">
        <f t="shared" si="0"/>
        <v>55.775835971833189</v>
      </c>
      <c r="E6" s="3">
        <f t="shared" si="1"/>
        <v>70.999993971129328</v>
      </c>
      <c r="F6" s="1">
        <f t="shared" si="2"/>
        <v>0.23676015157048222</v>
      </c>
    </row>
    <row r="7" spans="1:6" x14ac:dyDescent="0.35">
      <c r="A7" s="3">
        <v>7000</v>
      </c>
      <c r="B7" s="1">
        <v>9.0220000000000002</v>
      </c>
      <c r="C7" s="1">
        <v>59.17</v>
      </c>
      <c r="D7" s="1">
        <f t="shared" si="0"/>
        <v>56.686897841374225</v>
      </c>
      <c r="E7" s="3">
        <f t="shared" si="1"/>
        <v>371.77607462581614</v>
      </c>
      <c r="F7" s="1">
        <f t="shared" si="2"/>
        <v>0.95455865117355088</v>
      </c>
    </row>
    <row r="8" spans="1:6" x14ac:dyDescent="0.35">
      <c r="A8" s="3">
        <v>90000</v>
      </c>
      <c r="B8" s="1">
        <v>9.0220000000000002</v>
      </c>
      <c r="C8" s="1">
        <v>18.850000000000001</v>
      </c>
      <c r="D8" s="1">
        <f t="shared" si="0"/>
        <v>56.686897841374225</v>
      </c>
      <c r="E8" s="3">
        <f t="shared" si="1"/>
        <v>118.43804304033522</v>
      </c>
      <c r="F8" s="1">
        <f t="shared" si="2"/>
        <v>0.62723633740639051</v>
      </c>
    </row>
    <row r="9" spans="1:6" x14ac:dyDescent="0.35">
      <c r="A9" s="3">
        <v>1000000</v>
      </c>
      <c r="B9" s="1">
        <v>8.8770000000000007</v>
      </c>
      <c r="C9" s="1">
        <v>10.210000000000001</v>
      </c>
      <c r="D9" s="1">
        <f t="shared" si="0"/>
        <v>55.775835971833189</v>
      </c>
      <c r="E9" s="3">
        <f t="shared" si="1"/>
        <v>64.151321986303586</v>
      </c>
      <c r="F9" s="1">
        <f t="shared" si="2"/>
        <v>0.13899827457398534</v>
      </c>
    </row>
    <row r="10" spans="1:6" x14ac:dyDescent="0.35">
      <c r="A10" s="3">
        <v>38000</v>
      </c>
      <c r="B10" s="1">
        <v>9.3130000000000006</v>
      </c>
      <c r="C10" s="1">
        <v>26.56</v>
      </c>
      <c r="D10" s="1">
        <f t="shared" si="0"/>
        <v>58.515304765763489</v>
      </c>
      <c r="E10" s="3">
        <f t="shared" si="1"/>
        <v>166.8814017586898</v>
      </c>
      <c r="F10" s="1">
        <f t="shared" si="2"/>
        <v>0.78102565323689288</v>
      </c>
    </row>
    <row r="11" spans="1:6" x14ac:dyDescent="0.35">
      <c r="A11" s="3">
        <v>43000</v>
      </c>
      <c r="B11" s="1">
        <v>9.3130000000000006</v>
      </c>
      <c r="C11" s="1">
        <v>25.54</v>
      </c>
      <c r="D11" s="1">
        <f t="shared" si="0"/>
        <v>58.515304765763489</v>
      </c>
      <c r="E11" s="3">
        <f t="shared" si="1"/>
        <v>160.47255274536661</v>
      </c>
      <c r="F11" s="1">
        <f t="shared" si="2"/>
        <v>0.7652795590339283</v>
      </c>
    </row>
    <row r="12" spans="1:6" x14ac:dyDescent="0.35">
      <c r="A12" s="3">
        <v>67000</v>
      </c>
      <c r="B12" s="1">
        <v>9.3130000000000006</v>
      </c>
      <c r="C12" s="1">
        <v>21.03</v>
      </c>
      <c r="D12" s="1">
        <f t="shared" si="0"/>
        <v>58.515304765763489</v>
      </c>
      <c r="E12" s="3">
        <f t="shared" si="1"/>
        <v>132.13538700998672</v>
      </c>
      <c r="F12" s="1">
        <f t="shared" si="2"/>
        <v>0.67208643411788593</v>
      </c>
    </row>
    <row r="13" spans="1:6" x14ac:dyDescent="0.35">
      <c r="A13" s="3">
        <v>74000</v>
      </c>
      <c r="B13" s="1">
        <v>9.3130000000000006</v>
      </c>
      <c r="C13" s="1">
        <v>19.940000000000001</v>
      </c>
      <c r="D13" s="1">
        <f t="shared" si="0"/>
        <v>58.515304765763489</v>
      </c>
      <c r="E13" s="3">
        <f t="shared" si="1"/>
        <v>125.28671502516096</v>
      </c>
      <c r="F13" s="1">
        <f t="shared" si="2"/>
        <v>0.64185174679995483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55B3-292B-40B9-8A5C-FE150AC1B191}">
  <dimension ref="A1:H13"/>
  <sheetViews>
    <sheetView workbookViewId="0">
      <selection activeCell="D8" sqref="D8"/>
    </sheetView>
  </sheetViews>
  <sheetFormatPr defaultRowHeight="14.5" x14ac:dyDescent="0.35"/>
  <sheetData>
    <row r="1" spans="1:8" x14ac:dyDescent="0.35">
      <c r="A1" s="1" t="s">
        <v>20</v>
      </c>
      <c r="B1" s="1" t="s">
        <v>12</v>
      </c>
      <c r="C1" s="1" t="s">
        <v>24</v>
      </c>
      <c r="D1" s="1" t="s">
        <v>25</v>
      </c>
      <c r="E1" s="1" t="s">
        <v>26</v>
      </c>
      <c r="F1" s="1" t="s">
        <v>5</v>
      </c>
      <c r="G1" s="1" t="s">
        <v>27</v>
      </c>
      <c r="H1" s="9" t="s">
        <v>35</v>
      </c>
    </row>
    <row r="2" spans="1:8" x14ac:dyDescent="0.35">
      <c r="A2" s="3">
        <v>3000</v>
      </c>
      <c r="B2" s="1">
        <v>9.0220000000000002</v>
      </c>
      <c r="C2" s="1">
        <v>85.35</v>
      </c>
      <c r="D2" s="1">
        <v>56.686897841374225</v>
      </c>
      <c r="E2" s="1">
        <v>536.2698659677776</v>
      </c>
      <c r="F2" s="1">
        <v>0.97789946396369465</v>
      </c>
      <c r="G2" s="1">
        <f>1/F2</f>
        <v>1.0226000083349323</v>
      </c>
      <c r="H2" s="10">
        <f>A2*(G2-1)</f>
        <v>67.800025004796765</v>
      </c>
    </row>
    <row r="3" spans="1:8" x14ac:dyDescent="0.35">
      <c r="A3" s="3">
        <v>7000</v>
      </c>
      <c r="B3" s="1">
        <v>9.0220000000000002</v>
      </c>
      <c r="C3" s="1">
        <v>59.17</v>
      </c>
      <c r="D3" s="1">
        <v>56.686897841374225</v>
      </c>
      <c r="E3" s="1">
        <v>371.77607462581614</v>
      </c>
      <c r="F3" s="1">
        <v>0.95455865117355088</v>
      </c>
      <c r="G3" s="1">
        <f t="shared" ref="G3:G13" si="0">1/F3</f>
        <v>1.0476045644451315</v>
      </c>
      <c r="H3" s="10">
        <f t="shared" ref="H3:H13" si="1">A3*(G3-1)</f>
        <v>333.23195111592054</v>
      </c>
    </row>
    <row r="4" spans="1:8" x14ac:dyDescent="0.35">
      <c r="A4" s="3">
        <v>20000</v>
      </c>
      <c r="B4" s="1">
        <v>9.0220000000000002</v>
      </c>
      <c r="C4" s="1">
        <v>36.659999999999997</v>
      </c>
      <c r="D4" s="1">
        <v>56.686897841374225</v>
      </c>
      <c r="E4" s="1">
        <v>230.34157336120361</v>
      </c>
      <c r="F4" s="1">
        <v>0.88578753991564652</v>
      </c>
      <c r="G4" s="1">
        <f t="shared" si="0"/>
        <v>1.128938887642549</v>
      </c>
      <c r="H4" s="10">
        <f t="shared" si="1"/>
        <v>2578.7777528509805</v>
      </c>
    </row>
    <row r="5" spans="1:8" x14ac:dyDescent="0.35">
      <c r="A5" s="3">
        <v>38000</v>
      </c>
      <c r="B5" s="1">
        <v>9.3130000000000006</v>
      </c>
      <c r="C5" s="1">
        <v>26.56</v>
      </c>
      <c r="D5" s="1">
        <v>58.515304765763489</v>
      </c>
      <c r="E5" s="1">
        <v>166.8814017586898</v>
      </c>
      <c r="F5" s="1">
        <v>0.78102565323689288</v>
      </c>
      <c r="G5" s="1">
        <f t="shared" si="0"/>
        <v>1.2803676753197375</v>
      </c>
      <c r="H5" s="10">
        <f t="shared" si="1"/>
        <v>10653.971662150025</v>
      </c>
    </row>
    <row r="6" spans="1:8" x14ac:dyDescent="0.35">
      <c r="A6" s="3">
        <v>43000</v>
      </c>
      <c r="B6" s="1">
        <v>9.3130000000000006</v>
      </c>
      <c r="C6" s="1">
        <v>25.54</v>
      </c>
      <c r="D6" s="1">
        <v>58.515304765763489</v>
      </c>
      <c r="E6" s="1">
        <v>160.47255274536661</v>
      </c>
      <c r="F6" s="1">
        <v>0.7652795590339283</v>
      </c>
      <c r="G6" s="1">
        <f t="shared" si="0"/>
        <v>1.3067120220254902</v>
      </c>
      <c r="H6" s="10">
        <f t="shared" si="1"/>
        <v>13188.616947096078</v>
      </c>
    </row>
    <row r="7" spans="1:8" x14ac:dyDescent="0.35">
      <c r="A7" s="3">
        <v>50000</v>
      </c>
      <c r="B7" s="1">
        <v>9.0220000000000002</v>
      </c>
      <c r="C7" s="1">
        <v>23.96</v>
      </c>
      <c r="D7" s="1">
        <v>56.686897841374225</v>
      </c>
      <c r="E7" s="1">
        <v>150.5451199600229</v>
      </c>
      <c r="F7" s="1">
        <v>0.75164239358458851</v>
      </c>
      <c r="G7" s="1">
        <f t="shared" si="0"/>
        <v>1.3304199025163976</v>
      </c>
      <c r="H7" s="10">
        <f t="shared" si="1"/>
        <v>16520.995125819882</v>
      </c>
    </row>
    <row r="8" spans="1:8" x14ac:dyDescent="0.35">
      <c r="A8" s="3">
        <v>67000</v>
      </c>
      <c r="B8" s="1">
        <v>9.3130000000000006</v>
      </c>
      <c r="C8" s="1">
        <v>21.03</v>
      </c>
      <c r="D8" s="1">
        <v>58.515304765763503</v>
      </c>
      <c r="E8" s="1">
        <v>132.13538700998672</v>
      </c>
      <c r="F8" s="1">
        <v>0.67208643411788593</v>
      </c>
      <c r="G8" s="1">
        <f t="shared" si="0"/>
        <v>1.4879038606284338</v>
      </c>
      <c r="H8" s="10">
        <f t="shared" si="1"/>
        <v>32689.558662105068</v>
      </c>
    </row>
    <row r="9" spans="1:8" x14ac:dyDescent="0.35">
      <c r="A9" s="3">
        <v>74000</v>
      </c>
      <c r="B9" s="1">
        <v>9.3130000000000006</v>
      </c>
      <c r="C9" s="1">
        <v>19.940000000000001</v>
      </c>
      <c r="D9" s="1">
        <v>58.515304765763489</v>
      </c>
      <c r="E9" s="1">
        <v>125.28671502516096</v>
      </c>
      <c r="F9" s="1">
        <v>0.64185174679995483</v>
      </c>
      <c r="G9" s="1">
        <f t="shared" si="0"/>
        <v>1.5579921765199602</v>
      </c>
      <c r="H9" s="10">
        <f t="shared" si="1"/>
        <v>41291.421062477057</v>
      </c>
    </row>
    <row r="10" spans="1:8" x14ac:dyDescent="0.35">
      <c r="A10" s="3">
        <v>90000</v>
      </c>
      <c r="B10" s="1">
        <v>9.0220000000000002</v>
      </c>
      <c r="C10" s="1">
        <v>18.850000000000001</v>
      </c>
      <c r="D10" s="1">
        <v>56.686897841374225</v>
      </c>
      <c r="E10" s="1">
        <v>118.43804304033522</v>
      </c>
      <c r="F10" s="1">
        <v>0.62723633740639051</v>
      </c>
      <c r="G10" s="1">
        <f t="shared" si="0"/>
        <v>1.5942953881386714</v>
      </c>
      <c r="H10" s="10">
        <f t="shared" si="1"/>
        <v>53486.584932480429</v>
      </c>
    </row>
    <row r="11" spans="1:8" x14ac:dyDescent="0.35">
      <c r="A11" s="3">
        <v>100000</v>
      </c>
      <c r="B11" s="1">
        <v>9.1579999999999995</v>
      </c>
      <c r="C11" s="1">
        <v>18.28</v>
      </c>
      <c r="D11" s="1">
        <v>57.541411043150646</v>
      </c>
      <c r="E11" s="1">
        <v>114.85662741524284</v>
      </c>
      <c r="F11" s="1">
        <v>0.5987393590817659</v>
      </c>
      <c r="G11" s="1">
        <f t="shared" si="0"/>
        <v>1.6701758199654895</v>
      </c>
      <c r="H11" s="10">
        <f t="shared" si="1"/>
        <v>67017.58199654895</v>
      </c>
    </row>
    <row r="12" spans="1:8" x14ac:dyDescent="0.35">
      <c r="A12" s="3">
        <v>500000</v>
      </c>
      <c r="B12" s="1">
        <v>8.8770000000000007</v>
      </c>
      <c r="C12" s="1">
        <v>11.3</v>
      </c>
      <c r="D12" s="1">
        <v>55.775835971833189</v>
      </c>
      <c r="E12" s="1">
        <v>70.999993971129328</v>
      </c>
      <c r="F12" s="1">
        <v>0.23676015157048222</v>
      </c>
      <c r="G12" s="1">
        <f t="shared" si="0"/>
        <v>4.2236837295751828</v>
      </c>
      <c r="H12" s="10">
        <f t="shared" si="1"/>
        <v>1611841.8647875914</v>
      </c>
    </row>
    <row r="13" spans="1:8" x14ac:dyDescent="0.35">
      <c r="A13" s="3">
        <v>1000000</v>
      </c>
      <c r="B13" s="1">
        <v>8.8770000000000007</v>
      </c>
      <c r="C13" s="1">
        <v>10.210000000000001</v>
      </c>
      <c r="D13" s="1">
        <v>55.775835971833189</v>
      </c>
      <c r="E13" s="1">
        <v>64.151321986303586</v>
      </c>
      <c r="F13" s="1">
        <v>0.13899827457398534</v>
      </c>
      <c r="G13" s="1">
        <f t="shared" si="0"/>
        <v>7.1943339085675113</v>
      </c>
      <c r="H13" s="10">
        <f t="shared" si="1"/>
        <v>6194333.9085675115</v>
      </c>
    </row>
  </sheetData>
  <sortState xmlns:xlrd2="http://schemas.microsoft.com/office/spreadsheetml/2017/richdata2" ref="A2:F13">
    <sortCondition ref="A2:A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43D8-CA36-4A79-9086-8A22B7717451}">
  <dimension ref="A1:F2"/>
  <sheetViews>
    <sheetView workbookViewId="0">
      <selection activeCell="E3" sqref="E2:E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B2">
        <v>2</v>
      </c>
      <c r="C2">
        <v>5</v>
      </c>
      <c r="D2">
        <f>2*PI()*B2</f>
        <v>12.566370614359172</v>
      </c>
      <c r="E2">
        <f>2*PI()*C2</f>
        <v>31.415926535897931</v>
      </c>
      <c r="F2">
        <f>ABS(D2^2-E2^2)/ABS(D2^2+E2^2)</f>
        <v>0.72413793103448287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B750-BB17-4427-A77E-3004CCE41A85}">
  <dimension ref="A1:R11"/>
  <sheetViews>
    <sheetView workbookViewId="0">
      <selection activeCell="N1" sqref="N1"/>
    </sheetView>
  </sheetViews>
  <sheetFormatPr defaultRowHeight="14.5" x14ac:dyDescent="0.35"/>
  <cols>
    <col min="3" max="3" width="10.36328125" bestFit="1" customWidth="1"/>
  </cols>
  <sheetData>
    <row r="1" spans="1:18" x14ac:dyDescent="0.35">
      <c r="A1" s="1" t="s">
        <v>21</v>
      </c>
      <c r="B1" s="1" t="s">
        <v>22</v>
      </c>
      <c r="C1" s="1" t="s">
        <v>23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7</v>
      </c>
      <c r="I1" s="1" t="s">
        <v>10</v>
      </c>
      <c r="J1" s="1" t="s">
        <v>8</v>
      </c>
      <c r="K1" s="4" t="s">
        <v>9</v>
      </c>
      <c r="L1" s="5"/>
      <c r="M1" s="1" t="s">
        <v>28</v>
      </c>
      <c r="N1" s="1">
        <f>1/(0.000006)</f>
        <v>166666.66666666666</v>
      </c>
      <c r="P1" s="6" t="s">
        <v>11</v>
      </c>
      <c r="Q1" s="6"/>
      <c r="R1" s="6"/>
    </row>
    <row r="2" spans="1:18" x14ac:dyDescent="0.35">
      <c r="A2" s="1">
        <v>10</v>
      </c>
      <c r="B2" s="1">
        <v>13.3</v>
      </c>
      <c r="C2" s="1">
        <f>ABS(B2-A2)</f>
        <v>3.3000000000000007</v>
      </c>
      <c r="D2" s="1"/>
      <c r="E2" s="1"/>
      <c r="F2" s="1">
        <f>2*PI()*D2</f>
        <v>0</v>
      </c>
      <c r="G2" s="1">
        <f>2*PI()*E2</f>
        <v>0</v>
      </c>
      <c r="H2" s="1" t="e">
        <f t="shared" ref="H2:H11" si="0">($N$3/F2)^2-1</f>
        <v>#DIV/0!</v>
      </c>
      <c r="I2" s="1" t="e">
        <f t="shared" ref="I2:I11" si="1">($N$3/G2)^2+1</f>
        <v>#DIV/0!</v>
      </c>
      <c r="J2" s="1" t="e">
        <f t="shared" ref="J2:J11" si="2">$N$2*H2</f>
        <v>#DIV/0!</v>
      </c>
      <c r="K2" s="4" t="e">
        <f t="shared" ref="K2:K11" si="3">$N$2*I2</f>
        <v>#DIV/0!</v>
      </c>
      <c r="L2" s="5"/>
      <c r="M2" s="1" t="s">
        <v>30</v>
      </c>
      <c r="N2" s="3">
        <v>2000000000</v>
      </c>
      <c r="P2" s="6"/>
      <c r="Q2" s="6"/>
      <c r="R2" s="6"/>
    </row>
    <row r="3" spans="1:18" x14ac:dyDescent="0.35">
      <c r="A3" s="1">
        <v>10</v>
      </c>
      <c r="B3" s="1">
        <v>14</v>
      </c>
      <c r="C3" s="1">
        <f t="shared" ref="C3:C11" si="4">ABS(B3-A3)</f>
        <v>4</v>
      </c>
      <c r="D3" s="1"/>
      <c r="E3" s="1"/>
      <c r="F3" s="1">
        <f t="shared" ref="F3:G11" si="5">2*PI()*D3</f>
        <v>0</v>
      </c>
      <c r="G3" s="1">
        <f t="shared" si="5"/>
        <v>0</v>
      </c>
      <c r="H3" s="1" t="e">
        <f t="shared" si="0"/>
        <v>#DIV/0!</v>
      </c>
      <c r="I3" s="1" t="e">
        <f t="shared" si="1"/>
        <v>#DIV/0!</v>
      </c>
      <c r="J3" s="1" t="e">
        <f t="shared" si="2"/>
        <v>#DIV/0!</v>
      </c>
      <c r="K3" s="4" t="e">
        <f t="shared" si="3"/>
        <v>#DIV/0!</v>
      </c>
      <c r="L3" s="5"/>
      <c r="M3" s="1" t="s">
        <v>6</v>
      </c>
      <c r="N3" s="1">
        <f>1/SQRT(N1*N2)</f>
        <v>5.4772255750516608E-8</v>
      </c>
      <c r="P3" s="6"/>
      <c r="Q3" s="6"/>
      <c r="R3" s="6"/>
    </row>
    <row r="4" spans="1:18" x14ac:dyDescent="0.35">
      <c r="A4" s="1">
        <v>10</v>
      </c>
      <c r="B4" s="1">
        <v>14.5</v>
      </c>
      <c r="C4" s="1">
        <f t="shared" si="4"/>
        <v>4.5</v>
      </c>
      <c r="D4" s="1"/>
      <c r="E4" s="1"/>
      <c r="F4" s="1">
        <f t="shared" si="5"/>
        <v>0</v>
      </c>
      <c r="G4" s="1">
        <f t="shared" si="5"/>
        <v>0</v>
      </c>
      <c r="H4" s="1" t="e">
        <f t="shared" si="0"/>
        <v>#DIV/0!</v>
      </c>
      <c r="I4" s="1" t="e">
        <f t="shared" si="1"/>
        <v>#DIV/0!</v>
      </c>
      <c r="J4" s="1" t="e">
        <f t="shared" si="2"/>
        <v>#DIV/0!</v>
      </c>
      <c r="K4" s="4" t="e">
        <f t="shared" si="3"/>
        <v>#DIV/0!</v>
      </c>
      <c r="L4" s="5"/>
      <c r="P4" s="6"/>
      <c r="Q4" s="6"/>
      <c r="R4" s="6"/>
    </row>
    <row r="5" spans="1:18" x14ac:dyDescent="0.35">
      <c r="A5" s="1">
        <v>10</v>
      </c>
      <c r="B5" s="1">
        <v>15</v>
      </c>
      <c r="C5" s="1">
        <f t="shared" si="4"/>
        <v>5</v>
      </c>
      <c r="D5" s="1"/>
      <c r="E5" s="1"/>
      <c r="F5" s="1">
        <f t="shared" si="5"/>
        <v>0</v>
      </c>
      <c r="G5" s="1">
        <f t="shared" si="5"/>
        <v>0</v>
      </c>
      <c r="H5" s="1" t="e">
        <f t="shared" si="0"/>
        <v>#DIV/0!</v>
      </c>
      <c r="I5" s="1" t="e">
        <f t="shared" si="1"/>
        <v>#DIV/0!</v>
      </c>
      <c r="J5" s="1" t="e">
        <f t="shared" si="2"/>
        <v>#DIV/0!</v>
      </c>
      <c r="K5" s="1" t="e">
        <f t="shared" si="3"/>
        <v>#DIV/0!</v>
      </c>
    </row>
    <row r="6" spans="1:18" x14ac:dyDescent="0.35">
      <c r="A6" s="1">
        <v>10</v>
      </c>
      <c r="B6" s="1">
        <v>15.5</v>
      </c>
      <c r="C6" s="1">
        <f t="shared" si="4"/>
        <v>5.5</v>
      </c>
      <c r="D6" s="1"/>
      <c r="E6" s="1"/>
      <c r="F6" s="1">
        <f t="shared" si="5"/>
        <v>0</v>
      </c>
      <c r="G6" s="1">
        <f t="shared" si="5"/>
        <v>0</v>
      </c>
      <c r="H6" s="1" t="e">
        <f t="shared" si="0"/>
        <v>#DIV/0!</v>
      </c>
      <c r="I6" s="1" t="e">
        <f t="shared" si="1"/>
        <v>#DIV/0!</v>
      </c>
      <c r="J6" s="1" t="e">
        <f t="shared" si="2"/>
        <v>#DIV/0!</v>
      </c>
      <c r="K6" s="1" t="e">
        <f t="shared" si="3"/>
        <v>#DIV/0!</v>
      </c>
    </row>
    <row r="7" spans="1:18" x14ac:dyDescent="0.35">
      <c r="A7" s="1">
        <v>10</v>
      </c>
      <c r="B7" s="1">
        <v>16</v>
      </c>
      <c r="C7" s="1">
        <f t="shared" si="4"/>
        <v>6</v>
      </c>
      <c r="D7" s="1"/>
      <c r="E7" s="1"/>
      <c r="F7" s="1">
        <f t="shared" si="5"/>
        <v>0</v>
      </c>
      <c r="G7" s="1">
        <f t="shared" si="5"/>
        <v>0</v>
      </c>
      <c r="H7" s="1" t="e">
        <f t="shared" si="0"/>
        <v>#DIV/0!</v>
      </c>
      <c r="I7" s="1" t="e">
        <f t="shared" si="1"/>
        <v>#DIV/0!</v>
      </c>
      <c r="J7" s="1" t="e">
        <f t="shared" si="2"/>
        <v>#DIV/0!</v>
      </c>
      <c r="K7" s="1" t="e">
        <f t="shared" si="3"/>
        <v>#DIV/0!</v>
      </c>
    </row>
    <row r="8" spans="1:18" x14ac:dyDescent="0.35">
      <c r="A8" s="1">
        <v>10</v>
      </c>
      <c r="B8" s="1">
        <v>16.5</v>
      </c>
      <c r="C8" s="1">
        <f t="shared" si="4"/>
        <v>6.5</v>
      </c>
      <c r="D8" s="1"/>
      <c r="E8" s="1"/>
      <c r="F8" s="1">
        <f t="shared" si="5"/>
        <v>0</v>
      </c>
      <c r="G8" s="1">
        <f t="shared" si="5"/>
        <v>0</v>
      </c>
      <c r="H8" s="1" t="e">
        <f t="shared" si="0"/>
        <v>#DIV/0!</v>
      </c>
      <c r="I8" s="1" t="e">
        <f t="shared" si="1"/>
        <v>#DIV/0!</v>
      </c>
      <c r="J8" s="1" t="e">
        <f t="shared" si="2"/>
        <v>#DIV/0!</v>
      </c>
      <c r="K8" s="1" t="e">
        <f t="shared" si="3"/>
        <v>#DIV/0!</v>
      </c>
    </row>
    <row r="9" spans="1:18" x14ac:dyDescent="0.35">
      <c r="A9" s="1">
        <v>10</v>
      </c>
      <c r="B9" s="1">
        <v>17</v>
      </c>
      <c r="C9" s="1">
        <f t="shared" si="4"/>
        <v>7</v>
      </c>
      <c r="D9" s="1"/>
      <c r="E9" s="1"/>
      <c r="F9" s="1">
        <f t="shared" si="5"/>
        <v>0</v>
      </c>
      <c r="G9" s="1">
        <f t="shared" si="5"/>
        <v>0</v>
      </c>
      <c r="H9" s="1" t="e">
        <f t="shared" si="0"/>
        <v>#DIV/0!</v>
      </c>
      <c r="I9" s="1" t="e">
        <f t="shared" si="1"/>
        <v>#DIV/0!</v>
      </c>
      <c r="J9" s="1" t="e">
        <f t="shared" si="2"/>
        <v>#DIV/0!</v>
      </c>
      <c r="K9" s="1" t="e">
        <f t="shared" si="3"/>
        <v>#DIV/0!</v>
      </c>
    </row>
    <row r="10" spans="1:18" x14ac:dyDescent="0.35">
      <c r="A10" s="1">
        <v>10</v>
      </c>
      <c r="B10" s="1">
        <v>17.5</v>
      </c>
      <c r="C10" s="1">
        <f t="shared" si="4"/>
        <v>7.5</v>
      </c>
      <c r="D10" s="1"/>
      <c r="E10" s="1"/>
      <c r="F10" s="1">
        <f t="shared" si="5"/>
        <v>0</v>
      </c>
      <c r="G10" s="1">
        <f t="shared" si="5"/>
        <v>0</v>
      </c>
      <c r="H10" s="1" t="e">
        <f t="shared" si="0"/>
        <v>#DIV/0!</v>
      </c>
      <c r="I10" s="1" t="e">
        <f t="shared" si="1"/>
        <v>#DIV/0!</v>
      </c>
      <c r="J10" s="1" t="e">
        <f t="shared" si="2"/>
        <v>#DIV/0!</v>
      </c>
      <c r="K10" s="1" t="e">
        <f t="shared" si="3"/>
        <v>#DIV/0!</v>
      </c>
    </row>
    <row r="11" spans="1:18" x14ac:dyDescent="0.35">
      <c r="A11" s="1">
        <v>10</v>
      </c>
      <c r="B11" s="1">
        <v>18</v>
      </c>
      <c r="C11" s="1">
        <f t="shared" si="4"/>
        <v>8</v>
      </c>
      <c r="D11" s="1"/>
      <c r="E11" s="1"/>
      <c r="F11" s="1">
        <f t="shared" si="5"/>
        <v>0</v>
      </c>
      <c r="G11" s="1">
        <f t="shared" si="5"/>
        <v>0</v>
      </c>
      <c r="H11" s="1" t="e">
        <f t="shared" si="0"/>
        <v>#DIV/0!</v>
      </c>
      <c r="I11" s="1" t="e">
        <f t="shared" si="1"/>
        <v>#DIV/0!</v>
      </c>
      <c r="J11" s="1" t="e">
        <f t="shared" si="2"/>
        <v>#DIV/0!</v>
      </c>
      <c r="K11" s="1" t="e">
        <f t="shared" si="3"/>
        <v>#DIV/0!</v>
      </c>
      <c r="L11" s="7" t="s">
        <v>29</v>
      </c>
      <c r="M11" s="8"/>
      <c r="N11" s="8"/>
    </row>
  </sheetData>
  <mergeCells count="2">
    <mergeCell ref="P1:R4"/>
    <mergeCell ref="L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Task0</vt:lpstr>
      <vt:lpstr>Task1</vt:lpstr>
      <vt:lpstr>Test1</vt:lpstr>
      <vt:lpstr>Task2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Ng</dc:creator>
  <cp:lastModifiedBy>Edgar Harutyunyan</cp:lastModifiedBy>
  <dcterms:created xsi:type="dcterms:W3CDTF">2024-05-21T23:49:58Z</dcterms:created>
  <dcterms:modified xsi:type="dcterms:W3CDTF">2024-05-27T01:31:25Z</dcterms:modified>
</cp:coreProperties>
</file>