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ibaldo\Documents\MATLAB\"/>
    </mc:Choice>
  </mc:AlternateContent>
  <bookViews>
    <workbookView xWindow="0" yWindow="0" windowWidth="20490" windowHeight="7605"/>
  </bookViews>
  <sheets>
    <sheet name="Ejercicio1" sheetId="1" r:id="rId1"/>
    <sheet name="Ejercic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M4" i="1"/>
  <c r="M15" i="1" s="1"/>
  <c r="M5" i="1"/>
  <c r="M6" i="1"/>
  <c r="M7" i="1"/>
  <c r="M8" i="1"/>
  <c r="M9" i="1"/>
  <c r="M10" i="1"/>
  <c r="M11" i="1"/>
  <c r="M12" i="1"/>
  <c r="M13" i="1"/>
  <c r="M14" i="1"/>
  <c r="M3" i="1"/>
  <c r="H4" i="1"/>
  <c r="H5" i="1"/>
  <c r="H6" i="1"/>
  <c r="H7" i="1"/>
  <c r="H8" i="1"/>
  <c r="H9" i="1"/>
  <c r="H10" i="1"/>
  <c r="H11" i="1"/>
  <c r="H12" i="1"/>
  <c r="H13" i="1"/>
  <c r="H3" i="1"/>
  <c r="D15" i="1"/>
  <c r="J15" i="1" l="1"/>
  <c r="K15" i="1"/>
  <c r="L15" i="1"/>
  <c r="I15" i="1"/>
</calcChain>
</file>

<file path=xl/sharedStrings.xml><?xml version="1.0" encoding="utf-8"?>
<sst xmlns="http://schemas.openxmlformats.org/spreadsheetml/2006/main" count="50" uniqueCount="39">
  <si>
    <t xml:space="preserve">Componente </t>
  </si>
  <si>
    <t>Fórmula</t>
  </si>
  <si>
    <t>Fracción mol (yi)</t>
  </si>
  <si>
    <t>Peso Molecular (Mi)</t>
  </si>
  <si>
    <t>H2S</t>
  </si>
  <si>
    <t>CO2</t>
  </si>
  <si>
    <t>N2</t>
  </si>
  <si>
    <t>C1</t>
  </si>
  <si>
    <t>C2</t>
  </si>
  <si>
    <t>C3</t>
  </si>
  <si>
    <t>i-C4</t>
  </si>
  <si>
    <t>n-C4</t>
  </si>
  <si>
    <t>i-C5</t>
  </si>
  <si>
    <t>n-C5</t>
  </si>
  <si>
    <t>C6</t>
  </si>
  <si>
    <t>C7+</t>
  </si>
  <si>
    <t>Ácido Sulfhídrico</t>
  </si>
  <si>
    <t>Dioxido de carbono</t>
  </si>
  <si>
    <t>Nitrógeno</t>
  </si>
  <si>
    <t>Metano</t>
  </si>
  <si>
    <t xml:space="preserve">Etano </t>
  </si>
  <si>
    <t>Propano</t>
  </si>
  <si>
    <t>i-butano</t>
  </si>
  <si>
    <t>n-butano</t>
  </si>
  <si>
    <t>i-pentano</t>
  </si>
  <si>
    <t>n-pentano</t>
  </si>
  <si>
    <t>hexano</t>
  </si>
  <si>
    <t xml:space="preserve">heptano </t>
  </si>
  <si>
    <t>Temperatura Crítica [k]</t>
  </si>
  <si>
    <t>Presión Crítica [psia]</t>
  </si>
  <si>
    <t>Temperatura Crítica [°R]</t>
  </si>
  <si>
    <t>y*TC/Pc</t>
  </si>
  <si>
    <t>y*(Tc/Pc)^1/2</t>
  </si>
  <si>
    <t>k</t>
  </si>
  <si>
    <t>y*Tc</t>
  </si>
  <si>
    <t>y*Pc</t>
  </si>
  <si>
    <t>Componente</t>
  </si>
  <si>
    <t>Fracción mol</t>
  </si>
  <si>
    <t>Peso molecular [lbm(lbm-mol]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</si>
</sst>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topLeftCell="F1" zoomScale="68" zoomScaleNormal="68" workbookViewId="0">
      <selection activeCell="H15" sqref="H15"/>
    </sheetView>
  </sheetViews>
  <sheetFormatPr defaultRowHeight="15" x14ac:dyDescent="0.25"/>
  <cols>
    <col min="2" max="2" width="16" bestFit="1" customWidth="1"/>
    <col min="4" max="4" width="15.7109375" bestFit="1" customWidth="1"/>
    <col min="5" max="5" width="19" bestFit="1" customWidth="1"/>
    <col min="6" max="6" width="28.85546875" bestFit="1" customWidth="1"/>
    <col min="7" max="7" width="26.42578125" bestFit="1" customWidth="1"/>
    <col min="8" max="8" width="30.140625" bestFit="1" customWidth="1"/>
    <col min="9" max="9" width="11.28515625" bestFit="1" customWidth="1"/>
    <col min="10" max="10" width="17.140625" bestFit="1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</row>
    <row r="3" spans="2:13" x14ac:dyDescent="0.25">
      <c r="B3" s="1" t="s">
        <v>16</v>
      </c>
      <c r="C3" s="1" t="s">
        <v>4</v>
      </c>
      <c r="D3" s="1">
        <v>5.3E-3</v>
      </c>
      <c r="E3" s="1">
        <v>34.076000000000001</v>
      </c>
      <c r="F3">
        <v>672.4</v>
      </c>
      <c r="G3">
        <v>1306</v>
      </c>
      <c r="H3">
        <f>F3*1.8</f>
        <v>1210.32</v>
      </c>
      <c r="I3" s="4">
        <f>D3*(F3/G3)</f>
        <v>2.7287289433384375E-3</v>
      </c>
      <c r="J3" s="4">
        <f>D3*((F3/G3)^1/2)</f>
        <v>1.3643644716692187E-3</v>
      </c>
      <c r="K3">
        <f>(D3*F3)/(G3^(1/2))</f>
        <v>9.8612503821544142E-2</v>
      </c>
      <c r="L3">
        <f>D3*F3</f>
        <v>3.56372</v>
      </c>
      <c r="M3">
        <f>D3*G3</f>
        <v>6.9218000000000002</v>
      </c>
    </row>
    <row r="4" spans="2:13" x14ac:dyDescent="0.25">
      <c r="B4" s="1" t="s">
        <v>17</v>
      </c>
      <c r="C4" s="1" t="s">
        <v>5</v>
      </c>
      <c r="D4" s="1">
        <v>2.4899999999999999E-2</v>
      </c>
      <c r="E4" s="1">
        <v>44.01</v>
      </c>
      <c r="F4">
        <v>547.6</v>
      </c>
      <c r="G4">
        <v>1710</v>
      </c>
      <c r="H4">
        <f t="shared" ref="H4:H14" si="0">F4*1.8</f>
        <v>985.68000000000006</v>
      </c>
      <c r="I4" s="4">
        <f t="shared" ref="I4:I14" si="1">D4*(F4/G4)</f>
        <v>7.9738245614035079E-3</v>
      </c>
      <c r="J4" s="4">
        <f t="shared" ref="J4:J14" si="2">D4*((F4/G4)^1/2)</f>
        <v>3.9869122807017539E-3</v>
      </c>
      <c r="K4">
        <f t="shared" ref="K4:K14" si="3">(D4*F4)/(G4^(1/2))</f>
        <v>0.32973475948500119</v>
      </c>
      <c r="L4">
        <f t="shared" ref="L4:L14" si="4">D4*F4</f>
        <v>13.63524</v>
      </c>
      <c r="M4">
        <f t="shared" ref="M4:M14" si="5">D4*G4</f>
        <v>42.579000000000001</v>
      </c>
    </row>
    <row r="5" spans="2:13" x14ac:dyDescent="0.25">
      <c r="B5" s="1" t="s">
        <v>18</v>
      </c>
      <c r="C5" s="1" t="s">
        <v>6</v>
      </c>
      <c r="D5" s="1">
        <v>1.2999999999999999E-3</v>
      </c>
      <c r="E5" s="1">
        <v>28.013000000000002</v>
      </c>
      <c r="F5">
        <v>227.3</v>
      </c>
      <c r="G5">
        <v>493</v>
      </c>
      <c r="H5">
        <f t="shared" si="0"/>
        <v>409.14000000000004</v>
      </c>
      <c r="I5" s="4">
        <f t="shared" si="1"/>
        <v>5.9937119675456383E-4</v>
      </c>
      <c r="J5" s="4">
        <f t="shared" si="2"/>
        <v>2.9968559837728192E-4</v>
      </c>
      <c r="K5">
        <f t="shared" si="3"/>
        <v>1.3308200288882266E-2</v>
      </c>
      <c r="L5">
        <f t="shared" si="4"/>
        <v>0.29548999999999997</v>
      </c>
      <c r="M5">
        <f t="shared" si="5"/>
        <v>0.64090000000000003</v>
      </c>
    </row>
    <row r="6" spans="2:13" x14ac:dyDescent="0.25">
      <c r="B6" s="1" t="s">
        <v>19</v>
      </c>
      <c r="C6" s="1" t="s">
        <v>7</v>
      </c>
      <c r="D6" s="1">
        <v>0.73480000000000001</v>
      </c>
      <c r="E6" s="1">
        <v>16.042999999999999</v>
      </c>
      <c r="F6">
        <v>343</v>
      </c>
      <c r="G6">
        <v>667.8</v>
      </c>
      <c r="H6">
        <f t="shared" si="0"/>
        <v>617.4</v>
      </c>
      <c r="I6" s="4">
        <f t="shared" si="1"/>
        <v>0.37741299790356397</v>
      </c>
      <c r="J6" s="4">
        <f t="shared" si="2"/>
        <v>0.18870649895178199</v>
      </c>
      <c r="K6">
        <f t="shared" si="3"/>
        <v>9.753041233626659</v>
      </c>
      <c r="L6">
        <f t="shared" si="4"/>
        <v>252.03640000000001</v>
      </c>
      <c r="M6">
        <f t="shared" si="5"/>
        <v>490.69943999999998</v>
      </c>
    </row>
    <row r="7" spans="2:13" x14ac:dyDescent="0.25">
      <c r="B7" s="1" t="s">
        <v>20</v>
      </c>
      <c r="C7" s="1" t="s">
        <v>8</v>
      </c>
      <c r="D7" s="1">
        <v>9.0399999999999994E-2</v>
      </c>
      <c r="E7" s="1">
        <v>30.07</v>
      </c>
      <c r="F7">
        <v>549.79999999999995</v>
      </c>
      <c r="G7">
        <v>707.8</v>
      </c>
      <c r="H7">
        <f t="shared" si="0"/>
        <v>989.64</v>
      </c>
      <c r="I7" s="4">
        <f t="shared" si="1"/>
        <v>7.0220288217010443E-2</v>
      </c>
      <c r="J7" s="4">
        <f t="shared" si="2"/>
        <v>3.5110144108505222E-2</v>
      </c>
      <c r="K7">
        <f t="shared" si="3"/>
        <v>1.8681764229694142</v>
      </c>
      <c r="L7">
        <f t="shared" si="4"/>
        <v>49.701919999999994</v>
      </c>
      <c r="M7">
        <f t="shared" si="5"/>
        <v>63.985119999999995</v>
      </c>
    </row>
    <row r="8" spans="2:13" x14ac:dyDescent="0.25">
      <c r="B8" s="1" t="s">
        <v>21</v>
      </c>
      <c r="C8" s="1" t="s">
        <v>9</v>
      </c>
      <c r="D8" s="1">
        <v>5.0500000000000003E-2</v>
      </c>
      <c r="E8" s="1">
        <v>44.097000000000001</v>
      </c>
      <c r="F8">
        <v>665.7</v>
      </c>
      <c r="G8">
        <v>616.29999999999995</v>
      </c>
      <c r="H8">
        <f t="shared" si="0"/>
        <v>1198.2600000000002</v>
      </c>
      <c r="I8" s="4">
        <f t="shared" si="1"/>
        <v>5.4547866298880428E-2</v>
      </c>
      <c r="J8" s="4">
        <f t="shared" si="2"/>
        <v>2.7273933149440214E-2</v>
      </c>
      <c r="K8">
        <f t="shared" si="3"/>
        <v>1.3541720670047133</v>
      </c>
      <c r="L8">
        <f t="shared" si="4"/>
        <v>33.617850000000004</v>
      </c>
      <c r="M8">
        <f t="shared" si="5"/>
        <v>31.123149999999999</v>
      </c>
    </row>
    <row r="9" spans="2:13" x14ac:dyDescent="0.25">
      <c r="B9" s="1" t="s">
        <v>22</v>
      </c>
      <c r="C9" s="1" t="s">
        <v>10</v>
      </c>
      <c r="D9" s="1">
        <v>1.0699999999999999E-2</v>
      </c>
      <c r="E9" s="1">
        <v>58.124000000000002</v>
      </c>
      <c r="F9">
        <v>734.7</v>
      </c>
      <c r="G9">
        <v>529.1</v>
      </c>
      <c r="H9">
        <f t="shared" si="0"/>
        <v>1322.46</v>
      </c>
      <c r="I9" s="4">
        <f t="shared" si="1"/>
        <v>1.4857852957852958E-2</v>
      </c>
      <c r="J9" s="4">
        <f t="shared" si="2"/>
        <v>7.428926478926479E-3</v>
      </c>
      <c r="K9">
        <f t="shared" si="3"/>
        <v>0.34176291618465554</v>
      </c>
      <c r="L9">
        <f t="shared" si="4"/>
        <v>7.8612900000000003</v>
      </c>
      <c r="M9">
        <f t="shared" si="5"/>
        <v>5.6613699999999998</v>
      </c>
    </row>
    <row r="10" spans="2:13" x14ac:dyDescent="0.25">
      <c r="B10" s="1" t="s">
        <v>23</v>
      </c>
      <c r="C10" s="1" t="s">
        <v>11</v>
      </c>
      <c r="D10" s="1">
        <v>1.9199999999999998E-2</v>
      </c>
      <c r="E10" s="1">
        <v>58.124000000000002</v>
      </c>
      <c r="F10">
        <v>765.3</v>
      </c>
      <c r="G10">
        <v>550.70000000000005</v>
      </c>
      <c r="H10">
        <f t="shared" si="0"/>
        <v>1377.54</v>
      </c>
      <c r="I10" s="4">
        <f t="shared" si="1"/>
        <v>2.6681968403849638E-2</v>
      </c>
      <c r="J10" s="4">
        <f t="shared" si="2"/>
        <v>1.3340984201924819E-2</v>
      </c>
      <c r="K10">
        <f t="shared" si="3"/>
        <v>0.62614570193665764</v>
      </c>
      <c r="L10">
        <f t="shared" si="4"/>
        <v>14.693759999999997</v>
      </c>
      <c r="M10">
        <f t="shared" si="5"/>
        <v>10.57344</v>
      </c>
    </row>
    <row r="11" spans="2:13" x14ac:dyDescent="0.25">
      <c r="B11" s="1" t="s">
        <v>24</v>
      </c>
      <c r="C11" s="1" t="s">
        <v>12</v>
      </c>
      <c r="D11" s="1">
        <v>7.1000000000000004E-3</v>
      </c>
      <c r="E11" s="1">
        <v>72.150999999999996</v>
      </c>
      <c r="F11">
        <v>828.8</v>
      </c>
      <c r="G11">
        <v>490.4</v>
      </c>
      <c r="H11">
        <f t="shared" si="0"/>
        <v>1491.84</v>
      </c>
      <c r="I11" s="4">
        <f t="shared" si="1"/>
        <v>1.1999347471451876E-2</v>
      </c>
      <c r="J11" s="4">
        <f t="shared" si="2"/>
        <v>5.9996737357259381E-3</v>
      </c>
      <c r="K11">
        <f t="shared" si="3"/>
        <v>0.26572527205519825</v>
      </c>
      <c r="L11">
        <f t="shared" si="4"/>
        <v>5.8844799999999999</v>
      </c>
      <c r="M11">
        <f t="shared" si="5"/>
        <v>3.48184</v>
      </c>
    </row>
    <row r="12" spans="2:13" x14ac:dyDescent="0.25">
      <c r="B12" s="1" t="s">
        <v>25</v>
      </c>
      <c r="C12" s="1" t="s">
        <v>13</v>
      </c>
      <c r="D12" s="1">
        <v>7.1999999999999998E-3</v>
      </c>
      <c r="E12" s="1">
        <v>72.150999999999996</v>
      </c>
      <c r="F12">
        <v>845.8</v>
      </c>
      <c r="G12">
        <v>464</v>
      </c>
      <c r="H12">
        <f t="shared" si="0"/>
        <v>1522.44</v>
      </c>
      <c r="I12" s="4">
        <f t="shared" si="1"/>
        <v>1.3124482758620689E-2</v>
      </c>
      <c r="J12" s="4">
        <f t="shared" si="2"/>
        <v>6.5622413793103443E-3</v>
      </c>
      <c r="K12">
        <f t="shared" si="3"/>
        <v>0.28271001065427082</v>
      </c>
      <c r="L12">
        <f t="shared" si="4"/>
        <v>6.0897599999999992</v>
      </c>
      <c r="M12">
        <f t="shared" si="5"/>
        <v>3.3407999999999998</v>
      </c>
    </row>
    <row r="13" spans="2:13" x14ac:dyDescent="0.25">
      <c r="B13" s="1" t="s">
        <v>26</v>
      </c>
      <c r="C13" s="1" t="s">
        <v>14</v>
      </c>
      <c r="D13" s="1">
        <v>8.9999999999999993E-3</v>
      </c>
      <c r="E13" s="1">
        <v>86.177999999999997</v>
      </c>
      <c r="F13">
        <v>913.4</v>
      </c>
      <c r="G13">
        <v>436.9</v>
      </c>
      <c r="H13">
        <f t="shared" si="0"/>
        <v>1644.12</v>
      </c>
      <c r="I13" s="4">
        <f t="shared" si="1"/>
        <v>1.8815747310597389E-2</v>
      </c>
      <c r="J13" s="4">
        <f t="shared" si="2"/>
        <v>9.4078736552986944E-3</v>
      </c>
      <c r="K13">
        <f t="shared" si="3"/>
        <v>0.39328962907950787</v>
      </c>
      <c r="L13">
        <f t="shared" si="4"/>
        <v>8.2205999999999992</v>
      </c>
      <c r="M13">
        <f t="shared" si="5"/>
        <v>3.9320999999999997</v>
      </c>
    </row>
    <row r="14" spans="2:13" x14ac:dyDescent="0.25">
      <c r="B14" s="1" t="s">
        <v>27</v>
      </c>
      <c r="C14" s="1" t="s">
        <v>15</v>
      </c>
      <c r="D14" s="1">
        <v>3.8699999999999998E-2</v>
      </c>
      <c r="E14" s="1">
        <v>128</v>
      </c>
      <c r="F14">
        <v>1107.8</v>
      </c>
      <c r="G14">
        <v>395.29070000000002</v>
      </c>
      <c r="H14">
        <v>1107.8</v>
      </c>
      <c r="I14" s="4">
        <f t="shared" si="1"/>
        <v>0.1084565359114191</v>
      </c>
      <c r="J14" s="4">
        <f t="shared" si="2"/>
        <v>5.422826795570955E-2</v>
      </c>
      <c r="K14">
        <f t="shared" si="3"/>
        <v>2.1563240534945884</v>
      </c>
      <c r="L14">
        <f t="shared" si="4"/>
        <v>42.871859999999998</v>
      </c>
      <c r="M14">
        <f t="shared" si="5"/>
        <v>15.297750089999999</v>
      </c>
    </row>
    <row r="15" spans="2:13" x14ac:dyDescent="0.25">
      <c r="D15">
        <f>SUM(D3:D14)</f>
        <v>0.99909999999999999</v>
      </c>
      <c r="I15">
        <f>SUM(I3:I14)</f>
        <v>0.70741901193474299</v>
      </c>
      <c r="J15">
        <f>SUM(J3:J14)</f>
        <v>0.3537095059673715</v>
      </c>
      <c r="K15">
        <f>SUM(K3:K14)</f>
        <v>17.483002770601093</v>
      </c>
      <c r="L15">
        <f>SUM(L3:L14)</f>
        <v>438.47236999999996</v>
      </c>
      <c r="M15">
        <f>SUM(M3:M14)</f>
        <v>678.23671009000009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E3" sqref="E3"/>
    </sheetView>
  </sheetViews>
  <sheetFormatPr defaultRowHeight="15" x14ac:dyDescent="0.25"/>
  <cols>
    <col min="2" max="2" width="12.5703125" bestFit="1" customWidth="1"/>
    <col min="3" max="3" width="12.140625" bestFit="1" customWidth="1"/>
    <col min="4" max="4" width="28.7109375" bestFit="1" customWidth="1"/>
    <col min="5" max="5" width="22.5703125" bestFit="1" customWidth="1"/>
    <col min="6" max="6" width="19.42578125" bestFit="1" customWidth="1"/>
  </cols>
  <sheetData>
    <row r="2" spans="2:6" x14ac:dyDescent="0.25">
      <c r="B2" s="2" t="s">
        <v>36</v>
      </c>
      <c r="C2" s="2" t="s">
        <v>37</v>
      </c>
      <c r="D2" s="2" t="s">
        <v>38</v>
      </c>
      <c r="E2" s="3" t="s">
        <v>30</v>
      </c>
      <c r="F2" s="3" t="s">
        <v>29</v>
      </c>
    </row>
    <row r="3" spans="2:6" x14ac:dyDescent="0.25">
      <c r="B3" s="1" t="s">
        <v>7</v>
      </c>
      <c r="C3" s="1">
        <v>0.875</v>
      </c>
      <c r="D3" s="1">
        <v>16.042999999999999</v>
      </c>
    </row>
    <row r="4" spans="2:6" x14ac:dyDescent="0.25">
      <c r="B4" s="1" t="s">
        <v>8</v>
      </c>
      <c r="C4" s="1">
        <v>8.3000000000000004E-2</v>
      </c>
      <c r="D4" s="1">
        <v>30.07</v>
      </c>
    </row>
    <row r="5" spans="2:6" x14ac:dyDescent="0.25">
      <c r="B5" s="1" t="s">
        <v>9</v>
      </c>
      <c r="C5" s="1">
        <v>2.1000000000000001E-2</v>
      </c>
      <c r="D5" s="1">
        <v>44.097000000000001</v>
      </c>
    </row>
    <row r="6" spans="2:6" x14ac:dyDescent="0.25">
      <c r="B6" s="1" t="s">
        <v>10</v>
      </c>
      <c r="C6" s="1">
        <v>6.0000000000000001E-3</v>
      </c>
      <c r="D6" s="1">
        <v>58.124000000000002</v>
      </c>
    </row>
    <row r="7" spans="2:6" x14ac:dyDescent="0.25">
      <c r="B7" s="1" t="s">
        <v>11</v>
      </c>
      <c r="C7" s="1">
        <v>8.0000000000000002E-3</v>
      </c>
      <c r="D7" s="1">
        <v>58.124000000000002</v>
      </c>
    </row>
    <row r="8" spans="2:6" x14ac:dyDescent="0.25">
      <c r="B8" s="1" t="s">
        <v>12</v>
      </c>
      <c r="C8" s="1">
        <v>3.0000000000000001E-3</v>
      </c>
      <c r="D8" s="1">
        <v>72.150999999999996</v>
      </c>
    </row>
    <row r="9" spans="2:6" x14ac:dyDescent="0.25">
      <c r="B9" s="1" t="s">
        <v>13</v>
      </c>
      <c r="C9" s="1">
        <v>2E-3</v>
      </c>
      <c r="D9" s="1">
        <v>72.150999999999996</v>
      </c>
    </row>
    <row r="10" spans="2:6" x14ac:dyDescent="0.25">
      <c r="B10" s="1" t="s">
        <v>14</v>
      </c>
      <c r="C10" s="1">
        <v>1E-3</v>
      </c>
      <c r="D10" s="1">
        <v>86.177999999999997</v>
      </c>
    </row>
    <row r="11" spans="2:6" x14ac:dyDescent="0.25">
      <c r="B11" s="1" t="s">
        <v>15</v>
      </c>
      <c r="C11" s="1">
        <v>1E-3</v>
      </c>
      <c r="D11" s="1">
        <v>114.2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Ejercicio1</vt:lpstr>
      <vt:lpstr>Ejercicio2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Edibaldo Ramirez Hernandez</dc:creator>
  <cp:lastModifiedBy>Edibaldo Ramirez Hernandez</cp:lastModifiedBy>
  <dcterms:created xsi:type="dcterms:W3CDTF">2020-02-16T02:45:56Z</dcterms:created>
  <dcterms:modified xsi:type="dcterms:W3CDTF">2020-02-17T04:25:34Z</dcterms:modified>
</cp:coreProperties>
</file>