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ropbox/My Mac (Owners-MacBook-Air.local)/Documents/TAMUCC/Masters/Data files/"/>
    </mc:Choice>
  </mc:AlternateContent>
  <xr:revisionPtr revIDLastSave="0" documentId="13_ncr:1_{6005B107-1AD8-D548-AA61-83BABC96B9B2}" xr6:coauthVersionLast="46" xr6:coauthVersionMax="46" xr10:uidLastSave="{00000000-0000-0000-0000-000000000000}"/>
  <bookViews>
    <workbookView xWindow="0" yWindow="460" windowWidth="27240" windowHeight="15440" activeTab="3" xr2:uid="{23AE9494-2B6B-994D-BE9A-CDFB93DAADC8}"/>
  </bookViews>
  <sheets>
    <sheet name="larvae" sheetId="1" r:id="rId1"/>
    <sheet name="Juvenile" sheetId="3" r:id="rId2"/>
    <sheet name="both" sheetId="4" r:id="rId3"/>
    <sheet name="graph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4" l="1"/>
  <c r="P46" i="4" s="1"/>
  <c r="G45" i="4"/>
  <c r="AK45" i="4" s="1"/>
  <c r="W44" i="4"/>
  <c r="P44" i="4"/>
  <c r="I44" i="4"/>
  <c r="G44" i="4"/>
  <c r="AD44" i="4" s="1"/>
  <c r="G43" i="4"/>
  <c r="G42" i="4"/>
  <c r="P42" i="4" s="1"/>
  <c r="G41" i="4"/>
  <c r="G40" i="4"/>
  <c r="G39" i="4"/>
  <c r="G38" i="4"/>
  <c r="AK38" i="4" s="1"/>
  <c r="G37" i="4"/>
  <c r="G36" i="4"/>
  <c r="AK36" i="4" s="1"/>
  <c r="G35" i="4"/>
  <c r="I35" i="4" s="1"/>
  <c r="AD34" i="4"/>
  <c r="I34" i="4"/>
  <c r="G34" i="4"/>
  <c r="W34" i="4" s="1"/>
  <c r="G33" i="4"/>
  <c r="G32" i="4"/>
  <c r="W32" i="4" s="1"/>
  <c r="G31" i="4"/>
  <c r="AK31" i="4" s="1"/>
  <c r="AK30" i="4"/>
  <c r="G30" i="4"/>
  <c r="AD30" i="4" s="1"/>
  <c r="G29" i="4"/>
  <c r="P29" i="4" s="1"/>
  <c r="G28" i="4"/>
  <c r="G27" i="4"/>
  <c r="AK27" i="4" s="1"/>
  <c r="G22" i="3"/>
  <c r="AK22" i="3" s="1"/>
  <c r="G21" i="3"/>
  <c r="AK21" i="3" s="1"/>
  <c r="G20" i="3"/>
  <c r="AK20" i="3" s="1"/>
  <c r="G19" i="3"/>
  <c r="AK19" i="3" s="1"/>
  <c r="G18" i="3"/>
  <c r="AK18" i="3" s="1"/>
  <c r="G17" i="3"/>
  <c r="AK17" i="3" s="1"/>
  <c r="G16" i="3"/>
  <c r="AK16" i="3" s="1"/>
  <c r="G15" i="3"/>
  <c r="AK15" i="3" s="1"/>
  <c r="G14" i="3"/>
  <c r="AK14" i="3" s="1"/>
  <c r="G13" i="3"/>
  <c r="S13" i="3" s="1"/>
  <c r="G12" i="3"/>
  <c r="S12" i="3" s="1"/>
  <c r="G11" i="3"/>
  <c r="S11" i="3" s="1"/>
  <c r="G10" i="3"/>
  <c r="AK10" i="3" s="1"/>
  <c r="G9" i="3"/>
  <c r="S9" i="3" s="1"/>
  <c r="G8" i="3"/>
  <c r="S8" i="3" s="1"/>
  <c r="G7" i="3"/>
  <c r="S7" i="3" s="1"/>
  <c r="G6" i="3"/>
  <c r="Y6" i="3" s="1"/>
  <c r="G5" i="3"/>
  <c r="AE5" i="3" s="1"/>
  <c r="G4" i="3"/>
  <c r="G3" i="3"/>
  <c r="AE3" i="3" s="1"/>
  <c r="G2" i="3"/>
  <c r="AE2" i="3" s="1"/>
  <c r="AK28" i="4" l="1"/>
  <c r="P28" i="4"/>
  <c r="P36" i="4"/>
  <c r="AD40" i="4"/>
  <c r="AK40" i="4"/>
  <c r="I40" i="4"/>
  <c r="AE4" i="3"/>
  <c r="AK4" i="3"/>
  <c r="P45" i="4"/>
  <c r="AG5" i="3"/>
  <c r="P33" i="4"/>
  <c r="AD33" i="4"/>
  <c r="W31" i="4"/>
  <c r="W35" i="4"/>
  <c r="AK44" i="4"/>
  <c r="AD46" i="4"/>
  <c r="W28" i="4"/>
  <c r="I32" i="4"/>
  <c r="AK32" i="4"/>
  <c r="AK34" i="4"/>
  <c r="AK35" i="4"/>
  <c r="W36" i="4"/>
  <c r="P40" i="4"/>
  <c r="AD45" i="4"/>
  <c r="AD28" i="4"/>
  <c r="P32" i="4"/>
  <c r="AD36" i="4"/>
  <c r="W40" i="4"/>
  <c r="AD32" i="4"/>
  <c r="I28" i="4"/>
  <c r="P30" i="4"/>
  <c r="P34" i="4"/>
  <c r="I36" i="4"/>
  <c r="AK42" i="4"/>
  <c r="AK37" i="4"/>
  <c r="W37" i="4"/>
  <c r="I37" i="4"/>
  <c r="W38" i="4"/>
  <c r="AD39" i="4"/>
  <c r="P39" i="4"/>
  <c r="W39" i="4"/>
  <c r="AD27" i="4"/>
  <c r="P27" i="4"/>
  <c r="AD37" i="4"/>
  <c r="I38" i="4"/>
  <c r="AD38" i="4"/>
  <c r="I39" i="4"/>
  <c r="AK41" i="4"/>
  <c r="W41" i="4"/>
  <c r="I41" i="4"/>
  <c r="W42" i="4"/>
  <c r="AD43" i="4"/>
  <c r="P43" i="4"/>
  <c r="AK43" i="4"/>
  <c r="I27" i="4"/>
  <c r="AK29" i="4"/>
  <c r="W29" i="4"/>
  <c r="I29" i="4"/>
  <c r="W30" i="4"/>
  <c r="AD31" i="4"/>
  <c r="P31" i="4"/>
  <c r="P37" i="4"/>
  <c r="P38" i="4"/>
  <c r="AD41" i="4"/>
  <c r="I42" i="4"/>
  <c r="AD42" i="4"/>
  <c r="I43" i="4"/>
  <c r="W27" i="4"/>
  <c r="AD29" i="4"/>
  <c r="I30" i="4"/>
  <c r="I31" i="4"/>
  <c r="AK33" i="4"/>
  <c r="AM31" i="4" s="1"/>
  <c r="W33" i="4"/>
  <c r="I33" i="4"/>
  <c r="AD35" i="4"/>
  <c r="P35" i="4"/>
  <c r="AK39" i="4"/>
  <c r="P41" i="4"/>
  <c r="W43" i="4"/>
  <c r="AK46" i="4"/>
  <c r="W46" i="4"/>
  <c r="I46" i="4"/>
  <c r="I45" i="4"/>
  <c r="W45" i="4"/>
  <c r="Y13" i="3"/>
  <c r="AF2" i="3"/>
  <c r="AE13" i="3"/>
  <c r="AG13" i="3" s="1"/>
  <c r="AE6" i="3"/>
  <c r="AG6" i="3" s="1"/>
  <c r="M9" i="3"/>
  <c r="S14" i="3"/>
  <c r="M7" i="3"/>
  <c r="Y9" i="3"/>
  <c r="AE9" i="3"/>
  <c r="M14" i="3"/>
  <c r="Y7" i="3"/>
  <c r="M8" i="3"/>
  <c r="AK9" i="3"/>
  <c r="S10" i="3"/>
  <c r="M11" i="3"/>
  <c r="M12" i="3"/>
  <c r="M13" i="3"/>
  <c r="H14" i="3"/>
  <c r="AE7" i="3"/>
  <c r="AG7" i="3" s="1"/>
  <c r="Y8" i="3"/>
  <c r="Y10" i="3"/>
  <c r="Y11" i="3"/>
  <c r="Y12" i="3"/>
  <c r="AK7" i="3"/>
  <c r="AE8" i="3"/>
  <c r="H10" i="3"/>
  <c r="AE10" i="3"/>
  <c r="AG10" i="3" s="1"/>
  <c r="AE11" i="3"/>
  <c r="AG11" i="3" s="1"/>
  <c r="AE12" i="3"/>
  <c r="AK3" i="3"/>
  <c r="AK5" i="3"/>
  <c r="AK8" i="3"/>
  <c r="M10" i="3"/>
  <c r="Y14" i="3"/>
  <c r="S15" i="3"/>
  <c r="S17" i="3"/>
  <c r="S19" i="3"/>
  <c r="H2" i="3"/>
  <c r="I22" i="3" s="1"/>
  <c r="S4" i="3"/>
  <c r="Y15" i="3"/>
  <c r="Y16" i="3"/>
  <c r="H18" i="3"/>
  <c r="Y18" i="3"/>
  <c r="Y19" i="3"/>
  <c r="Y21" i="3"/>
  <c r="Y2" i="3"/>
  <c r="Y3" i="3"/>
  <c r="Y4" i="3"/>
  <c r="Y5" i="3"/>
  <c r="H6" i="3"/>
  <c r="M6" i="3"/>
  <c r="S6" i="3"/>
  <c r="AK11" i="3"/>
  <c r="AK12" i="3"/>
  <c r="AK13" i="3"/>
  <c r="AE14" i="3"/>
  <c r="M15" i="3"/>
  <c r="AE15" i="3"/>
  <c r="AG15" i="3" s="1"/>
  <c r="M16" i="3"/>
  <c r="AE16" i="3"/>
  <c r="M17" i="3"/>
  <c r="AE17" i="3"/>
  <c r="AG17" i="3" s="1"/>
  <c r="AE18" i="3"/>
  <c r="AG18" i="3" s="1"/>
  <c r="M19" i="3"/>
  <c r="AE19" i="3"/>
  <c r="AG19" i="3" s="1"/>
  <c r="M20" i="3"/>
  <c r="AE20" i="3"/>
  <c r="AG20" i="3" s="1"/>
  <c r="M21" i="3"/>
  <c r="AE21" i="3"/>
  <c r="AG21" i="3" s="1"/>
  <c r="M22" i="3"/>
  <c r="AE22" i="3"/>
  <c r="AG22" i="3" s="1"/>
  <c r="AK2" i="3"/>
  <c r="S16" i="3"/>
  <c r="S20" i="3"/>
  <c r="S21" i="3"/>
  <c r="S22" i="3"/>
  <c r="M2" i="3"/>
  <c r="S3" i="3"/>
  <c r="S5" i="3"/>
  <c r="AK6" i="3"/>
  <c r="Y17" i="3"/>
  <c r="M18" i="3"/>
  <c r="Y20" i="3"/>
  <c r="Y22" i="3"/>
  <c r="M3" i="3"/>
  <c r="M4" i="3"/>
  <c r="M5" i="3"/>
  <c r="U5" i="3" l="1"/>
  <c r="U21" i="3"/>
  <c r="AM13" i="3"/>
  <c r="U17" i="3"/>
  <c r="AM7" i="3"/>
  <c r="U20" i="3"/>
  <c r="AM12" i="3"/>
  <c r="U4" i="3"/>
  <c r="U15" i="3"/>
  <c r="AM5" i="3"/>
  <c r="U16" i="3"/>
  <c r="U10" i="3"/>
  <c r="U14" i="3"/>
  <c r="AG2" i="3"/>
  <c r="AG3" i="3"/>
  <c r="AM4" i="3"/>
  <c r="U22" i="3"/>
  <c r="AM2" i="3"/>
  <c r="AG16" i="3"/>
  <c r="AG14" i="3"/>
  <c r="U6" i="3"/>
  <c r="I5" i="3"/>
  <c r="U19" i="3"/>
  <c r="AG12" i="3"/>
  <c r="AG8" i="3"/>
  <c r="AM9" i="3"/>
  <c r="AG9" i="3"/>
  <c r="AG4" i="3"/>
  <c r="AH40" i="4"/>
  <c r="AI40" i="4" s="1"/>
  <c r="Y35" i="4"/>
  <c r="AM27" i="4"/>
  <c r="AL33" i="4" s="1"/>
  <c r="AH35" i="4"/>
  <c r="AI35" i="4" s="1"/>
  <c r="AF35" i="4"/>
  <c r="K31" i="4"/>
  <c r="Y27" i="4"/>
  <c r="AA27" i="4"/>
  <c r="AB27" i="4" s="1"/>
  <c r="R31" i="4"/>
  <c r="R43" i="4"/>
  <c r="Y40" i="4"/>
  <c r="K43" i="4"/>
  <c r="AM35" i="4"/>
  <c r="AH31" i="4"/>
  <c r="AI31" i="4" s="1"/>
  <c r="AF31" i="4"/>
  <c r="AH43" i="4"/>
  <c r="AI43" i="4" s="1"/>
  <c r="AF43" i="4"/>
  <c r="T27" i="4"/>
  <c r="U27" i="4" s="1"/>
  <c r="R27" i="4"/>
  <c r="Q43" i="4" s="1"/>
  <c r="Y43" i="4"/>
  <c r="K27" i="4"/>
  <c r="J43" i="4" s="1"/>
  <c r="M27" i="4"/>
  <c r="N27" i="4" s="1"/>
  <c r="AH27" i="4"/>
  <c r="AI27" i="4" s="1"/>
  <c r="AF27" i="4"/>
  <c r="AE31" i="4" s="1"/>
  <c r="K35" i="4"/>
  <c r="R40" i="4"/>
  <c r="R35" i="4"/>
  <c r="AO27" i="4"/>
  <c r="AP27" i="4" s="1"/>
  <c r="AM43" i="4"/>
  <c r="K40" i="4"/>
  <c r="AF40" i="4"/>
  <c r="Y31" i="4"/>
  <c r="AM40" i="4"/>
  <c r="AL2" i="3"/>
  <c r="I17" i="3"/>
  <c r="I3" i="3"/>
  <c r="Z2" i="3"/>
  <c r="AA6" i="3" s="1"/>
  <c r="T2" i="3"/>
  <c r="I21" i="3"/>
  <c r="I9" i="3"/>
  <c r="I8" i="3"/>
  <c r="I7" i="3"/>
  <c r="I14" i="3"/>
  <c r="I13" i="3"/>
  <c r="I12" i="3"/>
  <c r="I11" i="3"/>
  <c r="I10" i="3"/>
  <c r="I19" i="3"/>
  <c r="I16" i="3"/>
  <c r="I18" i="3"/>
  <c r="I20" i="3"/>
  <c r="I6" i="3"/>
  <c r="I15" i="3"/>
  <c r="N2" i="3"/>
  <c r="I4" i="3"/>
  <c r="I2" i="3"/>
  <c r="G21" i="1"/>
  <c r="AK21" i="1" s="1"/>
  <c r="G20" i="1"/>
  <c r="AK20" i="1" s="1"/>
  <c r="G19" i="1"/>
  <c r="AD19" i="1" s="1"/>
  <c r="W18" i="1"/>
  <c r="P18" i="1"/>
  <c r="G18" i="1"/>
  <c r="AK18" i="1" s="1"/>
  <c r="G17" i="1"/>
  <c r="AK17" i="1" s="1"/>
  <c r="AK16" i="1"/>
  <c r="W16" i="1"/>
  <c r="P16" i="1"/>
  <c r="I16" i="1"/>
  <c r="G16" i="1"/>
  <c r="AD16" i="1" s="1"/>
  <c r="G15" i="1"/>
  <c r="I15" i="1" s="1"/>
  <c r="AD14" i="1"/>
  <c r="G14" i="1"/>
  <c r="G13" i="1"/>
  <c r="AK13" i="1" s="1"/>
  <c r="W12" i="1"/>
  <c r="P12" i="1"/>
  <c r="G12" i="1"/>
  <c r="AK12" i="1" s="1"/>
  <c r="G11" i="1"/>
  <c r="W11" i="1" s="1"/>
  <c r="G10" i="1"/>
  <c r="P10" i="1" s="1"/>
  <c r="AD9" i="1"/>
  <c r="P9" i="1"/>
  <c r="G9" i="1"/>
  <c r="AK9" i="1" s="1"/>
  <c r="W8" i="1"/>
  <c r="G8" i="1"/>
  <c r="P8" i="1" s="1"/>
  <c r="W7" i="1"/>
  <c r="G7" i="1"/>
  <c r="G6" i="1"/>
  <c r="P6" i="1" s="1"/>
  <c r="AD5" i="1"/>
  <c r="G5" i="1"/>
  <c r="AK5" i="1" s="1"/>
  <c r="G4" i="1"/>
  <c r="W4" i="1" s="1"/>
  <c r="G3" i="1"/>
  <c r="W3" i="1" s="1"/>
  <c r="G2" i="1"/>
  <c r="P2" i="1" s="1"/>
  <c r="AD4" i="1" l="1"/>
  <c r="Q9" i="1"/>
  <c r="J33" i="4"/>
  <c r="AA13" i="3"/>
  <c r="AA21" i="3"/>
  <c r="AA22" i="3"/>
  <c r="AA14" i="3"/>
  <c r="AA3" i="3"/>
  <c r="AA9" i="3"/>
  <c r="I4" i="1"/>
  <c r="AK4" i="1"/>
  <c r="AD8" i="1"/>
  <c r="P13" i="1"/>
  <c r="AO2" i="3"/>
  <c r="AA2" i="3"/>
  <c r="AA17" i="3"/>
  <c r="AA8" i="3"/>
  <c r="AA15" i="3"/>
  <c r="P4" i="1"/>
  <c r="I8" i="1"/>
  <c r="AK8" i="1"/>
  <c r="AD12" i="1"/>
  <c r="AD13" i="1"/>
  <c r="AD18" i="1"/>
  <c r="P20" i="1"/>
  <c r="AL34" i="4"/>
  <c r="J39" i="4"/>
  <c r="J32" i="4"/>
  <c r="AA11" i="3"/>
  <c r="AA5" i="3"/>
  <c r="AA7" i="3"/>
  <c r="AA19" i="3"/>
  <c r="P5" i="1"/>
  <c r="I12" i="1"/>
  <c r="I18" i="1"/>
  <c r="AD20" i="1"/>
  <c r="U13" i="3"/>
  <c r="U8" i="3"/>
  <c r="U9" i="3"/>
  <c r="U7" i="3"/>
  <c r="U11" i="3"/>
  <c r="U12" i="3"/>
  <c r="AM10" i="3"/>
  <c r="AM14" i="3"/>
  <c r="AM18" i="3"/>
  <c r="AM22" i="3"/>
  <c r="AM16" i="3"/>
  <c r="AM15" i="3"/>
  <c r="AM17" i="3"/>
  <c r="AM19" i="3"/>
  <c r="AM21" i="3"/>
  <c r="AM20" i="3"/>
  <c r="Q34" i="4"/>
  <c r="Q38" i="4"/>
  <c r="AA10" i="3"/>
  <c r="AA16" i="3"/>
  <c r="AM6" i="3"/>
  <c r="AN6" i="3" s="1"/>
  <c r="AM3" i="3"/>
  <c r="AM11" i="3"/>
  <c r="AA12" i="3"/>
  <c r="AA18" i="3"/>
  <c r="U3" i="3"/>
  <c r="AM8" i="3"/>
  <c r="AA4" i="3"/>
  <c r="AA20" i="3"/>
  <c r="X31" i="4"/>
  <c r="X34" i="4"/>
  <c r="X44" i="4"/>
  <c r="Z43" i="4" s="1"/>
  <c r="X35" i="4"/>
  <c r="X32" i="4"/>
  <c r="X30" i="4"/>
  <c r="Q41" i="4"/>
  <c r="AE28" i="4"/>
  <c r="AE39" i="4"/>
  <c r="AE43" i="4"/>
  <c r="AL42" i="4"/>
  <c r="X41" i="4"/>
  <c r="AE41" i="4"/>
  <c r="X43" i="4"/>
  <c r="AA43" i="4" s="1"/>
  <c r="AB43" i="4" s="1"/>
  <c r="Q30" i="4"/>
  <c r="J41" i="4"/>
  <c r="J42" i="4"/>
  <c r="AL46" i="4"/>
  <c r="J45" i="4"/>
  <c r="AE32" i="4"/>
  <c r="AG31" i="4" s="1"/>
  <c r="Q27" i="4"/>
  <c r="AL29" i="4"/>
  <c r="X36" i="4"/>
  <c r="X37" i="4"/>
  <c r="X27" i="4"/>
  <c r="AL32" i="4"/>
  <c r="J37" i="4"/>
  <c r="AL43" i="4"/>
  <c r="AE29" i="4"/>
  <c r="X45" i="4"/>
  <c r="Q44" i="4"/>
  <c r="T43" i="4" s="1"/>
  <c r="U43" i="4" s="1"/>
  <c r="Q33" i="4"/>
  <c r="Q42" i="4"/>
  <c r="Q28" i="4"/>
  <c r="Q45" i="4"/>
  <c r="Q29" i="4"/>
  <c r="Q36" i="4"/>
  <c r="Q46" i="4"/>
  <c r="AE45" i="4"/>
  <c r="X38" i="4"/>
  <c r="X42" i="4"/>
  <c r="AE42" i="4"/>
  <c r="X46" i="4"/>
  <c r="X28" i="4"/>
  <c r="J36" i="4"/>
  <c r="AE37" i="4"/>
  <c r="Q32" i="4"/>
  <c r="Q39" i="4"/>
  <c r="X29" i="4"/>
  <c r="Q40" i="4"/>
  <c r="X39" i="4"/>
  <c r="J29" i="4"/>
  <c r="X33" i="4"/>
  <c r="AL45" i="4"/>
  <c r="AL40" i="4"/>
  <c r="AL28" i="4"/>
  <c r="AL27" i="4"/>
  <c r="AL36" i="4"/>
  <c r="AL30" i="4"/>
  <c r="AL44" i="4"/>
  <c r="AL31" i="4"/>
  <c r="AL38" i="4"/>
  <c r="AE33" i="4"/>
  <c r="AE40" i="4"/>
  <c r="AE44" i="4"/>
  <c r="AE30" i="4"/>
  <c r="AE34" i="4"/>
  <c r="AE46" i="4"/>
  <c r="J44" i="4"/>
  <c r="J40" i="4"/>
  <c r="J35" i="4"/>
  <c r="J34" i="4"/>
  <c r="X40" i="4"/>
  <c r="AE27" i="4"/>
  <c r="J27" i="4"/>
  <c r="J30" i="4"/>
  <c r="J31" i="4"/>
  <c r="L31" i="4" s="1"/>
  <c r="AL35" i="4"/>
  <c r="AL37" i="4"/>
  <c r="AL41" i="4"/>
  <c r="AE35" i="4"/>
  <c r="J28" i="4"/>
  <c r="J38" i="4"/>
  <c r="Q31" i="4"/>
  <c r="Q35" i="4"/>
  <c r="T35" i="4" s="1"/>
  <c r="U35" i="4" s="1"/>
  <c r="AE36" i="4"/>
  <c r="AE38" i="4"/>
  <c r="Q37" i="4"/>
  <c r="AL39" i="4"/>
  <c r="J46" i="4"/>
  <c r="AN43" i="4"/>
  <c r="M43" i="4"/>
  <c r="N43" i="4" s="1"/>
  <c r="O21" i="3"/>
  <c r="O2" i="3"/>
  <c r="O20" i="3"/>
  <c r="O3" i="3"/>
  <c r="O6" i="3"/>
  <c r="O22" i="3"/>
  <c r="O15" i="3"/>
  <c r="O5" i="3"/>
  <c r="O18" i="3"/>
  <c r="O16" i="3"/>
  <c r="O17" i="3"/>
  <c r="J2" i="3"/>
  <c r="K2" i="3"/>
  <c r="K10" i="3"/>
  <c r="J10" i="3"/>
  <c r="K14" i="3"/>
  <c r="J14" i="3"/>
  <c r="O10" i="3"/>
  <c r="O8" i="3"/>
  <c r="O12" i="3"/>
  <c r="O11" i="3"/>
  <c r="O9" i="3"/>
  <c r="O13" i="3"/>
  <c r="O7" i="3"/>
  <c r="O14" i="3"/>
  <c r="K6" i="3"/>
  <c r="J6" i="3"/>
  <c r="J18" i="3"/>
  <c r="K18" i="3"/>
  <c r="O19" i="3"/>
  <c r="O4" i="3"/>
  <c r="R2" i="1"/>
  <c r="Q2" i="1" s="1"/>
  <c r="AD3" i="1"/>
  <c r="P3" i="1"/>
  <c r="AD7" i="1"/>
  <c r="P7" i="1"/>
  <c r="Q7" i="1" s="1"/>
  <c r="AD11" i="1"/>
  <c r="P11" i="1"/>
  <c r="W2" i="1"/>
  <c r="AK2" i="1"/>
  <c r="I2" i="1"/>
  <c r="I3" i="1"/>
  <c r="AK3" i="1"/>
  <c r="AK6" i="1"/>
  <c r="W6" i="1"/>
  <c r="I6" i="1"/>
  <c r="I7" i="1"/>
  <c r="AK7" i="1"/>
  <c r="AK10" i="1"/>
  <c r="W10" i="1"/>
  <c r="I10" i="1"/>
  <c r="I11" i="1"/>
  <c r="AK11" i="1"/>
  <c r="AK14" i="1"/>
  <c r="W14" i="1"/>
  <c r="I14" i="1"/>
  <c r="AD2" i="1"/>
  <c r="AD6" i="1"/>
  <c r="AD10" i="1"/>
  <c r="P14" i="1"/>
  <c r="AD15" i="1"/>
  <c r="P15" i="1"/>
  <c r="Q15" i="1" s="1"/>
  <c r="W15" i="1"/>
  <c r="AK15" i="1"/>
  <c r="P17" i="1"/>
  <c r="Q17" i="1" s="1"/>
  <c r="AD17" i="1"/>
  <c r="I19" i="1"/>
  <c r="W19" i="1"/>
  <c r="AK19" i="1"/>
  <c r="P21" i="1"/>
  <c r="Q21" i="1" s="1"/>
  <c r="AD21" i="1"/>
  <c r="I5" i="1"/>
  <c r="W5" i="1"/>
  <c r="I9" i="1"/>
  <c r="W9" i="1"/>
  <c r="I13" i="1"/>
  <c r="W13" i="1"/>
  <c r="I17" i="1"/>
  <c r="W17" i="1"/>
  <c r="P19" i="1"/>
  <c r="I21" i="1"/>
  <c r="W21" i="1"/>
  <c r="I20" i="1"/>
  <c r="W20" i="1"/>
  <c r="AE17" i="1" l="1"/>
  <c r="AE11" i="1"/>
  <c r="AE3" i="1"/>
  <c r="AE4" i="1"/>
  <c r="AE15" i="1"/>
  <c r="AE20" i="1"/>
  <c r="Q5" i="1"/>
  <c r="Q20" i="1"/>
  <c r="AE12" i="1"/>
  <c r="Q4" i="1"/>
  <c r="Q19" i="1"/>
  <c r="Q14" i="1"/>
  <c r="T2" i="1"/>
  <c r="U2" i="1" s="1"/>
  <c r="AL11" i="1"/>
  <c r="AE7" i="1"/>
  <c r="S43" i="4"/>
  <c r="AG35" i="4"/>
  <c r="L43" i="4"/>
  <c r="AE18" i="1"/>
  <c r="Q16" i="1"/>
  <c r="AE8" i="1"/>
  <c r="Q18" i="1"/>
  <c r="S18" i="1" s="1"/>
  <c r="Q10" i="1"/>
  <c r="Q8" i="1"/>
  <c r="AE21" i="1"/>
  <c r="AL7" i="1"/>
  <c r="Q11" i="1"/>
  <c r="S10" i="1" s="1"/>
  <c r="Q3" i="1"/>
  <c r="S2" i="1" s="1"/>
  <c r="S35" i="4"/>
  <c r="T31" i="4"/>
  <c r="U31" i="4" s="1"/>
  <c r="M31" i="4"/>
  <c r="N31" i="4" s="1"/>
  <c r="AG40" i="4"/>
  <c r="AO43" i="4"/>
  <c r="AP43" i="4" s="1"/>
  <c r="Z40" i="4"/>
  <c r="Q13" i="1"/>
  <c r="Q12" i="1"/>
  <c r="Q6" i="1"/>
  <c r="S6" i="1" s="1"/>
  <c r="L27" i="4"/>
  <c r="M35" i="4"/>
  <c r="N35" i="4" s="1"/>
  <c r="L35" i="4"/>
  <c r="AN40" i="4"/>
  <c r="AO40" i="4"/>
  <c r="AP40" i="4" s="1"/>
  <c r="Z35" i="4"/>
  <c r="AA35" i="4"/>
  <c r="AB35" i="4" s="1"/>
  <c r="S31" i="4"/>
  <c r="AO35" i="4"/>
  <c r="AP35" i="4" s="1"/>
  <c r="AN35" i="4"/>
  <c r="AG27" i="4"/>
  <c r="L40" i="4"/>
  <c r="M40" i="4"/>
  <c r="N40" i="4" s="1"/>
  <c r="T40" i="4"/>
  <c r="U40" i="4" s="1"/>
  <c r="S40" i="4"/>
  <c r="AG43" i="4"/>
  <c r="AA40" i="4"/>
  <c r="AB40" i="4" s="1"/>
  <c r="AN31" i="4"/>
  <c r="AO31" i="4"/>
  <c r="AP31" i="4" s="1"/>
  <c r="AN27" i="4"/>
  <c r="Z27" i="4"/>
  <c r="S27" i="4"/>
  <c r="AA31" i="4"/>
  <c r="AB31" i="4" s="1"/>
  <c r="Z31" i="4"/>
  <c r="AO18" i="3"/>
  <c r="AN18" i="3"/>
  <c r="AN14" i="3"/>
  <c r="P18" i="3"/>
  <c r="AI14" i="3"/>
  <c r="AN2" i="3"/>
  <c r="AO14" i="3"/>
  <c r="AI6" i="3"/>
  <c r="AH6" i="3"/>
  <c r="AO6" i="3"/>
  <c r="AO10" i="3"/>
  <c r="AN10" i="3"/>
  <c r="Q18" i="3"/>
  <c r="AC6" i="3"/>
  <c r="AI2" i="3"/>
  <c r="AH2" i="3"/>
  <c r="AI10" i="3"/>
  <c r="AH10" i="3"/>
  <c r="AH14" i="3"/>
  <c r="Q2" i="3"/>
  <c r="AC14" i="3"/>
  <c r="AI18" i="3"/>
  <c r="AH18" i="3"/>
  <c r="AC2" i="3"/>
  <c r="AB2" i="3"/>
  <c r="V6" i="3"/>
  <c r="AC18" i="3"/>
  <c r="AB18" i="3"/>
  <c r="AB6" i="3"/>
  <c r="AC10" i="3"/>
  <c r="AB10" i="3"/>
  <c r="AB14" i="3"/>
  <c r="W14" i="3"/>
  <c r="W6" i="3"/>
  <c r="P6" i="3"/>
  <c r="V14" i="3"/>
  <c r="W2" i="3"/>
  <c r="V2" i="3"/>
  <c r="W10" i="3"/>
  <c r="V10" i="3"/>
  <c r="W18" i="3"/>
  <c r="V18" i="3"/>
  <c r="Q6" i="3"/>
  <c r="P2" i="3"/>
  <c r="Q14" i="3"/>
  <c r="P14" i="3"/>
  <c r="P10" i="3"/>
  <c r="Q10" i="3"/>
  <c r="K10" i="1"/>
  <c r="AM6" i="1"/>
  <c r="M2" i="1"/>
  <c r="N2" i="1" s="1"/>
  <c r="K2" i="1"/>
  <c r="AF18" i="1"/>
  <c r="AH15" i="1"/>
  <c r="AI15" i="1" s="1"/>
  <c r="AF15" i="1"/>
  <c r="Y6" i="1"/>
  <c r="R18" i="1"/>
  <c r="AF2" i="1"/>
  <c r="AH2" i="1"/>
  <c r="AI2" i="1" s="1"/>
  <c r="Y18" i="1"/>
  <c r="AM15" i="1"/>
  <c r="K18" i="1"/>
  <c r="Y15" i="1"/>
  <c r="AF10" i="1"/>
  <c r="AH10" i="1"/>
  <c r="AI10" i="1" s="1"/>
  <c r="AM18" i="1"/>
  <c r="Y10" i="1"/>
  <c r="T6" i="1"/>
  <c r="U6" i="1" s="1"/>
  <c r="AO2" i="1"/>
  <c r="AP2" i="1" s="1"/>
  <c r="AM2" i="1"/>
  <c r="AH18" i="1"/>
  <c r="AI18" i="1" s="1"/>
  <c r="R6" i="1"/>
  <c r="R15" i="1"/>
  <c r="AF6" i="1"/>
  <c r="AH6" i="1"/>
  <c r="AI6" i="1" s="1"/>
  <c r="AM10" i="1"/>
  <c r="K6" i="1"/>
  <c r="AA2" i="1"/>
  <c r="AB2" i="1" s="1"/>
  <c r="Y2" i="1"/>
  <c r="R10" i="1"/>
  <c r="K15" i="1"/>
  <c r="X4" i="1" l="1"/>
  <c r="X16" i="1"/>
  <c r="X11" i="1"/>
  <c r="X7" i="1"/>
  <c r="X8" i="1"/>
  <c r="X3" i="1"/>
  <c r="X12" i="1"/>
  <c r="X18" i="1"/>
  <c r="AA18" i="1" s="1"/>
  <c r="AB18" i="1" s="1"/>
  <c r="J15" i="1"/>
  <c r="J16" i="1"/>
  <c r="J8" i="1"/>
  <c r="X15" i="1"/>
  <c r="AA15" i="1" s="1"/>
  <c r="AB15" i="1" s="1"/>
  <c r="X17" i="1"/>
  <c r="X19" i="1"/>
  <c r="X20" i="1"/>
  <c r="J6" i="1"/>
  <c r="J21" i="1"/>
  <c r="J7" i="1"/>
  <c r="AL16" i="1"/>
  <c r="AL20" i="1"/>
  <c r="AL13" i="1"/>
  <c r="AL18" i="1"/>
  <c r="AL17" i="1"/>
  <c r="AL12" i="1"/>
  <c r="AL21" i="1"/>
  <c r="AL5" i="1"/>
  <c r="AL9" i="1"/>
  <c r="AN6" i="1" s="1"/>
  <c r="J12" i="1"/>
  <c r="J11" i="1"/>
  <c r="J19" i="1"/>
  <c r="L18" i="1" s="1"/>
  <c r="J20" i="1"/>
  <c r="J18" i="1"/>
  <c r="J5" i="1"/>
  <c r="X10" i="1"/>
  <c r="AL19" i="1"/>
  <c r="J10" i="1"/>
  <c r="J9" i="1"/>
  <c r="T18" i="1"/>
  <c r="U18" i="1" s="1"/>
  <c r="T10" i="1"/>
  <c r="U10" i="1" s="1"/>
  <c r="AL4" i="1"/>
  <c r="J2" i="1"/>
  <c r="J14" i="1"/>
  <c r="X6" i="1"/>
  <c r="AA6" i="1" s="1"/>
  <c r="AB6" i="1" s="1"/>
  <c r="J13" i="1"/>
  <c r="X2" i="1"/>
  <c r="AL14" i="1"/>
  <c r="X5" i="1"/>
  <c r="J4" i="1"/>
  <c r="AL2" i="1"/>
  <c r="X14" i="1"/>
  <c r="J17" i="1"/>
  <c r="AE5" i="1"/>
  <c r="AE16" i="1"/>
  <c r="AG15" i="1" s="1"/>
  <c r="AE14" i="1"/>
  <c r="AE19" i="1"/>
  <c r="AG18" i="1" s="1"/>
  <c r="AE9" i="1"/>
  <c r="AL6" i="1"/>
  <c r="AO6" i="1" s="1"/>
  <c r="AP6" i="1" s="1"/>
  <c r="AE10" i="1"/>
  <c r="X9" i="1"/>
  <c r="AL8" i="1"/>
  <c r="AL10" i="1"/>
  <c r="AL15" i="1"/>
  <c r="AO15" i="1" s="1"/>
  <c r="AP15" i="1" s="1"/>
  <c r="J3" i="1"/>
  <c r="AE2" i="1"/>
  <c r="AG2" i="1" s="1"/>
  <c r="X13" i="1"/>
  <c r="AE13" i="1"/>
  <c r="AL3" i="1"/>
  <c r="AE6" i="1"/>
  <c r="AG6" i="1" s="1"/>
  <c r="X21" i="1"/>
  <c r="M6" i="1"/>
  <c r="N6" i="1" s="1"/>
  <c r="L6" i="1"/>
  <c r="AO10" i="1"/>
  <c r="AP10" i="1" s="1"/>
  <c r="AN10" i="1"/>
  <c r="T15" i="1"/>
  <c r="U15" i="1" s="1"/>
  <c r="S15" i="1"/>
  <c r="AA10" i="1"/>
  <c r="AB10" i="1" s="1"/>
  <c r="Z10" i="1"/>
  <c r="Z18" i="1"/>
  <c r="Z15" i="1"/>
  <c r="M10" i="1"/>
  <c r="N10" i="1" s="1"/>
  <c r="L10" i="1"/>
  <c r="AG10" i="1" l="1"/>
  <c r="AN18" i="1"/>
  <c r="AO18" i="1"/>
  <c r="AP18" i="1" s="1"/>
  <c r="AN15" i="1"/>
  <c r="Z6" i="1"/>
  <c r="M18" i="1"/>
  <c r="N18" i="1" s="1"/>
  <c r="AN2" i="1"/>
  <c r="Z2" i="1"/>
  <c r="L2" i="1"/>
  <c r="M15" i="1"/>
  <c r="N15" i="1" s="1"/>
  <c r="L15" i="1"/>
</calcChain>
</file>

<file path=xl/sharedStrings.xml><?xml version="1.0" encoding="utf-8"?>
<sst xmlns="http://schemas.openxmlformats.org/spreadsheetml/2006/main" count="444" uniqueCount="95">
  <si>
    <t>Replicate</t>
  </si>
  <si>
    <t>Concentration</t>
  </si>
  <si>
    <t>P1: EEF1a</t>
  </si>
  <si>
    <t>P7: 18S</t>
  </si>
  <si>
    <t>P8: RPL7</t>
  </si>
  <si>
    <t xml:space="preserve">median of housekeeping gene </t>
  </si>
  <si>
    <t>P2: Glucagon</t>
  </si>
  <si>
    <t>delta ct</t>
  </si>
  <si>
    <t>delta delta ct</t>
  </si>
  <si>
    <t>MEAN</t>
  </si>
  <si>
    <t>Mean</t>
  </si>
  <si>
    <t>Standard Dev</t>
  </si>
  <si>
    <t>Standard error</t>
  </si>
  <si>
    <t>P3: Peptide YY</t>
  </si>
  <si>
    <t>P4: Trypsinogen</t>
  </si>
  <si>
    <t>P5: slc6a6</t>
  </si>
  <si>
    <t>P6: Insulin</t>
  </si>
  <si>
    <t>Control</t>
  </si>
  <si>
    <t>A</t>
  </si>
  <si>
    <t>B</t>
  </si>
  <si>
    <t>C</t>
  </si>
  <si>
    <t>D</t>
  </si>
  <si>
    <t>E</t>
  </si>
  <si>
    <t>Sample ID</t>
  </si>
  <si>
    <t>Conc</t>
  </si>
  <si>
    <t>18S (p7)</t>
  </si>
  <si>
    <t>RPL7 (p8)</t>
  </si>
  <si>
    <t>EF1a (p1)</t>
  </si>
  <si>
    <t xml:space="preserve">median of housekeeping </t>
  </si>
  <si>
    <t>mean of housekeeping</t>
  </si>
  <si>
    <t>STDV</t>
  </si>
  <si>
    <t>Primer 2</t>
  </si>
  <si>
    <t>mean of control</t>
  </si>
  <si>
    <t>Primer 3</t>
  </si>
  <si>
    <t>Primer 4</t>
  </si>
  <si>
    <t xml:space="preserve">Primer 5 </t>
  </si>
  <si>
    <t xml:space="preserve">Primer 6 </t>
  </si>
  <si>
    <t>1A</t>
  </si>
  <si>
    <t>Undetermined</t>
  </si>
  <si>
    <t>2A</t>
  </si>
  <si>
    <t>3A</t>
  </si>
  <si>
    <t>4A</t>
  </si>
  <si>
    <t>2B</t>
  </si>
  <si>
    <t>3B</t>
  </si>
  <si>
    <t>4B</t>
  </si>
  <si>
    <t>5B</t>
  </si>
  <si>
    <t>1C</t>
  </si>
  <si>
    <t>2C</t>
  </si>
  <si>
    <t>3C</t>
  </si>
  <si>
    <t>5C</t>
  </si>
  <si>
    <t>1D</t>
  </si>
  <si>
    <t>2D</t>
  </si>
  <si>
    <t>3D</t>
  </si>
  <si>
    <t>5D</t>
  </si>
  <si>
    <t>1E</t>
  </si>
  <si>
    <t>2E</t>
  </si>
  <si>
    <t>3E</t>
  </si>
  <si>
    <t>4E</t>
  </si>
  <si>
    <t>5E</t>
  </si>
  <si>
    <t>Juveniles</t>
  </si>
  <si>
    <t>larvae</t>
  </si>
  <si>
    <t>p3: Peptide YY</t>
  </si>
  <si>
    <t>p4: Trypsinogen</t>
  </si>
  <si>
    <t>p5: slc6a6</t>
  </si>
  <si>
    <t>p6: insulin</t>
  </si>
  <si>
    <t>age</t>
  </si>
  <si>
    <t>ddct glucagon</t>
  </si>
  <si>
    <t>mean glucagon</t>
  </si>
  <si>
    <t>sd glucagon</t>
  </si>
  <si>
    <t>ddct peptide yy</t>
  </si>
  <si>
    <t>mean peptide yy</t>
  </si>
  <si>
    <t>sd peptide yy</t>
  </si>
  <si>
    <t>ddct trypsinogen</t>
  </si>
  <si>
    <t>mean trypsinogen</t>
  </si>
  <si>
    <t>sd trypsinogen</t>
  </si>
  <si>
    <t>ddct slc6a6</t>
  </si>
  <si>
    <t>mean slc6a6</t>
  </si>
  <si>
    <t>sd slc6a6</t>
  </si>
  <si>
    <t>ddct insulin</t>
  </si>
  <si>
    <t>mean insulin</t>
  </si>
  <si>
    <t>sd insulin</t>
  </si>
  <si>
    <t>1.5</t>
  </si>
  <si>
    <t>3</t>
  </si>
  <si>
    <t>juvenile</t>
  </si>
  <si>
    <t>Glucagon</t>
  </si>
  <si>
    <t>Peptide YY</t>
  </si>
  <si>
    <t>Trypsinogen</t>
  </si>
  <si>
    <t>slc6a6</t>
  </si>
  <si>
    <t>insulin</t>
  </si>
  <si>
    <t>Larvae</t>
  </si>
  <si>
    <t>Juv Gluc</t>
  </si>
  <si>
    <t>Juv Tryp</t>
  </si>
  <si>
    <t>Juv insulin</t>
  </si>
  <si>
    <t>Juv pyy</t>
  </si>
  <si>
    <t>juv slc6a6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</si>
</sst>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9C9C9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164" fontId="0" fillId="2" borderId="2" xfId="0" applyNumberFormat="1" applyFill="1" applyBorder="1"/>
    <xf numFmtId="164" fontId="0" fillId="3" borderId="2" xfId="0" applyNumberFormat="1" applyFill="1" applyBorder="1"/>
    <xf numFmtId="164" fontId="0" fillId="4" borderId="2" xfId="0" applyNumberFormat="1" applyFill="1" applyBorder="1"/>
    <xf numFmtId="164" fontId="0" fillId="0" borderId="2" xfId="0" applyNumberFormat="1" applyBorder="1"/>
    <xf numFmtId="164" fontId="0" fillId="5" borderId="2" xfId="0" applyNumberFormat="1" applyFill="1" applyBorder="1"/>
    <xf numFmtId="164" fontId="0" fillId="6" borderId="2" xfId="0" applyNumberFormat="1" applyFill="1" applyBorder="1"/>
    <xf numFmtId="164" fontId="0" fillId="2" borderId="0" xfId="0" applyNumberFormat="1" applyFill="1"/>
    <xf numFmtId="164" fontId="0" fillId="0" borderId="0" xfId="0" applyNumberFormat="1"/>
    <xf numFmtId="164" fontId="0" fillId="7" borderId="2" xfId="0" applyNumberFormat="1" applyFill="1" applyBorder="1"/>
    <xf numFmtId="164" fontId="0" fillId="8" borderId="2" xfId="0" applyNumberFormat="1" applyFill="1" applyBorder="1"/>
    <xf numFmtId="164" fontId="0" fillId="9" borderId="2" xfId="0" applyNumberFormat="1" applyFill="1" applyBorder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0" fontId="0" fillId="0" borderId="3" xfId="0" applyBorder="1"/>
    <xf numFmtId="164" fontId="0" fillId="2" borderId="3" xfId="0" applyNumberFormat="1" applyFill="1" applyBorder="1"/>
    <xf numFmtId="164" fontId="0" fillId="3" borderId="3" xfId="0" applyNumberFormat="1" applyFill="1" applyBorder="1"/>
    <xf numFmtId="164" fontId="0" fillId="4" borderId="3" xfId="0" applyNumberFormat="1" applyFill="1" applyBorder="1"/>
    <xf numFmtId="164" fontId="0" fillId="0" borderId="3" xfId="0" applyNumberFormat="1" applyBorder="1"/>
    <xf numFmtId="164" fontId="0" fillId="5" borderId="3" xfId="0" applyNumberFormat="1" applyFill="1" applyBorder="1"/>
    <xf numFmtId="164" fontId="0" fillId="6" borderId="3" xfId="0" applyNumberFormat="1" applyFill="1" applyBorder="1"/>
    <xf numFmtId="164" fontId="0" fillId="7" borderId="3" xfId="0" applyNumberFormat="1" applyFill="1" applyBorder="1"/>
    <xf numFmtId="164" fontId="0" fillId="8" borderId="3" xfId="0" applyNumberFormat="1" applyFill="1" applyBorder="1"/>
    <xf numFmtId="164" fontId="0" fillId="9" borderId="3" xfId="0" applyNumberFormat="1" applyFill="1" applyBorder="1"/>
    <xf numFmtId="0" fontId="0" fillId="0" borderId="4" xfId="0" applyBorder="1"/>
    <xf numFmtId="164" fontId="0" fillId="2" borderId="4" xfId="0" applyNumberFormat="1" applyFill="1" applyBorder="1"/>
    <xf numFmtId="164" fontId="0" fillId="3" borderId="4" xfId="0" applyNumberFormat="1" applyFill="1" applyBorder="1"/>
    <xf numFmtId="164" fontId="0" fillId="4" borderId="4" xfId="0" applyNumberFormat="1" applyFill="1" applyBorder="1"/>
    <xf numFmtId="164" fontId="0" fillId="5" borderId="4" xfId="0" applyNumberFormat="1" applyFill="1" applyBorder="1"/>
    <xf numFmtId="164" fontId="0" fillId="6" borderId="4" xfId="0" applyNumberFormat="1" applyFill="1" applyBorder="1"/>
    <xf numFmtId="164" fontId="0" fillId="7" borderId="4" xfId="0" applyNumberFormat="1" applyFill="1" applyBorder="1"/>
    <xf numFmtId="164" fontId="0" fillId="8" borderId="4" xfId="0" applyNumberFormat="1" applyFill="1" applyBorder="1"/>
    <xf numFmtId="164" fontId="0" fillId="9" borderId="4" xfId="0" applyNumberFormat="1" applyFill="1" applyBorder="1"/>
    <xf numFmtId="0" fontId="2" fillId="0" borderId="0" xfId="0" applyFont="1"/>
    <xf numFmtId="164" fontId="2" fillId="0" borderId="0" xfId="0" applyNumberFormat="1" applyFont="1"/>
    <xf numFmtId="164" fontId="2" fillId="10" borderId="0" xfId="0" applyNumberFormat="1" applyFont="1" applyFill="1"/>
    <xf numFmtId="164" fontId="2" fillId="11" borderId="0" xfId="0" applyNumberFormat="1" applyFont="1" applyFill="1"/>
    <xf numFmtId="0" fontId="2" fillId="0" borderId="3" xfId="0" applyFont="1" applyBorder="1"/>
    <xf numFmtId="164" fontId="2" fillId="10" borderId="3" xfId="0" applyNumberFormat="1" applyFont="1" applyFill="1" applyBorder="1"/>
    <xf numFmtId="164" fontId="2" fillId="11" borderId="3" xfId="0" applyNumberFormat="1" applyFont="1" applyFill="1" applyBorder="1"/>
    <xf numFmtId="164" fontId="2" fillId="0" borderId="3" xfId="0" applyNumberFormat="1" applyFont="1" applyBorder="1"/>
    <xf numFmtId="164" fontId="0" fillId="12" borderId="0" xfId="0" applyNumberFormat="1" applyFill="1"/>
    <xf numFmtId="164" fontId="0" fillId="13" borderId="0" xfId="0" applyNumberFormat="1" applyFill="1"/>
    <xf numFmtId="164" fontId="0" fillId="14" borderId="0" xfId="0" applyNumberFormat="1" applyFill="1"/>
    <xf numFmtId="164" fontId="0" fillId="0" borderId="0" xfId="0" applyNumberFormat="1" applyAlignment="1">
      <alignment horizontal="center"/>
    </xf>
    <xf numFmtId="164" fontId="0" fillId="15" borderId="0" xfId="0" applyNumberFormat="1" applyFill="1"/>
    <xf numFmtId="0" fontId="0" fillId="4" borderId="0" xfId="0" applyFill="1"/>
    <xf numFmtId="164" fontId="0" fillId="16" borderId="0" xfId="0" applyNumberFormat="1" applyFill="1"/>
    <xf numFmtId="164" fontId="0" fillId="17" borderId="0" xfId="0" applyNumberFormat="1" applyFill="1"/>
    <xf numFmtId="164" fontId="0" fillId="12" borderId="3" xfId="0" applyNumberFormat="1" applyFill="1" applyBorder="1"/>
    <xf numFmtId="164" fontId="0" fillId="13" borderId="3" xfId="0" applyNumberFormat="1" applyFill="1" applyBorder="1"/>
    <xf numFmtId="164" fontId="0" fillId="14" borderId="3" xfId="0" applyNumberFormat="1" applyFill="1" applyBorder="1"/>
    <xf numFmtId="164" fontId="0" fillId="0" borderId="3" xfId="0" applyNumberFormat="1" applyBorder="1" applyAlignment="1">
      <alignment horizontal="center"/>
    </xf>
    <xf numFmtId="164" fontId="0" fillId="18" borderId="3" xfId="0" applyNumberFormat="1" applyFill="1" applyBorder="1"/>
    <xf numFmtId="164" fontId="0" fillId="15" borderId="3" xfId="0" applyNumberFormat="1" applyFill="1" applyBorder="1"/>
    <xf numFmtId="164" fontId="0" fillId="16" borderId="3" xfId="0" applyNumberFormat="1" applyFill="1" applyBorder="1"/>
    <xf numFmtId="164" fontId="0" fillId="17" borderId="3" xfId="0" applyNumberFormat="1" applyFill="1" applyBorder="1"/>
    <xf numFmtId="164" fontId="0" fillId="18" borderId="0" xfId="0" applyNumberFormat="1" applyFill="1"/>
    <xf numFmtId="0" fontId="0" fillId="14" borderId="0" xfId="0" applyFill="1"/>
    <xf numFmtId="164" fontId="2" fillId="19" borderId="0" xfId="0" applyNumberFormat="1" applyFont="1" applyFill="1"/>
    <xf numFmtId="164" fontId="2" fillId="20" borderId="0" xfId="0" applyNumberFormat="1" applyFont="1" applyFill="1"/>
    <xf numFmtId="164" fontId="2" fillId="21" borderId="0" xfId="0" applyNumberFormat="1" applyFont="1" applyFill="1"/>
    <xf numFmtId="164" fontId="2" fillId="0" borderId="0" xfId="0" applyNumberFormat="1" applyFont="1" applyAlignment="1">
      <alignment horizontal="center"/>
    </xf>
    <xf numFmtId="164" fontId="2" fillId="22" borderId="0" xfId="0" applyNumberFormat="1" applyFont="1" applyFill="1"/>
    <xf numFmtId="0" fontId="2" fillId="11" borderId="0" xfId="0" applyFont="1" applyFill="1"/>
    <xf numFmtId="164" fontId="2" fillId="23" borderId="0" xfId="0" applyNumberFormat="1" applyFont="1" applyFill="1"/>
    <xf numFmtId="164" fontId="2" fillId="24" borderId="0" xfId="0" applyNumberFormat="1" applyFont="1" applyFill="1"/>
    <xf numFmtId="164" fontId="2" fillId="19" borderId="3" xfId="0" applyNumberFormat="1" applyFont="1" applyFill="1" applyBorder="1"/>
    <xf numFmtId="164" fontId="2" fillId="20" borderId="3" xfId="0" applyNumberFormat="1" applyFont="1" applyFill="1" applyBorder="1"/>
    <xf numFmtId="164" fontId="2" fillId="21" borderId="3" xfId="0" applyNumberFormat="1" applyFont="1" applyFill="1" applyBorder="1"/>
    <xf numFmtId="164" fontId="2" fillId="0" borderId="3" xfId="0" applyNumberFormat="1" applyFont="1" applyBorder="1" applyAlignment="1">
      <alignment horizontal="center"/>
    </xf>
    <xf numFmtId="164" fontId="2" fillId="25" borderId="3" xfId="0" applyNumberFormat="1" applyFont="1" applyFill="1" applyBorder="1"/>
    <xf numFmtId="164" fontId="2" fillId="22" borderId="3" xfId="0" applyNumberFormat="1" applyFont="1" applyFill="1" applyBorder="1"/>
    <xf numFmtId="164" fontId="2" fillId="23" borderId="3" xfId="0" applyNumberFormat="1" applyFont="1" applyFill="1" applyBorder="1"/>
    <xf numFmtId="164" fontId="2" fillId="24" borderId="3" xfId="0" applyNumberFormat="1" applyFont="1" applyFill="1" applyBorder="1"/>
    <xf numFmtId="164" fontId="2" fillId="25" borderId="0" xfId="0" applyNumberFormat="1" applyFont="1" applyFill="1"/>
    <xf numFmtId="0" fontId="2" fillId="21" borderId="0" xfId="0" applyFont="1" applyFill="1"/>
    <xf numFmtId="49" fontId="0" fillId="0" borderId="0" xfId="0" applyNumberFormat="1"/>
    <xf numFmtId="49" fontId="0" fillId="0" borderId="1" xfId="0" applyNumberFormat="1" applyBorder="1"/>
    <xf numFmtId="49" fontId="0" fillId="0" borderId="7" xfId="0" applyNumberFormat="1" applyBorder="1"/>
    <xf numFmtId="0" fontId="0" fillId="0" borderId="7" xfId="0" applyBorder="1"/>
    <xf numFmtId="0" fontId="1" fillId="0" borderId="3" xfId="0" applyFont="1" applyBorder="1"/>
    <xf numFmtId="16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0" fontId="1" fillId="0" borderId="9" xfId="0" applyFon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0" fillId="0" borderId="8" xfId="0" applyBorder="1"/>
    <xf numFmtId="164" fontId="0" fillId="2" borderId="2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15" borderId="0" xfId="0" applyNumberFormat="1" applyFill="1" applyAlignment="1">
      <alignment horizontal="center"/>
    </xf>
    <xf numFmtId="164" fontId="0" fillId="15" borderId="3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15" borderId="4" xfId="0" applyNumberForma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22" borderId="0" xfId="0" applyNumberFormat="1" applyFont="1" applyFill="1" applyAlignment="1">
      <alignment horizontal="center"/>
    </xf>
    <xf numFmtId="164" fontId="2" fillId="22" borderId="5" xfId="0" applyNumberFormat="1" applyFont="1" applyFill="1" applyBorder="1" applyAlignment="1">
      <alignment horizontal="center"/>
    </xf>
    <xf numFmtId="164" fontId="2" fillId="22" borderId="6" xfId="0" applyNumberFormat="1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(graphs!$E$2,graphs!$E$6,graphs!$E$10,graphs!$E$15,graphs!$E$18)</c:f>
                <c:numCache>
                  <c:formatCode>General</c:formatCode>
                  <c:ptCount val="5"/>
                  <c:pt idx="0">
                    <c:v>1.1262962841760435</c:v>
                  </c:pt>
                  <c:pt idx="1">
                    <c:v>1.3403838654026194</c:v>
                  </c:pt>
                  <c:pt idx="2">
                    <c:v>1.088362095306814</c:v>
                  </c:pt>
                  <c:pt idx="3">
                    <c:v>0.33860044859235883</c:v>
                  </c:pt>
                  <c:pt idx="4">
                    <c:v>1.4902600020389822</c:v>
                  </c:pt>
                </c:numCache>
              </c:numRef>
            </c:plus>
            <c:minus>
              <c:numRef>
                <c:f>(graphs!$E$2,graphs!$E$6,graphs!$E$10,graphs!$E$15,graphs!$E$18)</c:f>
                <c:numCache>
                  <c:formatCode>General</c:formatCode>
                  <c:ptCount val="5"/>
                  <c:pt idx="0">
                    <c:v>1.1262962841760435</c:v>
                  </c:pt>
                  <c:pt idx="1">
                    <c:v>1.3403838654026194</c:v>
                  </c:pt>
                  <c:pt idx="2">
                    <c:v>1.088362095306814</c:v>
                  </c:pt>
                  <c:pt idx="3">
                    <c:v>0.33860044859235883</c:v>
                  </c:pt>
                  <c:pt idx="4">
                    <c:v>1.4902600020389822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(graphs!$D$2,graphs!$D$6,graphs!$D$10,graphs!$D$15,graphs!$D$18)</c:f>
              <c:numCache>
                <c:formatCode>0.000</c:formatCode>
                <c:ptCount val="5"/>
                <c:pt idx="0">
                  <c:v>0</c:v>
                </c:pt>
                <c:pt idx="1">
                  <c:v>-2.8727531433105469E-2</c:v>
                </c:pt>
                <c:pt idx="2">
                  <c:v>-0.16109981536865234</c:v>
                </c:pt>
                <c:pt idx="3">
                  <c:v>1.2238124211629231</c:v>
                </c:pt>
                <c:pt idx="4">
                  <c:v>0.30707502365112305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D-434F-84C7-C362CE68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(graphs!$N$22,graphs!$N$26,graphs!$N$30,graphs!$N$34,graphs!$N$38)</c:f>
                <c:numCache>
                  <c:formatCode>General</c:formatCode>
                  <c:ptCount val="5"/>
                  <c:pt idx="0">
                    <c:v>0.61399999999999999</c:v>
                  </c:pt>
                  <c:pt idx="1">
                    <c:v>0.88700000000000001</c:v>
                  </c:pt>
                  <c:pt idx="2">
                    <c:v>0.97299999999999998</c:v>
                  </c:pt>
                  <c:pt idx="3">
                    <c:v>1.228</c:v>
                  </c:pt>
                  <c:pt idx="4">
                    <c:v>2.7709999999999999</c:v>
                  </c:pt>
                </c:numCache>
              </c:numRef>
            </c:plus>
            <c:minus>
              <c:numRef>
                <c:f>(graphs!$N$22,graphs!$N$26,graphs!$N$30,graphs!$N$34,graphs!$N$38)</c:f>
                <c:numCache>
                  <c:formatCode>General</c:formatCode>
                  <c:ptCount val="5"/>
                  <c:pt idx="0">
                    <c:v>0.61399999999999999</c:v>
                  </c:pt>
                  <c:pt idx="1">
                    <c:v>0.88700000000000001</c:v>
                  </c:pt>
                  <c:pt idx="2">
                    <c:v>0.97299999999999998</c:v>
                  </c:pt>
                  <c:pt idx="3">
                    <c:v>1.228</c:v>
                  </c:pt>
                  <c:pt idx="4">
                    <c:v>2.7709999999999999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(graphs!$M$22,graphs!$M$26,graphs!$M$30,graphs!$M$34,graphs!$M$38)</c:f>
              <c:numCache>
                <c:formatCode>#,##0.000</c:formatCode>
                <c:ptCount val="5"/>
                <c:pt idx="0">
                  <c:v>0</c:v>
                </c:pt>
                <c:pt idx="1">
                  <c:v>0.38300000000000001</c:v>
                </c:pt>
                <c:pt idx="2">
                  <c:v>0.36499999999999999</c:v>
                </c:pt>
                <c:pt idx="3">
                  <c:v>-7.3999999999999996E-2</c:v>
                </c:pt>
                <c:pt idx="4">
                  <c:v>1.2230000000000001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0-454F-964D-9D35D8DAC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(graphs!$H$2,graphs!$H$6,graphs!$H$10,graphs!$H$15,graphs!$H$18)</c:f>
                <c:numCache>
                  <c:formatCode>General</c:formatCode>
                  <c:ptCount val="5"/>
                  <c:pt idx="0">
                    <c:v>1.0118305812016595</c:v>
                  </c:pt>
                  <c:pt idx="1">
                    <c:v>1.0616465074404453</c:v>
                  </c:pt>
                  <c:pt idx="2">
                    <c:v>1.2652537762803797</c:v>
                  </c:pt>
                  <c:pt idx="3">
                    <c:v>0.6485275492806597</c:v>
                  </c:pt>
                  <c:pt idx="4">
                    <c:v>1.5665670530440643</c:v>
                  </c:pt>
                </c:numCache>
              </c:numRef>
            </c:plus>
            <c:minus>
              <c:numRef>
                <c:f>(graphs!$H$2,graphs!$H$6,graphs!$H$10,graphs!$H$15,graphs!$H$18)</c:f>
                <c:numCache>
                  <c:formatCode>General</c:formatCode>
                  <c:ptCount val="5"/>
                  <c:pt idx="0">
                    <c:v>1.0118305812016595</c:v>
                  </c:pt>
                  <c:pt idx="1">
                    <c:v>1.0616465074404453</c:v>
                  </c:pt>
                  <c:pt idx="2">
                    <c:v>1.2652537762803797</c:v>
                  </c:pt>
                  <c:pt idx="3">
                    <c:v>0.6485275492806597</c:v>
                  </c:pt>
                  <c:pt idx="4">
                    <c:v>1.5665670530440643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(graphs!$G$2,graphs!$G$6,graphs!$G$10,graphs!$G$15,graphs!$G$18)</c:f>
              <c:numCache>
                <c:formatCode>0.000</c:formatCode>
                <c:ptCount val="5"/>
                <c:pt idx="0">
                  <c:v>0</c:v>
                </c:pt>
                <c:pt idx="1">
                  <c:v>0.60770082473754883</c:v>
                </c:pt>
                <c:pt idx="2">
                  <c:v>9.1510772705078125E-2</c:v>
                </c:pt>
                <c:pt idx="3">
                  <c:v>0.48774019877115887</c:v>
                </c:pt>
                <c:pt idx="4">
                  <c:v>-2.5981903076171875E-2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D-A94E-8864-48E68994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(graphs!$K$2,graphs!$K$6,graphs!$K$10,graphs!$K$15,graphs!$K$18)</c:f>
                <c:numCache>
                  <c:formatCode>General</c:formatCode>
                  <c:ptCount val="5"/>
                  <c:pt idx="0">
                    <c:v>2.2391728869017635</c:v>
                  </c:pt>
                  <c:pt idx="1">
                    <c:v>1.0042168389095461</c:v>
                  </c:pt>
                  <c:pt idx="2">
                    <c:v>1.3681723595970801</c:v>
                  </c:pt>
                  <c:pt idx="3">
                    <c:v>0.88461458696517969</c:v>
                  </c:pt>
                  <c:pt idx="4">
                    <c:v>2.2232514475254526</c:v>
                  </c:pt>
                </c:numCache>
              </c:numRef>
            </c:plus>
            <c:minus>
              <c:numRef>
                <c:f>(graphs!$K$2,graphs!$K$6,graphs!$K$10,graphs!$K$15,graphs!$K$18)</c:f>
                <c:numCache>
                  <c:formatCode>General</c:formatCode>
                  <c:ptCount val="5"/>
                  <c:pt idx="0">
                    <c:v>2.2391728869017635</c:v>
                  </c:pt>
                  <c:pt idx="1">
                    <c:v>1.0042168389095461</c:v>
                  </c:pt>
                  <c:pt idx="2">
                    <c:v>1.3681723595970801</c:v>
                  </c:pt>
                  <c:pt idx="3">
                    <c:v>0.88461458696517969</c:v>
                  </c:pt>
                  <c:pt idx="4">
                    <c:v>2.2232514475254526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(graphs!$J$2,graphs!$J$6,graphs!$J$10,graphs!$J$15,graphs!$J$18)</c:f>
              <c:numCache>
                <c:formatCode>0.000</c:formatCode>
                <c:ptCount val="5"/>
                <c:pt idx="0">
                  <c:v>0</c:v>
                </c:pt>
                <c:pt idx="1">
                  <c:v>4.2565822601318359E-2</c:v>
                </c:pt>
                <c:pt idx="2">
                  <c:v>-0.26613998413085938</c:v>
                </c:pt>
                <c:pt idx="3">
                  <c:v>0.18196042378743491</c:v>
                </c:pt>
                <c:pt idx="4">
                  <c:v>0.44839859008789062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8-D84E-B695-755FF0FE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(graphs!$Q$2,graphs!$Q$6,graphs!$Q$10,graphs!$Q$15,graphs!$Q$18)</c:f>
                <c:numCache>
                  <c:formatCode>General</c:formatCode>
                  <c:ptCount val="5"/>
                  <c:pt idx="0">
                    <c:v>3.0935249248312089</c:v>
                  </c:pt>
                  <c:pt idx="1">
                    <c:v>1.5834146456064064</c:v>
                  </c:pt>
                  <c:pt idx="2">
                    <c:v>1.1467810276365444</c:v>
                  </c:pt>
                  <c:pt idx="3">
                    <c:v>0.69067385009451732</c:v>
                  </c:pt>
                  <c:pt idx="4">
                    <c:v>0.99185908537761081</c:v>
                  </c:pt>
                </c:numCache>
              </c:numRef>
            </c:plus>
            <c:minus>
              <c:numRef>
                <c:f>(graphs!$Q$2,graphs!$Q$6,graphs!$Q$10,graphs!$Q$15,graphs!$Q$18)</c:f>
                <c:numCache>
                  <c:formatCode>General</c:formatCode>
                  <c:ptCount val="5"/>
                  <c:pt idx="0">
                    <c:v>3.0935249248312089</c:v>
                  </c:pt>
                  <c:pt idx="1">
                    <c:v>1.5834146456064064</c:v>
                  </c:pt>
                  <c:pt idx="2">
                    <c:v>1.1467810276365444</c:v>
                  </c:pt>
                  <c:pt idx="3">
                    <c:v>0.69067385009451732</c:v>
                  </c:pt>
                  <c:pt idx="4">
                    <c:v>0.99185908537761081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(graphs!$P$2,graphs!$P$6,graphs!$P$10,graphs!$P$15,graphs!$P$18)</c:f>
              <c:numCache>
                <c:formatCode>0.000</c:formatCode>
                <c:ptCount val="5"/>
                <c:pt idx="0">
                  <c:v>0</c:v>
                </c:pt>
                <c:pt idx="1">
                  <c:v>1.0742504234313968</c:v>
                </c:pt>
                <c:pt idx="2">
                  <c:v>-1.3626691223144527</c:v>
                </c:pt>
                <c:pt idx="3">
                  <c:v>-1.1934595591227211</c:v>
                </c:pt>
                <c:pt idx="4">
                  <c:v>0.4520357055664066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3-C84C-B2B7-B86A70AC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(graphs!$N$2,graphs!$N$6,graphs!$N$10,graphs!$N$15,graphs!$N$18)</c:f>
                <c:numCache>
                  <c:formatCode>General</c:formatCode>
                  <c:ptCount val="5"/>
                  <c:pt idx="0">
                    <c:v>0.38534830286645433</c:v>
                  </c:pt>
                  <c:pt idx="1">
                    <c:v>0.35292291712028651</c:v>
                  </c:pt>
                  <c:pt idx="2">
                    <c:v>0.4734094021109822</c:v>
                  </c:pt>
                  <c:pt idx="3">
                    <c:v>0.62988812020868501</c:v>
                  </c:pt>
                  <c:pt idx="4">
                    <c:v>0.24664547607990198</c:v>
                  </c:pt>
                </c:numCache>
              </c:numRef>
            </c:plus>
            <c:minus>
              <c:numRef>
                <c:f>(graphs!$N$2,graphs!$N$6,graphs!$N$10,graphs!$N$15,graphs!$N$18)</c:f>
                <c:numCache>
                  <c:formatCode>General</c:formatCode>
                  <c:ptCount val="5"/>
                  <c:pt idx="0">
                    <c:v>0.38534830286645433</c:v>
                  </c:pt>
                  <c:pt idx="1">
                    <c:v>0.35292291712028651</c:v>
                  </c:pt>
                  <c:pt idx="2">
                    <c:v>0.4734094021109822</c:v>
                  </c:pt>
                  <c:pt idx="3">
                    <c:v>0.62988812020868501</c:v>
                  </c:pt>
                  <c:pt idx="4">
                    <c:v>0.24664547607990198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(graphs!$M$2,graphs!$M$6,graphs!$M$10,graphs!$M$15,graphs!$M$18)</c:f>
              <c:numCache>
                <c:formatCode>0.000</c:formatCode>
                <c:ptCount val="5"/>
                <c:pt idx="0">
                  <c:v>0</c:v>
                </c:pt>
                <c:pt idx="1">
                  <c:v>-0.31183004379272461</c:v>
                </c:pt>
                <c:pt idx="2">
                  <c:v>-0.56598720550537107</c:v>
                </c:pt>
                <c:pt idx="3">
                  <c:v>-0.31044610341389972</c:v>
                </c:pt>
                <c:pt idx="4">
                  <c:v>1.1129698753356934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B-674D-8D76-59E97472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(graphs!$E$22,graphs!$E$26,graphs!$E$30,graphs!$E$34,graphs!$E$38)</c:f>
                <c:numCache>
                  <c:formatCode>General</c:formatCode>
                  <c:ptCount val="5"/>
                  <c:pt idx="0">
                    <c:v>0.85399999999999998</c:v>
                  </c:pt>
                  <c:pt idx="1">
                    <c:v>0.81399999999999995</c:v>
                  </c:pt>
                  <c:pt idx="2">
                    <c:v>0.94499999999999995</c:v>
                  </c:pt>
                  <c:pt idx="3">
                    <c:v>0.61299999999999999</c:v>
                  </c:pt>
                  <c:pt idx="4">
                    <c:v>3.278</c:v>
                  </c:pt>
                </c:numCache>
              </c:numRef>
            </c:plus>
            <c:minus>
              <c:numRef>
                <c:f>(graphs!$E$22,graphs!$E$26,graphs!$E$30,graphs!$E$34,graphs!$E$38)</c:f>
                <c:numCache>
                  <c:formatCode>General</c:formatCode>
                  <c:ptCount val="5"/>
                  <c:pt idx="0">
                    <c:v>0.85399999999999998</c:v>
                  </c:pt>
                  <c:pt idx="1">
                    <c:v>0.81399999999999995</c:v>
                  </c:pt>
                  <c:pt idx="2">
                    <c:v>0.94499999999999995</c:v>
                  </c:pt>
                  <c:pt idx="3">
                    <c:v>0.61299999999999999</c:v>
                  </c:pt>
                  <c:pt idx="4">
                    <c:v>3.278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(graphs!$D$22,graphs!$D$26,graphs!$D$30,graphs!$D$34,graphs!$D$38)</c:f>
              <c:numCache>
                <c:formatCode>#,##0.000</c:formatCode>
                <c:ptCount val="5"/>
                <c:pt idx="0">
                  <c:v>0</c:v>
                </c:pt>
                <c:pt idx="1">
                  <c:v>-0.108</c:v>
                </c:pt>
                <c:pt idx="2">
                  <c:v>0.97099999999999997</c:v>
                </c:pt>
                <c:pt idx="3">
                  <c:v>-0.38800000000000001</c:v>
                </c:pt>
                <c:pt idx="4">
                  <c:v>2.3969999999999998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6-A34D-A441-8A66AF55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(graphs!$K$22,graphs!$K$26,graphs!$K$30,graphs!$K$34,graphs!$K$38)</c:f>
                <c:numCache>
                  <c:formatCode>General</c:formatCode>
                  <c:ptCount val="5"/>
                  <c:pt idx="0">
                    <c:v>0.88200000000000001</c:v>
                  </c:pt>
                  <c:pt idx="1">
                    <c:v>0.86599999999999999</c:v>
                  </c:pt>
                  <c:pt idx="2">
                    <c:v>0.64100000000000001</c:v>
                  </c:pt>
                  <c:pt idx="3">
                    <c:v>0.90100000000000002</c:v>
                  </c:pt>
                  <c:pt idx="4">
                    <c:v>2.8180000000000001</c:v>
                  </c:pt>
                </c:numCache>
              </c:numRef>
            </c:plus>
            <c:minus>
              <c:numRef>
                <c:f>(graphs!$K$22,graphs!$K$26,graphs!$K$30,graphs!$K$34,graphs!$K$38)</c:f>
                <c:numCache>
                  <c:formatCode>General</c:formatCode>
                  <c:ptCount val="5"/>
                  <c:pt idx="0">
                    <c:v>0.88200000000000001</c:v>
                  </c:pt>
                  <c:pt idx="1">
                    <c:v>0.86599999999999999</c:v>
                  </c:pt>
                  <c:pt idx="2">
                    <c:v>0.64100000000000001</c:v>
                  </c:pt>
                  <c:pt idx="3">
                    <c:v>0.90100000000000002</c:v>
                  </c:pt>
                  <c:pt idx="4">
                    <c:v>2.8180000000000001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(graphs!$J$22,graphs!$J$26,graphs!$J$30,graphs!$J$34,graphs!$J$38)</c:f>
              <c:numCache>
                <c:formatCode>#,##0.000</c:formatCode>
                <c:ptCount val="5"/>
                <c:pt idx="0">
                  <c:v>0</c:v>
                </c:pt>
                <c:pt idx="1">
                  <c:v>1.0609999999999999</c:v>
                </c:pt>
                <c:pt idx="2">
                  <c:v>0.95199999999999996</c:v>
                </c:pt>
                <c:pt idx="3">
                  <c:v>0.184</c:v>
                </c:pt>
                <c:pt idx="4">
                  <c:v>2.609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0-4A44-B658-D299CFA9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graphs!$A$22:$B$22</c:f>
              <c:strCache>
                <c:ptCount val="1"/>
                <c:pt idx="0">
                  <c:v>Control Juveniles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(graphs!$Q$22,graphs!$Q$26,graphs!$Q$30,graphs!$Q$34,graphs!$Q$38)</c:f>
                <c:numCache>
                  <c:formatCode>General</c:formatCode>
                  <c:ptCount val="5"/>
                  <c:pt idx="0">
                    <c:v>3.0579999999999998</c:v>
                  </c:pt>
                  <c:pt idx="1">
                    <c:v>4.1100000000000003</c:v>
                  </c:pt>
                  <c:pt idx="2">
                    <c:v>2.157</c:v>
                  </c:pt>
                  <c:pt idx="3">
                    <c:v>2.8889999999999998</c:v>
                  </c:pt>
                  <c:pt idx="4">
                    <c:v>3.7610000000000001</c:v>
                  </c:pt>
                </c:numCache>
              </c:numRef>
            </c:plus>
            <c:minus>
              <c:numRef>
                <c:f>(graphs!$Q$22,graphs!$Q$26,graphs!$Q$30,graphs!$Q$34,graphs!$Q$38)</c:f>
                <c:numCache>
                  <c:formatCode>General</c:formatCode>
                  <c:ptCount val="5"/>
                  <c:pt idx="0">
                    <c:v>3.0579999999999998</c:v>
                  </c:pt>
                  <c:pt idx="1">
                    <c:v>4.1100000000000003</c:v>
                  </c:pt>
                  <c:pt idx="2">
                    <c:v>2.157</c:v>
                  </c:pt>
                  <c:pt idx="3">
                    <c:v>2.8889999999999998</c:v>
                  </c:pt>
                  <c:pt idx="4">
                    <c:v>3.7610000000000001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(graphs!$P$22,graphs!$P$26,graphs!$P$30,graphs!$P$34,graphs!$P$38)</c:f>
              <c:numCache>
                <c:formatCode>#,##0.000</c:formatCode>
                <c:ptCount val="5"/>
                <c:pt idx="0">
                  <c:v>0</c:v>
                </c:pt>
                <c:pt idx="1">
                  <c:v>0.97099999999999997</c:v>
                </c:pt>
                <c:pt idx="2">
                  <c:v>4.0259999999999998</c:v>
                </c:pt>
                <c:pt idx="3">
                  <c:v>0.877</c:v>
                </c:pt>
                <c:pt idx="4">
                  <c:v>2.605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5A4F-91B6-CC5D9A156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(graphs!$H$22,graphs!$H$26,graphs!$H$30,graphs!$H$34,graphs!$H$38)</c:f>
                <c:numCache>
                  <c:formatCode>General</c:formatCode>
                  <c:ptCount val="5"/>
                  <c:pt idx="0">
                    <c:v>0.93700000000000006</c:v>
                  </c:pt>
                  <c:pt idx="1">
                    <c:v>0.82699999999999996</c:v>
                  </c:pt>
                  <c:pt idx="2">
                    <c:v>1.3089999999999999</c:v>
                  </c:pt>
                  <c:pt idx="3">
                    <c:v>0.79800000000000004</c:v>
                  </c:pt>
                  <c:pt idx="4">
                    <c:v>3.2389999999999999</c:v>
                  </c:pt>
                </c:numCache>
              </c:numRef>
            </c:plus>
            <c:minus>
              <c:numRef>
                <c:f>(graphs!$H$22,graphs!$H$26,graphs!$H$30,graphs!$H$34,graphs!$H$38)</c:f>
                <c:numCache>
                  <c:formatCode>General</c:formatCode>
                  <c:ptCount val="5"/>
                  <c:pt idx="0">
                    <c:v>0.93700000000000006</c:v>
                  </c:pt>
                  <c:pt idx="1">
                    <c:v>0.82699999999999996</c:v>
                  </c:pt>
                  <c:pt idx="2">
                    <c:v>1.3089999999999999</c:v>
                  </c:pt>
                  <c:pt idx="3">
                    <c:v>0.79800000000000004</c:v>
                  </c:pt>
                  <c:pt idx="4">
                    <c:v>3.2389999999999999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(graphs!$A$22,graphs!$A$26,graphs!$A$30,graphs!$A$34,graphs!$A$38)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(graphs!$G$22,graphs!$G$26,graphs!$G$30,graphs!$G$34,graphs!$G$38)</c:f>
              <c:numCache>
                <c:formatCode>#,##0.000</c:formatCode>
                <c:ptCount val="5"/>
                <c:pt idx="0">
                  <c:v>0</c:v>
                </c:pt>
                <c:pt idx="1">
                  <c:v>1.335</c:v>
                </c:pt>
                <c:pt idx="2">
                  <c:v>1.325</c:v>
                </c:pt>
                <c:pt idx="3">
                  <c:v>0.219</c:v>
                </c:pt>
                <c:pt idx="4">
                  <c:v>2.3330000000000002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1-354B-BAC6-3B0EEFBA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3620015"/>
        <c:axId val="1183186271"/>
      </c:barChart>
      <c:catAx>
        <c:axId val="11836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186271"/>
        <c:crosses val="autoZero"/>
        <c:auto val="1"/>
        <c:lblAlgn val="ctr"/>
        <c:lblOffset val="100"/>
        <c:noMultiLvlLbl val="0"/>
      </c:catAx>
      <c:valAx>
        <c:axId val="1183186271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2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16934</xdr:colOff>
      <xdr:row>5</xdr:row>
      <xdr:rowOff>50799</xdr:rowOff>
    </xdr:from>
    <xdr:to>
      <xdr:col>23</xdr:col>
      <xdr:colOff>440267</xdr:colOff>
      <xdr:row>18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D15684-B596-244E-B91C-342D7A62E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23</xdr:col>
      <xdr:colOff>423333</xdr:colOff>
      <xdr:row>34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2862C0-AF1F-F349-B00F-6823ECB6E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</xdr:row>
      <xdr:rowOff>67735</xdr:rowOff>
    </xdr:from>
    <xdr:to>
      <xdr:col>29</xdr:col>
      <xdr:colOff>423333</xdr:colOff>
      <xdr:row>18</xdr:row>
      <xdr:rowOff>169335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270252-88AD-8C45-805E-DE6C4393A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5</xdr:row>
      <xdr:rowOff>0</xdr:rowOff>
    </xdr:from>
    <xdr:to>
      <xdr:col>35</xdr:col>
      <xdr:colOff>423333</xdr:colOff>
      <xdr:row>18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588BD0-55AC-0B4A-A036-F74F49766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21</xdr:row>
      <xdr:rowOff>115019</xdr:rowOff>
    </xdr:from>
    <xdr:to>
      <xdr:col>29</xdr:col>
      <xdr:colOff>423333</xdr:colOff>
      <xdr:row>34</xdr:row>
      <xdr:rowOff>199686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3CC5AA-E3AE-B846-AF28-E18B3A49E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1</xdr:rowOff>
    </xdr:from>
    <xdr:to>
      <xdr:col>23</xdr:col>
      <xdr:colOff>423333</xdr:colOff>
      <xdr:row>53</xdr:row>
      <xdr:rowOff>101601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9D79CA-166E-9141-8A7E-0B204E3E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29</xdr:col>
      <xdr:colOff>423333</xdr:colOff>
      <xdr:row>53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33522C-D95A-074D-95D3-7FF02360E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40</xdr:row>
      <xdr:rowOff>0</xdr:rowOff>
    </xdr:from>
    <xdr:to>
      <xdr:col>35</xdr:col>
      <xdr:colOff>423333</xdr:colOff>
      <xdr:row>53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C220AE-BC69-C64E-9E5B-B65F8154B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55</xdr:row>
      <xdr:rowOff>0</xdr:rowOff>
    </xdr:from>
    <xdr:to>
      <xdr:col>23</xdr:col>
      <xdr:colOff>423333</xdr:colOff>
      <xdr:row>68</xdr:row>
      <xdr:rowOff>103073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40C585-8196-2F40-99BA-87F1DDF5B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29</xdr:col>
      <xdr:colOff>423333</xdr:colOff>
      <xdr:row>68</xdr:row>
      <xdr:rowOff>103073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C8E7EC-EFC8-3441-B669-CBBDD36F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6891-EB38-C645-9A64-F582E15FE3A3}">
  <dimension ref="A1:AP21"/>
  <sheetViews>
    <sheetView workbookViewId="0">
      <selection activeCell="D27" sqref="D27"/>
    </sheetView>
  </sheetViews>
  <sheetFormatPr baseColWidth="10" defaultRowHeight="16" x14ac:dyDescent="0.2"/>
  <cols>
    <col min="8" max="8" width="11.83203125" bestFit="1" customWidth="1"/>
  </cols>
  <sheetData>
    <row r="1" spans="1:42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7</v>
      </c>
      <c r="Q1" s="1" t="s">
        <v>8</v>
      </c>
      <c r="R1" s="1" t="s">
        <v>9</v>
      </c>
      <c r="S1" t="s">
        <v>10</v>
      </c>
      <c r="T1" t="s">
        <v>11</v>
      </c>
      <c r="U1" s="1" t="s">
        <v>12</v>
      </c>
      <c r="V1" t="s">
        <v>14</v>
      </c>
      <c r="W1" s="1" t="s">
        <v>7</v>
      </c>
      <c r="X1" s="1" t="s">
        <v>8</v>
      </c>
      <c r="Y1" s="1" t="s">
        <v>9</v>
      </c>
      <c r="Z1" t="s">
        <v>10</v>
      </c>
      <c r="AA1" s="1" t="s">
        <v>11</v>
      </c>
      <c r="AB1" s="1" t="s">
        <v>12</v>
      </c>
      <c r="AC1" t="s">
        <v>15</v>
      </c>
      <c r="AD1" s="1" t="s">
        <v>7</v>
      </c>
      <c r="AE1" s="1" t="s">
        <v>8</v>
      </c>
      <c r="AF1" s="1" t="s">
        <v>9</v>
      </c>
      <c r="AG1" t="s">
        <v>10</v>
      </c>
      <c r="AH1" s="1" t="s">
        <v>11</v>
      </c>
      <c r="AI1" s="1" t="s">
        <v>12</v>
      </c>
      <c r="AJ1" t="s">
        <v>16</v>
      </c>
      <c r="AK1" s="1" t="s">
        <v>7</v>
      </c>
      <c r="AL1" s="1" t="s">
        <v>8</v>
      </c>
      <c r="AM1" s="1" t="s">
        <v>9</v>
      </c>
      <c r="AN1" t="s">
        <v>10</v>
      </c>
      <c r="AO1" s="1" t="s">
        <v>11</v>
      </c>
      <c r="AP1" s="1" t="s">
        <v>12</v>
      </c>
    </row>
    <row r="2" spans="1:42" x14ac:dyDescent="0.2">
      <c r="A2" s="2">
        <v>1</v>
      </c>
      <c r="B2" s="114" t="s">
        <v>17</v>
      </c>
      <c r="C2" s="114" t="s">
        <v>18</v>
      </c>
      <c r="D2" s="3">
        <v>16.305696487426758</v>
      </c>
      <c r="E2" s="4">
        <v>4.7014913558959961</v>
      </c>
      <c r="F2" s="5">
        <v>18.471538543701172</v>
      </c>
      <c r="G2" s="6">
        <f>MEDIAN(D2:F2)</f>
        <v>16.305696487426758</v>
      </c>
      <c r="H2" s="7">
        <v>24.620342254638672</v>
      </c>
      <c r="I2" s="3">
        <f>H2-G2</f>
        <v>8.3146457672119141</v>
      </c>
      <c r="J2" s="6">
        <f>I2-$K$2</f>
        <v>-1.3517580032348633</v>
      </c>
      <c r="K2" s="101">
        <f>AVERAGE(I2:I5)</f>
        <v>9.6664037704467773</v>
      </c>
      <c r="L2" s="104">
        <f>AVERAGE(J2:J5)</f>
        <v>0</v>
      </c>
      <c r="M2" s="101">
        <f>STDEV(I2:I5)</f>
        <v>1.1262962841760435</v>
      </c>
      <c r="N2" s="101">
        <f>M2/(SQRT(COUNT(I2:I5)))</f>
        <v>0.56314814208802177</v>
      </c>
      <c r="O2" s="8">
        <v>31.399265289306641</v>
      </c>
      <c r="P2" s="9">
        <f t="shared" ref="P2:P21" si="0">O2-G2</f>
        <v>15.093568801879883</v>
      </c>
      <c r="Q2" s="10">
        <f>P2-$R$2</f>
        <v>-0.26117134094238281</v>
      </c>
      <c r="R2" s="102">
        <f>AVERAGE(P2:P5)</f>
        <v>15.354740142822266</v>
      </c>
      <c r="S2" s="104">
        <f>AVERAGE(Q2:Q5)</f>
        <v>0</v>
      </c>
      <c r="T2" s="101">
        <f>STDEV(P2:P5)</f>
        <v>1.0118305812016595</v>
      </c>
      <c r="U2" s="102">
        <f>T2/SQRT(COUNT(P2:P5))</f>
        <v>0.50591529060082974</v>
      </c>
      <c r="V2" s="11">
        <v>22.65876579284668</v>
      </c>
      <c r="W2" s="9">
        <f>V2-G2</f>
        <v>6.3530693054199219</v>
      </c>
      <c r="X2" s="10">
        <f>W2-$Y$2</f>
        <v>3.3204727172851562</v>
      </c>
      <c r="Y2" s="102">
        <f>AVERAGE(W2:W5)</f>
        <v>3.0325965881347656</v>
      </c>
      <c r="Z2" s="104">
        <f>AVERAGE(X2:X5)</f>
        <v>0</v>
      </c>
      <c r="AA2" s="101">
        <f>STDEV(W2:W5)</f>
        <v>2.2391728869017635</v>
      </c>
      <c r="AB2" s="101">
        <f>AA2/SQRT(COUNT(W2:W5))</f>
        <v>1.1195864434508818</v>
      </c>
      <c r="AC2" s="12">
        <v>22.365577697753906</v>
      </c>
      <c r="AD2" s="9">
        <f>AC2-G2</f>
        <v>6.0598812103271484</v>
      </c>
      <c r="AE2" s="10">
        <f>AD2-$AF$2</f>
        <v>-0.35012722015380859</v>
      </c>
      <c r="AF2" s="102">
        <f>AVERAGE(AD2:AD5)</f>
        <v>6.410008430480957</v>
      </c>
      <c r="AG2" s="104">
        <f>AVERAGE(AE2:AE5)</f>
        <v>0</v>
      </c>
      <c r="AH2" s="101">
        <f>STDEV(AD2:AD5)</f>
        <v>0.38534830286645433</v>
      </c>
      <c r="AI2" s="101">
        <f>AH2/SQRT(COUNT(AD2:AD5))</f>
        <v>0.19267415143322716</v>
      </c>
      <c r="AJ2" s="13">
        <v>24.137578964233398</v>
      </c>
      <c r="AK2" s="9">
        <f>AJ2-G2</f>
        <v>7.8318824768066406</v>
      </c>
      <c r="AL2" s="10">
        <f>AK2-$AM$2</f>
        <v>0.33157286071777392</v>
      </c>
      <c r="AM2" s="102">
        <f>AVERAGE(AK2:AK5)</f>
        <v>7.5003096160888667</v>
      </c>
      <c r="AN2" s="104">
        <f>AVERAGE(AL2:AL5)</f>
        <v>0</v>
      </c>
      <c r="AO2" s="101">
        <f>STDEV(AK2:AK5)</f>
        <v>3.0935249248312089</v>
      </c>
      <c r="AP2" s="107">
        <f>AO2/SQRT(COUNT(AK2:AK5))</f>
        <v>1.5467624624156044</v>
      </c>
    </row>
    <row r="3" spans="1:42" x14ac:dyDescent="0.2">
      <c r="A3">
        <v>3</v>
      </c>
      <c r="B3" s="111"/>
      <c r="C3" s="111"/>
      <c r="D3" s="9">
        <v>16.843841552734375</v>
      </c>
      <c r="E3" s="14">
        <v>5.0532522201538086</v>
      </c>
      <c r="F3" s="15">
        <v>20.169012069702148</v>
      </c>
      <c r="G3" s="10">
        <f>MEDIAN(D3:F3)</f>
        <v>16.843841552734375</v>
      </c>
      <c r="H3" s="16">
        <v>26.407815933227539</v>
      </c>
      <c r="I3" s="9">
        <f>H3-G3</f>
        <v>9.5639743804931641</v>
      </c>
      <c r="J3" s="6">
        <f t="shared" ref="J3:J21" si="1">I3-$K$2</f>
        <v>-0.10242938995361328</v>
      </c>
      <c r="K3" s="102"/>
      <c r="L3" s="105"/>
      <c r="M3" s="102"/>
      <c r="N3" s="102"/>
      <c r="O3" s="17">
        <v>33.347370147705078</v>
      </c>
      <c r="P3" s="9">
        <f t="shared" si="0"/>
        <v>16.503528594970703</v>
      </c>
      <c r="Q3" s="10">
        <f t="shared" ref="Q3:Q21" si="2">P3-$R$2</f>
        <v>1.1487884521484375</v>
      </c>
      <c r="R3" s="102"/>
      <c r="S3" s="105"/>
      <c r="T3" s="102"/>
      <c r="U3" s="102"/>
      <c r="V3" s="18">
        <v>19.139251708984375</v>
      </c>
      <c r="W3" s="9">
        <f>V3-G3</f>
        <v>2.29541015625</v>
      </c>
      <c r="X3" s="10">
        <f t="shared" ref="X3:X21" si="3">W3-$Y$2</f>
        <v>-0.73718643188476562</v>
      </c>
      <c r="Y3" s="102"/>
      <c r="Z3" s="105"/>
      <c r="AA3" s="102"/>
      <c r="AB3" s="102"/>
      <c r="AC3" s="19">
        <v>23.339271545410156</v>
      </c>
      <c r="AD3" s="9">
        <f t="shared" ref="AD3:AD21" si="4">AC3-G3</f>
        <v>6.4954299926757812</v>
      </c>
      <c r="AE3" s="10">
        <f t="shared" ref="AE3:AE21" si="5">AD3-$AF$2</f>
        <v>8.5421562194824219E-2</v>
      </c>
      <c r="AF3" s="102"/>
      <c r="AG3" s="105"/>
      <c r="AH3" s="102"/>
      <c r="AI3" s="102"/>
      <c r="AJ3" s="20">
        <v>20.967920303344727</v>
      </c>
      <c r="AK3" s="9">
        <f t="shared" ref="AK3:AK21" si="6">AJ3-G3</f>
        <v>4.1240787506103516</v>
      </c>
      <c r="AL3" s="10">
        <f t="shared" ref="AL3:AL21" si="7">AK3-$AM$2</f>
        <v>-3.3762308654785151</v>
      </c>
      <c r="AM3" s="102"/>
      <c r="AN3" s="105"/>
      <c r="AO3" s="102"/>
      <c r="AP3" s="108"/>
    </row>
    <row r="4" spans="1:42" x14ac:dyDescent="0.2">
      <c r="A4">
        <v>4</v>
      </c>
      <c r="B4" s="111"/>
      <c r="C4" s="111"/>
      <c r="D4" s="9">
        <v>17.455785751342773</v>
      </c>
      <c r="E4" s="14">
        <v>4.8378372192382812</v>
      </c>
      <c r="F4" s="15">
        <v>19.774948120117188</v>
      </c>
      <c r="G4" s="10">
        <f>MEDIAN(D4:F4)</f>
        <v>17.455785751342773</v>
      </c>
      <c r="H4" s="16">
        <v>28.524026870727539</v>
      </c>
      <c r="I4" s="9">
        <f>H4-G4</f>
        <v>11.068241119384766</v>
      </c>
      <c r="J4" s="6">
        <f t="shared" si="1"/>
        <v>1.4018373489379883</v>
      </c>
      <c r="K4" s="102"/>
      <c r="L4" s="105"/>
      <c r="M4" s="102"/>
      <c r="N4" s="102"/>
      <c r="O4" s="17">
        <v>31.563739776611328</v>
      </c>
      <c r="P4" s="9">
        <f t="shared" si="0"/>
        <v>14.107954025268555</v>
      </c>
      <c r="Q4" s="10">
        <f t="shared" si="2"/>
        <v>-1.2467861175537109</v>
      </c>
      <c r="R4" s="102"/>
      <c r="S4" s="105"/>
      <c r="T4" s="102"/>
      <c r="U4" s="102"/>
      <c r="V4" s="18">
        <v>19.457525253295898</v>
      </c>
      <c r="W4" s="9">
        <f t="shared" ref="W4:W21" si="8">V4-G4</f>
        <v>2.001739501953125</v>
      </c>
      <c r="X4" s="10">
        <f t="shared" si="3"/>
        <v>-1.0308570861816406</v>
      </c>
      <c r="Y4" s="102"/>
      <c r="Z4" s="105"/>
      <c r="AA4" s="102"/>
      <c r="AB4" s="102"/>
      <c r="AC4" s="19">
        <v>24.372686386108398</v>
      </c>
      <c r="AD4" s="9">
        <f t="shared" si="4"/>
        <v>6.916900634765625</v>
      </c>
      <c r="AE4" s="10">
        <f t="shared" si="5"/>
        <v>0.50689220428466797</v>
      </c>
      <c r="AF4" s="102"/>
      <c r="AG4" s="105"/>
      <c r="AH4" s="102"/>
      <c r="AI4" s="102"/>
      <c r="AJ4" s="20">
        <v>28.984999999999999</v>
      </c>
      <c r="AK4" s="9">
        <f t="shared" si="6"/>
        <v>11.529214248657226</v>
      </c>
      <c r="AL4" s="10">
        <f t="shared" si="7"/>
        <v>4.0289046325683593</v>
      </c>
      <c r="AM4" s="102"/>
      <c r="AN4" s="105"/>
      <c r="AO4" s="102"/>
      <c r="AP4" s="108"/>
    </row>
    <row r="5" spans="1:42" ht="17" thickBot="1" x14ac:dyDescent="0.25">
      <c r="A5" s="21">
        <v>5</v>
      </c>
      <c r="B5" s="112"/>
      <c r="C5" s="112"/>
      <c r="D5" s="22">
        <v>17.44793701171875</v>
      </c>
      <c r="E5" s="23">
        <v>4.7275819778442383</v>
      </c>
      <c r="F5" s="24">
        <v>19.487804412841797</v>
      </c>
      <c r="G5" s="25">
        <f>MEDIAN(D5:F5)</f>
        <v>17.44793701171875</v>
      </c>
      <c r="H5" s="26">
        <v>27.166690826416016</v>
      </c>
      <c r="I5" s="22">
        <f t="shared" ref="I5:I21" si="9">H5-G5</f>
        <v>9.7187538146972656</v>
      </c>
      <c r="J5" s="6">
        <f t="shared" si="1"/>
        <v>5.2350044250488281E-2</v>
      </c>
      <c r="K5" s="103"/>
      <c r="L5" s="106"/>
      <c r="M5" s="103"/>
      <c r="N5" s="103"/>
      <c r="O5" s="27">
        <v>33.161846160888672</v>
      </c>
      <c r="P5" s="22">
        <f t="shared" si="0"/>
        <v>15.713909149169922</v>
      </c>
      <c r="Q5" s="10">
        <f t="shared" si="2"/>
        <v>0.35916900634765625</v>
      </c>
      <c r="R5" s="103"/>
      <c r="S5" s="106"/>
      <c r="T5" s="103"/>
      <c r="U5" s="103"/>
      <c r="V5" s="28">
        <v>18.928104400634766</v>
      </c>
      <c r="W5" s="22">
        <f t="shared" si="8"/>
        <v>1.4801673889160156</v>
      </c>
      <c r="X5" s="10">
        <f t="shared" si="3"/>
        <v>-1.55242919921875</v>
      </c>
      <c r="Y5" s="103"/>
      <c r="Z5" s="106"/>
      <c r="AA5" s="103"/>
      <c r="AB5" s="103"/>
      <c r="AC5" s="29">
        <v>23.615758895874023</v>
      </c>
      <c r="AD5" s="22">
        <f t="shared" si="4"/>
        <v>6.1678218841552734</v>
      </c>
      <c r="AE5" s="10">
        <f t="shared" si="5"/>
        <v>-0.24218654632568359</v>
      </c>
      <c r="AF5" s="103"/>
      <c r="AG5" s="106"/>
      <c r="AH5" s="103"/>
      <c r="AI5" s="103"/>
      <c r="AJ5" s="30">
        <v>23.963999999999999</v>
      </c>
      <c r="AK5" s="22">
        <f t="shared" si="6"/>
        <v>6.5160629882812486</v>
      </c>
      <c r="AL5" s="10">
        <f t="shared" si="7"/>
        <v>-0.98424662780761807</v>
      </c>
      <c r="AM5" s="103"/>
      <c r="AN5" s="106"/>
      <c r="AO5" s="103"/>
      <c r="AP5" s="109"/>
    </row>
    <row r="6" spans="1:42" x14ac:dyDescent="0.2">
      <c r="A6">
        <v>1</v>
      </c>
      <c r="B6" s="110">
        <v>0.5</v>
      </c>
      <c r="C6" s="110" t="s">
        <v>19</v>
      </c>
      <c r="D6" s="9">
        <v>19.480852127075195</v>
      </c>
      <c r="E6" s="14">
        <v>5.1112504005432129</v>
      </c>
      <c r="F6" s="15">
        <v>21.823322296142578</v>
      </c>
      <c r="G6" s="10">
        <f>MEDIAN(D6:F6)</f>
        <v>19.480852127075195</v>
      </c>
      <c r="H6" s="16">
        <v>30.308330535888672</v>
      </c>
      <c r="I6" s="10">
        <f t="shared" si="9"/>
        <v>10.827478408813477</v>
      </c>
      <c r="J6" s="6">
        <f t="shared" si="1"/>
        <v>1.1610746383666992</v>
      </c>
      <c r="K6" s="113">
        <f>AVERAGE(I6:I9)</f>
        <v>9.6376762390136719</v>
      </c>
      <c r="L6" s="113">
        <f>AVERAGE(J6:J9)</f>
        <v>-2.8727531433105469E-2</v>
      </c>
      <c r="M6" s="113">
        <f>STDEV(J6:J9)</f>
        <v>1.3403838654026194</v>
      </c>
      <c r="N6" s="104">
        <f>M6/(SQRT(COUNT(J6:J9)))</f>
        <v>0.67019193270130972</v>
      </c>
      <c r="O6" s="17">
        <v>36.083724975585938</v>
      </c>
      <c r="P6" s="10">
        <f t="shared" si="0"/>
        <v>16.602872848510742</v>
      </c>
      <c r="Q6" s="10">
        <f t="shared" si="2"/>
        <v>1.2481327056884766</v>
      </c>
      <c r="R6" s="113">
        <f>AVERAGE(P6:P9)</f>
        <v>15.962440967559814</v>
      </c>
      <c r="S6" s="113">
        <f>AVERAGE(Q6:Q9)</f>
        <v>0.60770082473754883</v>
      </c>
      <c r="T6" s="113">
        <f>STDEV(Q6:Q9)</f>
        <v>1.0616465074404453</v>
      </c>
      <c r="U6" s="105">
        <f>T6/SQRT(COUNT(Q6:Q9))</f>
        <v>0.53082325372022265</v>
      </c>
      <c r="V6" s="18">
        <v>22.68855094909668</v>
      </c>
      <c r="W6" s="10">
        <f t="shared" si="8"/>
        <v>3.2076988220214844</v>
      </c>
      <c r="X6" s="10">
        <f t="shared" si="3"/>
        <v>0.17510223388671875</v>
      </c>
      <c r="Y6" s="113">
        <f>AVERAGE(W6:W9)</f>
        <v>3.075162410736084</v>
      </c>
      <c r="Z6" s="113">
        <f>AVERAGE(X6:X9)</f>
        <v>4.2565822601318359E-2</v>
      </c>
      <c r="AA6" s="113">
        <f>STDEV(X6:X9)</f>
        <v>1.0042168389095461</v>
      </c>
      <c r="AB6" s="113">
        <f>AA6/SQRT(COUNT(X6:X9))</f>
        <v>0.50210841945477303</v>
      </c>
      <c r="AC6" s="19">
        <v>25.401693344116211</v>
      </c>
      <c r="AD6" s="10">
        <f t="shared" si="4"/>
        <v>5.9208412170410156</v>
      </c>
      <c r="AE6" s="10">
        <f t="shared" si="5"/>
        <v>-0.48916721343994141</v>
      </c>
      <c r="AF6" s="113">
        <f>AVERAGE(AD6:AD9)</f>
        <v>6.0981783866882324</v>
      </c>
      <c r="AG6" s="113">
        <f>AVERAGE(AE6:AE9)</f>
        <v>-0.31183004379272461</v>
      </c>
      <c r="AH6" s="113">
        <f>STDEV(AD6:AD9)</f>
        <v>0.35292291712028651</v>
      </c>
      <c r="AI6" s="104">
        <f>AH6/SQRT(COUNT(AD6:AD9))</f>
        <v>0.17646145856014325</v>
      </c>
      <c r="AJ6" s="20">
        <v>30.248430252075195</v>
      </c>
      <c r="AK6" s="10">
        <f t="shared" si="6"/>
        <v>10.767578125</v>
      </c>
      <c r="AL6" s="10">
        <f t="shared" si="7"/>
        <v>3.2672685089111333</v>
      </c>
      <c r="AM6" s="113">
        <f>AVERAGE(AK6:AK9)</f>
        <v>8.5745600395202644</v>
      </c>
      <c r="AN6" s="113">
        <f>AVERAGE(AL6:AL9)</f>
        <v>1.0742504234313968</v>
      </c>
      <c r="AO6" s="113">
        <f>STDEV(AL6:AL9)</f>
        <v>1.5834146456064064</v>
      </c>
      <c r="AP6" s="110">
        <f>AO6/SQRT(COUNT(AL6:AL9))</f>
        <v>0.79170732280320322</v>
      </c>
    </row>
    <row r="7" spans="1:42" x14ac:dyDescent="0.2">
      <c r="A7">
        <v>2</v>
      </c>
      <c r="B7" s="111"/>
      <c r="C7" s="111"/>
      <c r="D7" s="9">
        <v>18.501169204711914</v>
      </c>
      <c r="E7" s="14">
        <v>5.6505050659179688</v>
      </c>
      <c r="F7" s="15">
        <v>21.438150405883789</v>
      </c>
      <c r="G7" s="10">
        <f t="shared" ref="G7:G21" si="10">MEDIAN(D7:F7)</f>
        <v>18.501169204711914</v>
      </c>
      <c r="H7" s="16">
        <v>27.202054977416992</v>
      </c>
      <c r="I7" s="10">
        <f t="shared" si="9"/>
        <v>8.7008857727050781</v>
      </c>
      <c r="J7" s="6">
        <f t="shared" si="1"/>
        <v>-0.96551799774169922</v>
      </c>
      <c r="K7" s="105"/>
      <c r="L7" s="105"/>
      <c r="M7" s="105"/>
      <c r="N7" s="105"/>
      <c r="O7" s="17">
        <v>33.663616180419922</v>
      </c>
      <c r="P7" s="10">
        <f t="shared" si="0"/>
        <v>15.162446975708008</v>
      </c>
      <c r="Q7" s="10">
        <f t="shared" si="2"/>
        <v>-0.19229316711425781</v>
      </c>
      <c r="R7" s="105"/>
      <c r="S7" s="105"/>
      <c r="T7" s="105"/>
      <c r="U7" s="105"/>
      <c r="V7" s="18">
        <v>22.944452285766602</v>
      </c>
      <c r="W7" s="10">
        <f t="shared" si="8"/>
        <v>4.4432830810546875</v>
      </c>
      <c r="X7" s="10">
        <f t="shared" si="3"/>
        <v>1.4106864929199219</v>
      </c>
      <c r="Y7" s="105"/>
      <c r="Z7" s="105"/>
      <c r="AA7" s="105"/>
      <c r="AB7" s="105"/>
      <c r="AC7" s="19">
        <v>24.218360900878906</v>
      </c>
      <c r="AD7" s="10">
        <f t="shared" si="4"/>
        <v>5.7171916961669922</v>
      </c>
      <c r="AE7" s="10">
        <f t="shared" si="5"/>
        <v>-0.69281673431396484</v>
      </c>
      <c r="AF7" s="105"/>
      <c r="AG7" s="105"/>
      <c r="AH7" s="105"/>
      <c r="AI7" s="105"/>
      <c r="AJ7" s="20">
        <v>27.111988067626953</v>
      </c>
      <c r="AK7" s="10">
        <f t="shared" si="6"/>
        <v>8.6108188629150391</v>
      </c>
      <c r="AL7" s="10">
        <f t="shared" si="7"/>
        <v>1.1105092468261724</v>
      </c>
      <c r="AM7" s="105"/>
      <c r="AN7" s="105"/>
      <c r="AO7" s="105"/>
      <c r="AP7" s="111"/>
    </row>
    <row r="8" spans="1:42" x14ac:dyDescent="0.2">
      <c r="A8">
        <v>3</v>
      </c>
      <c r="B8" s="111"/>
      <c r="C8" s="111"/>
      <c r="D8" s="9">
        <v>18.120988845825195</v>
      </c>
      <c r="E8" s="14">
        <v>5.6138806343078613</v>
      </c>
      <c r="F8" s="15">
        <v>21.565980911254883</v>
      </c>
      <c r="G8" s="10">
        <f t="shared" si="10"/>
        <v>18.120988845825195</v>
      </c>
      <c r="H8" s="16">
        <v>26.394283294677734</v>
      </c>
      <c r="I8" s="10">
        <f t="shared" si="9"/>
        <v>8.2732944488525391</v>
      </c>
      <c r="J8" s="6">
        <f t="shared" si="1"/>
        <v>-1.3931093215942383</v>
      </c>
      <c r="K8" s="105"/>
      <c r="L8" s="105"/>
      <c r="M8" s="105"/>
      <c r="N8" s="105"/>
      <c r="O8" s="17">
        <v>33.0865478515625</v>
      </c>
      <c r="P8" s="10">
        <f t="shared" si="0"/>
        <v>14.965559005737305</v>
      </c>
      <c r="Q8" s="10">
        <f t="shared" si="2"/>
        <v>-0.38918113708496094</v>
      </c>
      <c r="R8" s="105"/>
      <c r="S8" s="105"/>
      <c r="T8" s="105"/>
      <c r="U8" s="105"/>
      <c r="V8" s="18">
        <v>20.374940872192383</v>
      </c>
      <c r="W8" s="10">
        <f t="shared" si="8"/>
        <v>2.2539520263671875</v>
      </c>
      <c r="X8" s="10">
        <f t="shared" si="3"/>
        <v>-0.77864456176757812</v>
      </c>
      <c r="Y8" s="105"/>
      <c r="Z8" s="105"/>
      <c r="AA8" s="105"/>
      <c r="AB8" s="105"/>
      <c r="AC8" s="19">
        <v>24.64185905456543</v>
      </c>
      <c r="AD8" s="10">
        <f t="shared" si="4"/>
        <v>6.5208702087402344</v>
      </c>
      <c r="AE8" s="10">
        <f t="shared" si="5"/>
        <v>0.11086177825927734</v>
      </c>
      <c r="AF8" s="105"/>
      <c r="AG8" s="105"/>
      <c r="AH8" s="105"/>
      <c r="AI8" s="105"/>
      <c r="AJ8" s="20">
        <v>25.917158126831055</v>
      </c>
      <c r="AK8" s="10">
        <f t="shared" si="6"/>
        <v>7.7961692810058594</v>
      </c>
      <c r="AL8" s="10">
        <f t="shared" si="7"/>
        <v>0.29585966491699267</v>
      </c>
      <c r="AM8" s="105"/>
      <c r="AN8" s="105"/>
      <c r="AO8" s="105"/>
      <c r="AP8" s="111"/>
    </row>
    <row r="9" spans="1:42" ht="17" thickBot="1" x14ac:dyDescent="0.25">
      <c r="A9" s="21">
        <v>5</v>
      </c>
      <c r="B9" s="112"/>
      <c r="C9" s="112"/>
      <c r="D9" s="22">
        <v>18.823326110839844</v>
      </c>
      <c r="E9" s="23">
        <v>4.6022095680236816</v>
      </c>
      <c r="F9" s="24">
        <v>21.29853630065918</v>
      </c>
      <c r="G9" s="25">
        <f t="shared" si="10"/>
        <v>18.823326110839844</v>
      </c>
      <c r="H9" s="26">
        <v>29.572372436523438</v>
      </c>
      <c r="I9" s="25">
        <f t="shared" si="9"/>
        <v>10.749046325683594</v>
      </c>
      <c r="J9" s="6">
        <f t="shared" si="1"/>
        <v>1.0826425552368164</v>
      </c>
      <c r="K9" s="106"/>
      <c r="L9" s="106"/>
      <c r="M9" s="106"/>
      <c r="N9" s="106"/>
      <c r="O9" s="27">
        <v>35.942211151123047</v>
      </c>
      <c r="P9" s="25">
        <f t="shared" si="0"/>
        <v>17.118885040283203</v>
      </c>
      <c r="Q9" s="10">
        <f t="shared" si="2"/>
        <v>1.7641448974609375</v>
      </c>
      <c r="R9" s="106"/>
      <c r="S9" s="106"/>
      <c r="T9" s="106"/>
      <c r="U9" s="106"/>
      <c r="V9" s="28">
        <v>21.21904182434082</v>
      </c>
      <c r="W9" s="25">
        <f t="shared" si="8"/>
        <v>2.3957157135009766</v>
      </c>
      <c r="X9" s="10">
        <f t="shared" si="3"/>
        <v>-0.63688087463378906</v>
      </c>
      <c r="Y9" s="106"/>
      <c r="Z9" s="106"/>
      <c r="AA9" s="106"/>
      <c r="AB9" s="106"/>
      <c r="AC9" s="29">
        <v>25.057136535644531</v>
      </c>
      <c r="AD9" s="25">
        <f t="shared" si="4"/>
        <v>6.2338104248046875</v>
      </c>
      <c r="AE9" s="10">
        <f t="shared" si="5"/>
        <v>-0.17619800567626953</v>
      </c>
      <c r="AF9" s="106"/>
      <c r="AG9" s="106"/>
      <c r="AH9" s="106"/>
      <c r="AI9" s="106"/>
      <c r="AJ9" s="30">
        <v>25.946999999999999</v>
      </c>
      <c r="AK9" s="25">
        <f t="shared" si="6"/>
        <v>7.1236738891601554</v>
      </c>
      <c r="AL9" s="10">
        <f t="shared" si="7"/>
        <v>-0.37663572692871128</v>
      </c>
      <c r="AM9" s="106"/>
      <c r="AN9" s="106"/>
      <c r="AO9" s="106"/>
      <c r="AP9" s="112"/>
    </row>
    <row r="10" spans="1:42" x14ac:dyDescent="0.2">
      <c r="A10" s="31">
        <v>1</v>
      </c>
      <c r="B10" s="110">
        <v>1.5</v>
      </c>
      <c r="C10" s="110" t="s">
        <v>20</v>
      </c>
      <c r="D10" s="32">
        <v>20.559324264526367</v>
      </c>
      <c r="E10" s="33">
        <v>5.5523576736450195</v>
      </c>
      <c r="F10" s="34">
        <v>22.96592903137207</v>
      </c>
      <c r="G10" s="10">
        <f t="shared" si="10"/>
        <v>20.559324264526367</v>
      </c>
      <c r="H10" s="35">
        <v>28.788331985473633</v>
      </c>
      <c r="I10" s="10">
        <f t="shared" si="9"/>
        <v>8.2290077209472656</v>
      </c>
      <c r="J10" s="6">
        <f t="shared" si="1"/>
        <v>-1.4373960494995117</v>
      </c>
      <c r="K10" s="113">
        <f>AVERAGE(I10:I14)</f>
        <v>9.5053039550781246</v>
      </c>
      <c r="L10" s="113">
        <f>AVERAGE(J10:J14)</f>
        <v>-0.16109981536865234</v>
      </c>
      <c r="M10" s="113">
        <f>STDEV(J10:J14)</f>
        <v>1.088362095306814</v>
      </c>
      <c r="N10" s="113">
        <f>M10/(SQRT(COUNT(J10:J14)))</f>
        <v>0.48673032584802817</v>
      </c>
      <c r="O10" s="36">
        <v>34.950214385986328</v>
      </c>
      <c r="P10" s="10">
        <f t="shared" si="0"/>
        <v>14.390890121459961</v>
      </c>
      <c r="Q10" s="10">
        <f t="shared" si="2"/>
        <v>-0.96385002136230469</v>
      </c>
      <c r="R10" s="113">
        <f>AVERAGE(P10:P14)</f>
        <v>15.446250915527344</v>
      </c>
      <c r="S10" s="113">
        <f>AVERAGE(Q10:Q14)</f>
        <v>9.1510772705078125E-2</v>
      </c>
      <c r="T10" s="113">
        <f>STDEV(Q10:Q14)</f>
        <v>1.2652537762803797</v>
      </c>
      <c r="U10" s="113">
        <f>T10/SQRT(COUNT(Q10:Q14))</f>
        <v>0.56583869051024793</v>
      </c>
      <c r="V10" s="37">
        <v>22.196374893188477</v>
      </c>
      <c r="W10" s="10">
        <f t="shared" si="8"/>
        <v>1.6370506286621094</v>
      </c>
      <c r="X10" s="10">
        <f t="shared" si="3"/>
        <v>-1.3955459594726562</v>
      </c>
      <c r="Y10" s="113">
        <f>AVERAGE(W10:W14)</f>
        <v>2.7664566040039062</v>
      </c>
      <c r="Z10" s="113">
        <f>AVERAGE(X10:X14)</f>
        <v>-0.26613998413085938</v>
      </c>
      <c r="AA10" s="113">
        <f>STDEV(X10:X14)</f>
        <v>1.3681723595970801</v>
      </c>
      <c r="AB10" s="113">
        <f>AA10/SQRT(COUNT(X10:X14))</f>
        <v>0.61186528019907149</v>
      </c>
      <c r="AC10" s="38">
        <v>25.946805953979492</v>
      </c>
      <c r="AD10" s="10">
        <f t="shared" si="4"/>
        <v>5.387481689453125</v>
      </c>
      <c r="AE10" s="10">
        <f t="shared" si="5"/>
        <v>-1.022526741027832</v>
      </c>
      <c r="AF10" s="113">
        <f>AVERAGE(AD10:AD14)</f>
        <v>5.8440212249755863</v>
      </c>
      <c r="AG10" s="113">
        <f>AVERAGE(AE10:AE14)</f>
        <v>-0.56598720550537107</v>
      </c>
      <c r="AH10" s="113">
        <f>STDEV(AD10:AD14)</f>
        <v>0.4734094021109822</v>
      </c>
      <c r="AI10" s="113">
        <f>AH10/SQRT(COUNT(AD10:AD14))</f>
        <v>0.21171512086153771</v>
      </c>
      <c r="AJ10" s="39">
        <v>28.318143844604492</v>
      </c>
      <c r="AK10" s="10">
        <f t="shared" si="6"/>
        <v>7.758819580078125</v>
      </c>
      <c r="AL10" s="10">
        <f t="shared" si="7"/>
        <v>0.2585099639892583</v>
      </c>
      <c r="AM10" s="113">
        <f>AVERAGE(AK10:AK14)</f>
        <v>6.1376404937744145</v>
      </c>
      <c r="AN10" s="113">
        <f>AVERAGE(AL10:AL14)</f>
        <v>-1.3626691223144527</v>
      </c>
      <c r="AO10" s="113">
        <f>STDEV(AL10:AL14)</f>
        <v>1.1467810276365444</v>
      </c>
      <c r="AP10" s="110">
        <f>AO10/SQRT(COUNT(AL10:AL14))</f>
        <v>0.51285606662047567</v>
      </c>
    </row>
    <row r="11" spans="1:42" x14ac:dyDescent="0.2">
      <c r="A11">
        <v>2</v>
      </c>
      <c r="B11" s="111"/>
      <c r="C11" s="111"/>
      <c r="D11" s="9">
        <v>18.903680801391602</v>
      </c>
      <c r="E11" s="14">
        <v>5.4454360008239746</v>
      </c>
      <c r="F11" s="15">
        <v>22.27064323425293</v>
      </c>
      <c r="G11" s="10">
        <f t="shared" si="10"/>
        <v>18.903680801391602</v>
      </c>
      <c r="H11" s="16">
        <v>27.951259613037109</v>
      </c>
      <c r="I11" s="10">
        <f t="shared" si="9"/>
        <v>9.0475788116455078</v>
      </c>
      <c r="J11" s="6">
        <f t="shared" si="1"/>
        <v>-0.61882495880126953</v>
      </c>
      <c r="K11" s="105"/>
      <c r="L11" s="105"/>
      <c r="M11" s="105"/>
      <c r="N11" s="105"/>
      <c r="O11" s="17">
        <v>34.436557769775391</v>
      </c>
      <c r="P11" s="10">
        <f t="shared" si="0"/>
        <v>15.532876968383789</v>
      </c>
      <c r="Q11" s="10">
        <f t="shared" si="2"/>
        <v>0.17813682556152344</v>
      </c>
      <c r="R11" s="105"/>
      <c r="S11" s="105"/>
      <c r="T11" s="105"/>
      <c r="U11" s="105"/>
      <c r="V11" s="18">
        <v>20.831687927246094</v>
      </c>
      <c r="W11" s="10">
        <f t="shared" si="8"/>
        <v>1.9280071258544922</v>
      </c>
      <c r="X11" s="10">
        <f t="shared" si="3"/>
        <v>-1.1045894622802734</v>
      </c>
      <c r="Y11" s="105"/>
      <c r="Z11" s="105"/>
      <c r="AA11" s="105"/>
      <c r="AB11" s="105"/>
      <c r="AC11" s="19">
        <v>25.343912124633789</v>
      </c>
      <c r="AD11" s="10">
        <f t="shared" si="4"/>
        <v>6.4402313232421875</v>
      </c>
      <c r="AE11" s="10">
        <f t="shared" si="5"/>
        <v>3.0222892761230469E-2</v>
      </c>
      <c r="AF11" s="105"/>
      <c r="AG11" s="105"/>
      <c r="AH11" s="105"/>
      <c r="AI11" s="105"/>
      <c r="AJ11" s="20">
        <v>23.556440353393555</v>
      </c>
      <c r="AK11" s="10">
        <f t="shared" si="6"/>
        <v>4.6527595520019531</v>
      </c>
      <c r="AL11" s="10">
        <f t="shared" si="7"/>
        <v>-2.8475500640869136</v>
      </c>
      <c r="AM11" s="105"/>
      <c r="AN11" s="105"/>
      <c r="AO11" s="105"/>
      <c r="AP11" s="111"/>
    </row>
    <row r="12" spans="1:42" x14ac:dyDescent="0.2">
      <c r="A12">
        <v>3</v>
      </c>
      <c r="B12" s="111"/>
      <c r="C12" s="111"/>
      <c r="D12" s="9">
        <v>17.660802841186523</v>
      </c>
      <c r="E12" s="14">
        <v>5.4326043128967285</v>
      </c>
      <c r="F12" s="15">
        <v>21.133342742919922</v>
      </c>
      <c r="G12" s="10">
        <f t="shared" si="10"/>
        <v>17.660802841186523</v>
      </c>
      <c r="H12" s="16">
        <v>28.83869743347168</v>
      </c>
      <c r="I12" s="10">
        <f t="shared" si="9"/>
        <v>11.177894592285156</v>
      </c>
      <c r="J12" s="6">
        <f t="shared" si="1"/>
        <v>1.5114908218383789</v>
      </c>
      <c r="K12" s="105"/>
      <c r="L12" s="105"/>
      <c r="M12" s="105"/>
      <c r="N12" s="105"/>
      <c r="O12" s="17">
        <v>33.710102081298828</v>
      </c>
      <c r="P12" s="10">
        <f t="shared" si="0"/>
        <v>16.049299240112305</v>
      </c>
      <c r="Q12" s="10">
        <f t="shared" si="2"/>
        <v>0.69455909729003906</v>
      </c>
      <c r="R12" s="105"/>
      <c r="S12" s="105"/>
      <c r="T12" s="105"/>
      <c r="U12" s="105"/>
      <c r="V12" s="18">
        <v>19.73539924621582</v>
      </c>
      <c r="W12" s="10">
        <f t="shared" si="8"/>
        <v>2.0745964050292969</v>
      </c>
      <c r="X12" s="10">
        <f t="shared" si="3"/>
        <v>-0.95800018310546875</v>
      </c>
      <c r="Y12" s="105"/>
      <c r="Z12" s="105"/>
      <c r="AA12" s="105"/>
      <c r="AB12" s="105"/>
      <c r="AC12" s="19">
        <v>23.840681076049805</v>
      </c>
      <c r="AD12" s="10">
        <f t="shared" si="4"/>
        <v>6.1798782348632812</v>
      </c>
      <c r="AE12" s="10">
        <f t="shared" si="5"/>
        <v>-0.23013019561767578</v>
      </c>
      <c r="AF12" s="105"/>
      <c r="AG12" s="105"/>
      <c r="AH12" s="105"/>
      <c r="AI12" s="105"/>
      <c r="AJ12" s="20">
        <v>24.249151229858398</v>
      </c>
      <c r="AK12" s="10">
        <f t="shared" si="6"/>
        <v>6.588348388671875</v>
      </c>
      <c r="AL12" s="10">
        <f t="shared" si="7"/>
        <v>-0.9119612274169917</v>
      </c>
      <c r="AM12" s="105"/>
      <c r="AN12" s="105"/>
      <c r="AO12" s="105"/>
      <c r="AP12" s="111"/>
    </row>
    <row r="13" spans="1:42" x14ac:dyDescent="0.2">
      <c r="A13">
        <v>4</v>
      </c>
      <c r="B13" s="111"/>
      <c r="C13" s="111"/>
      <c r="D13" s="9">
        <v>17.458965301513672</v>
      </c>
      <c r="E13" s="14">
        <v>4.4841909408569336</v>
      </c>
      <c r="F13" s="15">
        <v>20.054702758789062</v>
      </c>
      <c r="G13" s="10">
        <f t="shared" si="10"/>
        <v>17.458965301513672</v>
      </c>
      <c r="H13" s="16">
        <v>27.218856811523438</v>
      </c>
      <c r="I13" s="10">
        <f t="shared" si="9"/>
        <v>9.7598915100097656</v>
      </c>
      <c r="J13" s="6">
        <f t="shared" si="1"/>
        <v>9.3487739562988281E-2</v>
      </c>
      <c r="K13" s="105"/>
      <c r="L13" s="105"/>
      <c r="M13" s="105"/>
      <c r="N13" s="105"/>
      <c r="O13" s="17">
        <v>34.645565032958984</v>
      </c>
      <c r="P13" s="10">
        <f t="shared" si="0"/>
        <v>17.186599731445312</v>
      </c>
      <c r="Q13" s="10">
        <f t="shared" si="2"/>
        <v>1.8318595886230469</v>
      </c>
      <c r="R13" s="105"/>
      <c r="S13" s="105"/>
      <c r="T13" s="105"/>
      <c r="U13" s="105"/>
      <c r="V13" s="18">
        <v>22.41937255859375</v>
      </c>
      <c r="W13" s="10">
        <f t="shared" si="8"/>
        <v>4.9604072570800781</v>
      </c>
      <c r="X13" s="10">
        <f t="shared" si="3"/>
        <v>1.9278106689453125</v>
      </c>
      <c r="Y13" s="105"/>
      <c r="Z13" s="105"/>
      <c r="AA13" s="105"/>
      <c r="AB13" s="105"/>
      <c r="AC13" s="19">
        <v>23.296207427978516</v>
      </c>
      <c r="AD13" s="10">
        <f t="shared" si="4"/>
        <v>5.8372421264648438</v>
      </c>
      <c r="AE13" s="10">
        <f t="shared" si="5"/>
        <v>-0.57276630401611328</v>
      </c>
      <c r="AF13" s="105"/>
      <c r="AG13" s="105"/>
      <c r="AH13" s="105"/>
      <c r="AI13" s="105"/>
      <c r="AJ13" s="20">
        <v>23.141999999999999</v>
      </c>
      <c r="AK13" s="10">
        <f t="shared" si="6"/>
        <v>5.6830346984863276</v>
      </c>
      <c r="AL13" s="10">
        <f t="shared" si="7"/>
        <v>-1.8172749176025391</v>
      </c>
      <c r="AM13" s="105"/>
      <c r="AN13" s="105"/>
      <c r="AO13" s="105"/>
      <c r="AP13" s="111"/>
    </row>
    <row r="14" spans="1:42" ht="17" thickBot="1" x14ac:dyDescent="0.25">
      <c r="A14" s="21">
        <v>5</v>
      </c>
      <c r="B14" s="112"/>
      <c r="C14" s="112"/>
      <c r="D14" s="22">
        <v>18.919759750366211</v>
      </c>
      <c r="E14" s="23">
        <v>4.669583797454834</v>
      </c>
      <c r="F14" s="24">
        <v>21.186330795288086</v>
      </c>
      <c r="G14" s="25">
        <f t="shared" si="10"/>
        <v>18.919759750366211</v>
      </c>
      <c r="H14" s="26">
        <v>28.231906890869141</v>
      </c>
      <c r="I14" s="25">
        <f t="shared" si="9"/>
        <v>9.3121471405029297</v>
      </c>
      <c r="J14" s="6">
        <f t="shared" si="1"/>
        <v>-0.35425662994384766</v>
      </c>
      <c r="K14" s="106"/>
      <c r="L14" s="106"/>
      <c r="M14" s="106"/>
      <c r="N14" s="106"/>
      <c r="O14" s="27">
        <v>32.991348266601562</v>
      </c>
      <c r="P14" s="25">
        <f t="shared" si="0"/>
        <v>14.071588516235352</v>
      </c>
      <c r="Q14" s="10">
        <f t="shared" si="2"/>
        <v>-1.2831516265869141</v>
      </c>
      <c r="R14" s="106"/>
      <c r="S14" s="106"/>
      <c r="T14" s="106"/>
      <c r="U14" s="106"/>
      <c r="V14" s="28">
        <v>22.151981353759766</v>
      </c>
      <c r="W14" s="25">
        <f t="shared" si="8"/>
        <v>3.2322216033935547</v>
      </c>
      <c r="X14" s="10">
        <f t="shared" si="3"/>
        <v>0.19962501525878906</v>
      </c>
      <c r="Y14" s="106"/>
      <c r="Z14" s="106"/>
      <c r="AA14" s="106"/>
      <c r="AB14" s="106"/>
      <c r="AC14" s="29">
        <v>24.295032501220703</v>
      </c>
      <c r="AD14" s="25">
        <f t="shared" si="4"/>
        <v>5.3752727508544922</v>
      </c>
      <c r="AE14" s="10">
        <f t="shared" si="5"/>
        <v>-1.0347356796264648</v>
      </c>
      <c r="AF14" s="106"/>
      <c r="AG14" s="106"/>
      <c r="AH14" s="106"/>
      <c r="AI14" s="106"/>
      <c r="AJ14" s="30">
        <v>24.925000000000001</v>
      </c>
      <c r="AK14" s="25">
        <f t="shared" si="6"/>
        <v>6.0052402496337898</v>
      </c>
      <c r="AL14" s="10">
        <f t="shared" si="7"/>
        <v>-1.4950693664550769</v>
      </c>
      <c r="AM14" s="106"/>
      <c r="AN14" s="106"/>
      <c r="AO14" s="106"/>
      <c r="AP14" s="112"/>
    </row>
    <row r="15" spans="1:42" x14ac:dyDescent="0.2">
      <c r="A15" s="31">
        <v>2</v>
      </c>
      <c r="B15" s="110">
        <v>3</v>
      </c>
      <c r="C15" s="110" t="s">
        <v>21</v>
      </c>
      <c r="D15" s="32">
        <v>19.337579727172852</v>
      </c>
      <c r="E15" s="33">
        <v>5.8454604148864746</v>
      </c>
      <c r="F15" s="34">
        <v>22.475780487060547</v>
      </c>
      <c r="G15" s="10">
        <f t="shared" si="10"/>
        <v>19.337579727172852</v>
      </c>
      <c r="H15" s="35">
        <v>29.837041854858398</v>
      </c>
      <c r="I15" s="10">
        <f t="shared" si="9"/>
        <v>10.499462127685547</v>
      </c>
      <c r="J15" s="6">
        <f t="shared" si="1"/>
        <v>0.83305835723876953</v>
      </c>
      <c r="K15" s="113">
        <f>AVERAGE(I15:I17)</f>
        <v>10.890216191609701</v>
      </c>
      <c r="L15" s="113">
        <f>AVERAGE(J15:J17)</f>
        <v>1.2238124211629231</v>
      </c>
      <c r="M15" s="113">
        <f>STDEV(J15:J17)</f>
        <v>0.33860044859235883</v>
      </c>
      <c r="N15" s="105">
        <f>M15/SQRT(COUNT(J15:J17))</f>
        <v>0.19549106014252643</v>
      </c>
      <c r="O15" s="36">
        <v>35.386692047119141</v>
      </c>
      <c r="P15" s="10">
        <f t="shared" si="0"/>
        <v>16.049112319946289</v>
      </c>
      <c r="Q15" s="10">
        <f t="shared" si="2"/>
        <v>0.69437217712402344</v>
      </c>
      <c r="R15" s="113">
        <f>AVERAGE(P15:P17)</f>
        <v>15.842480341593424</v>
      </c>
      <c r="S15" s="113">
        <f>AVERAGE(Q15:Q17)</f>
        <v>0.48774019877115887</v>
      </c>
      <c r="T15" s="113">
        <f>STDEV(Q15:Q17)</f>
        <v>0.6485275492806597</v>
      </c>
      <c r="U15" s="113">
        <f>T15/SQRT(COUNT(Q15:Q17))</f>
        <v>0.37442755515407716</v>
      </c>
      <c r="V15" s="37">
        <v>22.079565048217773</v>
      </c>
      <c r="W15" s="10">
        <f t="shared" si="8"/>
        <v>2.7419853210449219</v>
      </c>
      <c r="X15" s="10">
        <f t="shared" si="3"/>
        <v>-0.29061126708984375</v>
      </c>
      <c r="Y15" s="113">
        <f>AVERAGE(W15:W17)</f>
        <v>3.2145570119222007</v>
      </c>
      <c r="Z15" s="113">
        <f>AVERAGE(X15:X17)</f>
        <v>0.18196042378743491</v>
      </c>
      <c r="AA15" s="113">
        <f>STDEV(X15:X17)</f>
        <v>0.88461458696517969</v>
      </c>
      <c r="AB15" s="113">
        <f>AA15/SQRT(COUNT(X15:X17))</f>
        <v>0.51073246991341614</v>
      </c>
      <c r="AC15" s="38">
        <v>24.962993621826172</v>
      </c>
      <c r="AD15" s="10">
        <f t="shared" si="4"/>
        <v>5.6254138946533203</v>
      </c>
      <c r="AE15" s="10">
        <f t="shared" si="5"/>
        <v>-0.78459453582763672</v>
      </c>
      <c r="AF15" s="113">
        <f>AVERAGE(AD15:AD17)</f>
        <v>6.0995623270670576</v>
      </c>
      <c r="AG15" s="113">
        <f>AVERAGE(AE15:AE17)</f>
        <v>-0.31044610341389972</v>
      </c>
      <c r="AH15" s="113">
        <f>STDEV(AD15:AD17)</f>
        <v>0.62988812020868501</v>
      </c>
      <c r="AI15" s="113">
        <f>AH15/SQRT(COUNT(AD15:AD17))</f>
        <v>0.36366607576183169</v>
      </c>
      <c r="AJ15" s="39">
        <v>26.126014709472656</v>
      </c>
      <c r="AK15" s="10">
        <f t="shared" si="6"/>
        <v>6.7884349822998047</v>
      </c>
      <c r="AL15" s="10">
        <f t="shared" si="7"/>
        <v>-0.71187463378906202</v>
      </c>
      <c r="AM15" s="113">
        <f>AVERAGE(AK15:AK17)</f>
        <v>6.3068500569661454</v>
      </c>
      <c r="AN15" s="113">
        <f>AVERAGE(AL15:AL17)</f>
        <v>-1.1934595591227211</v>
      </c>
      <c r="AO15" s="113">
        <f>STDEV(AL15:AL17)</f>
        <v>0.69067385009451732</v>
      </c>
      <c r="AP15" s="110">
        <f>AO15/SQRT(COUNT(AL15:AL17))</f>
        <v>0.39876073327430483</v>
      </c>
    </row>
    <row r="16" spans="1:42" x14ac:dyDescent="0.2">
      <c r="A16">
        <v>3</v>
      </c>
      <c r="B16" s="111"/>
      <c r="C16" s="111"/>
      <c r="D16" s="9">
        <v>19.112228393554688</v>
      </c>
      <c r="E16" s="14">
        <v>6.1628532409667969</v>
      </c>
      <c r="F16" s="15">
        <v>21.951089859008789</v>
      </c>
      <c r="G16" s="10">
        <f t="shared" si="10"/>
        <v>19.112228393554688</v>
      </c>
      <c r="H16" s="16">
        <v>30.186258316040039</v>
      </c>
      <c r="I16" s="10">
        <f t="shared" si="9"/>
        <v>11.074029922485352</v>
      </c>
      <c r="J16" s="6">
        <f t="shared" si="1"/>
        <v>1.4076261520385742</v>
      </c>
      <c r="K16" s="105"/>
      <c r="L16" s="105"/>
      <c r="M16" s="105"/>
      <c r="N16" s="105"/>
      <c r="O16" s="17">
        <v>35.474742889404297</v>
      </c>
      <c r="P16" s="10">
        <f t="shared" si="0"/>
        <v>16.362514495849609</v>
      </c>
      <c r="Q16" s="10">
        <f t="shared" si="2"/>
        <v>1.0077743530273438</v>
      </c>
      <c r="R16" s="105"/>
      <c r="S16" s="105"/>
      <c r="T16" s="105"/>
      <c r="U16" s="105"/>
      <c r="V16" s="18">
        <v>21.778820037841797</v>
      </c>
      <c r="W16" s="10">
        <f t="shared" si="8"/>
        <v>2.6665916442871094</v>
      </c>
      <c r="X16" s="10">
        <f t="shared" si="3"/>
        <v>-0.36600494384765625</v>
      </c>
      <c r="Y16" s="105"/>
      <c r="Z16" s="105"/>
      <c r="AA16" s="105"/>
      <c r="AB16" s="105"/>
      <c r="AC16" s="19">
        <v>24.971218109130859</v>
      </c>
      <c r="AD16" s="10">
        <f t="shared" si="4"/>
        <v>5.8589897155761719</v>
      </c>
      <c r="AE16" s="10">
        <f t="shared" si="5"/>
        <v>-0.55101871490478516</v>
      </c>
      <c r="AF16" s="105"/>
      <c r="AG16" s="105"/>
      <c r="AH16" s="105"/>
      <c r="AI16" s="105"/>
      <c r="AJ16" s="20">
        <v>24.627752304077148</v>
      </c>
      <c r="AK16" s="10">
        <f t="shared" si="6"/>
        <v>5.5155239105224609</v>
      </c>
      <c r="AL16" s="10">
        <f t="shared" si="7"/>
        <v>-1.9847857055664058</v>
      </c>
      <c r="AM16" s="105"/>
      <c r="AN16" s="105"/>
      <c r="AO16" s="105"/>
      <c r="AP16" s="111"/>
    </row>
    <row r="17" spans="1:42" ht="17" thickBot="1" x14ac:dyDescent="0.25">
      <c r="A17" s="21">
        <v>4</v>
      </c>
      <c r="B17" s="112"/>
      <c r="C17" s="112"/>
      <c r="D17" s="22">
        <v>16.874408721923828</v>
      </c>
      <c r="E17" s="23">
        <v>4.8510055541992188</v>
      </c>
      <c r="F17" s="24">
        <v>18.93353271484375</v>
      </c>
      <c r="G17" s="25">
        <f t="shared" si="10"/>
        <v>16.874408721923828</v>
      </c>
      <c r="H17" s="26">
        <v>27.971565246582031</v>
      </c>
      <c r="I17" s="25">
        <f t="shared" si="9"/>
        <v>11.097156524658203</v>
      </c>
      <c r="J17" s="6">
        <f t="shared" si="1"/>
        <v>1.4307527542114258</v>
      </c>
      <c r="K17" s="106"/>
      <c r="L17" s="106"/>
      <c r="M17" s="106"/>
      <c r="N17" s="106"/>
      <c r="O17" s="27">
        <v>31.990222930908203</v>
      </c>
      <c r="P17" s="25">
        <f t="shared" si="0"/>
        <v>15.115814208984375</v>
      </c>
      <c r="Q17" s="10">
        <f t="shared" si="2"/>
        <v>-0.23892593383789062</v>
      </c>
      <c r="R17" s="106"/>
      <c r="S17" s="106"/>
      <c r="T17" s="106"/>
      <c r="U17" s="106"/>
      <c r="V17" s="28">
        <v>21.109502792358398</v>
      </c>
      <c r="W17" s="25">
        <f t="shared" si="8"/>
        <v>4.2350940704345703</v>
      </c>
      <c r="X17" s="10">
        <f t="shared" si="3"/>
        <v>1.2024974822998047</v>
      </c>
      <c r="Y17" s="106"/>
      <c r="Z17" s="106"/>
      <c r="AA17" s="106"/>
      <c r="AB17" s="106"/>
      <c r="AC17" s="29">
        <v>23.688692092895508</v>
      </c>
      <c r="AD17" s="25">
        <f t="shared" si="4"/>
        <v>6.8142833709716797</v>
      </c>
      <c r="AE17" s="10">
        <f t="shared" si="5"/>
        <v>0.40427494049072266</v>
      </c>
      <c r="AF17" s="106"/>
      <c r="AG17" s="106"/>
      <c r="AH17" s="106"/>
      <c r="AI17" s="106"/>
      <c r="AJ17" s="30">
        <v>23.491</v>
      </c>
      <c r="AK17" s="25">
        <f t="shared" si="6"/>
        <v>6.6165912780761715</v>
      </c>
      <c r="AL17" s="10">
        <f t="shared" si="7"/>
        <v>-0.88371833801269517</v>
      </c>
      <c r="AM17" s="106"/>
      <c r="AN17" s="106"/>
      <c r="AO17" s="106"/>
      <c r="AP17" s="112"/>
    </row>
    <row r="18" spans="1:42" x14ac:dyDescent="0.2">
      <c r="A18" s="31">
        <v>1</v>
      </c>
      <c r="B18" s="110">
        <v>6</v>
      </c>
      <c r="C18" s="110" t="s">
        <v>22</v>
      </c>
      <c r="D18" s="32">
        <v>21.497035980224609</v>
      </c>
      <c r="E18" s="33">
        <v>6.4972143173217773</v>
      </c>
      <c r="F18" s="34">
        <v>23.942728042602539</v>
      </c>
      <c r="G18" s="10">
        <f t="shared" si="10"/>
        <v>21.497035980224609</v>
      </c>
      <c r="H18" s="35">
        <v>29.404727935791016</v>
      </c>
      <c r="I18" s="10">
        <f t="shared" si="9"/>
        <v>7.9076919555664062</v>
      </c>
      <c r="J18" s="6">
        <f t="shared" si="1"/>
        <v>-1.7587118148803711</v>
      </c>
      <c r="K18" s="113">
        <f>AVERAGE(I18:I21)</f>
        <v>9.9734787940979004</v>
      </c>
      <c r="L18" s="113">
        <f>AVERAGE(J18:J21)</f>
        <v>0.30707502365112305</v>
      </c>
      <c r="M18" s="113">
        <f>STDEV(J18:J21)</f>
        <v>1.4902600020389822</v>
      </c>
      <c r="N18" s="104">
        <f>M18/(SQRT(COUNT(J18:J21)))</f>
        <v>0.74513000101949112</v>
      </c>
      <c r="O18" s="36">
        <v>35.186012268066406</v>
      </c>
      <c r="P18" s="10">
        <f t="shared" si="0"/>
        <v>13.688976287841797</v>
      </c>
      <c r="Q18" s="10">
        <f t="shared" si="2"/>
        <v>-1.6657638549804688</v>
      </c>
      <c r="R18" s="113">
        <f>AVERAGE(P18:P21)</f>
        <v>15.328758239746094</v>
      </c>
      <c r="S18" s="113">
        <f>AVERAGE(Q18:Q21)</f>
        <v>-2.5981903076171875E-2</v>
      </c>
      <c r="T18" s="113">
        <f>STDEV(Q18:Q21)</f>
        <v>1.5665670530440643</v>
      </c>
      <c r="U18" s="113">
        <f>T18/SQRT(COUNT(Q18:Q21))</f>
        <v>0.78328352652203215</v>
      </c>
      <c r="V18" s="37">
        <v>22.99964714050293</v>
      </c>
      <c r="W18" s="10">
        <f t="shared" si="8"/>
        <v>1.5026111602783203</v>
      </c>
      <c r="X18" s="10">
        <f t="shared" si="3"/>
        <v>-1.5299854278564453</v>
      </c>
      <c r="Y18" s="113">
        <f>AVERAGE(W18:W21)</f>
        <v>3.4809951782226562</v>
      </c>
      <c r="Z18" s="113">
        <f>AVERAGE(X18:X21)</f>
        <v>0.44839859008789062</v>
      </c>
      <c r="AA18" s="113">
        <f>STDEV(X18:X21)</f>
        <v>2.2232514475254526</v>
      </c>
      <c r="AB18" s="113">
        <f>AA18/SQRT(COUNT(X18:X21))</f>
        <v>1.1116257237627263</v>
      </c>
      <c r="AC18" s="38">
        <v>29.127531051635742</v>
      </c>
      <c r="AD18" s="10">
        <f t="shared" si="4"/>
        <v>7.6304950714111328</v>
      </c>
      <c r="AE18" s="10">
        <f t="shared" si="5"/>
        <v>1.2204866409301758</v>
      </c>
      <c r="AF18" s="113">
        <f>AVERAGE(AD18:AD21)</f>
        <v>7.5229783058166504</v>
      </c>
      <c r="AG18" s="113">
        <f>AVERAGE(AE18:AE21)</f>
        <v>1.1129698753356934</v>
      </c>
      <c r="AH18" s="113">
        <f>STDEV(AD18:AD21)</f>
        <v>0.24664547607990198</v>
      </c>
      <c r="AI18" s="113">
        <f>AH18/SQRT(COUNT(AD18:AD21))</f>
        <v>0.12332273803995099</v>
      </c>
      <c r="AJ18" s="39">
        <v>28.79450798034668</v>
      </c>
      <c r="AK18" s="10">
        <f t="shared" si="6"/>
        <v>7.2974720001220703</v>
      </c>
      <c r="AL18" s="10">
        <f t="shared" si="7"/>
        <v>-0.20283761596679639</v>
      </c>
      <c r="AM18" s="113">
        <f>AVERAGE(AK18:AK21)</f>
        <v>7.9523453216552733</v>
      </c>
      <c r="AN18" s="113">
        <f>AVERAGE(AL18:AL21)</f>
        <v>0.4520357055664066</v>
      </c>
      <c r="AO18" s="113">
        <f>STDEV(AL18:AL21)</f>
        <v>0.99185908537761081</v>
      </c>
      <c r="AP18" s="110">
        <f>AO18/SQRT(COUNT(AL18:AL21))</f>
        <v>0.4959295426888054</v>
      </c>
    </row>
    <row r="19" spans="1:42" x14ac:dyDescent="0.2">
      <c r="A19">
        <v>3</v>
      </c>
      <c r="B19" s="111"/>
      <c r="C19" s="111"/>
      <c r="D19" s="9">
        <v>17.873739242553711</v>
      </c>
      <c r="E19" s="14">
        <v>6.0579814910888672</v>
      </c>
      <c r="F19" s="15">
        <v>21.307199478149414</v>
      </c>
      <c r="G19" s="10">
        <f t="shared" si="10"/>
        <v>17.873739242553711</v>
      </c>
      <c r="H19" s="16">
        <v>27.85169792175293</v>
      </c>
      <c r="I19" s="10">
        <f t="shared" si="9"/>
        <v>9.9779586791992188</v>
      </c>
      <c r="J19" s="6">
        <f t="shared" si="1"/>
        <v>0.31155490875244141</v>
      </c>
      <c r="K19" s="105"/>
      <c r="L19" s="105"/>
      <c r="M19" s="105"/>
      <c r="N19" s="105"/>
      <c r="O19" s="17">
        <v>34.904445648193359</v>
      </c>
      <c r="P19" s="10">
        <f t="shared" si="0"/>
        <v>17.030706405639648</v>
      </c>
      <c r="Q19" s="10">
        <f t="shared" si="2"/>
        <v>1.6759662628173828</v>
      </c>
      <c r="R19" s="105"/>
      <c r="S19" s="105"/>
      <c r="T19" s="105"/>
      <c r="U19" s="105"/>
      <c r="V19" s="18">
        <v>22.891109466552734</v>
      </c>
      <c r="W19" s="10">
        <f t="shared" si="8"/>
        <v>5.0173702239990234</v>
      </c>
      <c r="X19" s="10">
        <f t="shared" si="3"/>
        <v>1.9847736358642578</v>
      </c>
      <c r="Y19" s="105"/>
      <c r="Z19" s="105"/>
      <c r="AA19" s="105"/>
      <c r="AB19" s="105"/>
      <c r="AC19" s="19">
        <v>25.228670120239258</v>
      </c>
      <c r="AD19" s="10">
        <f t="shared" si="4"/>
        <v>7.3549308776855469</v>
      </c>
      <c r="AE19" s="10">
        <f t="shared" si="5"/>
        <v>0.94492244720458984</v>
      </c>
      <c r="AF19" s="105"/>
      <c r="AG19" s="105"/>
      <c r="AH19" s="105"/>
      <c r="AI19" s="105"/>
      <c r="AJ19" s="20">
        <v>27.15638542175293</v>
      </c>
      <c r="AK19" s="10">
        <f t="shared" si="6"/>
        <v>9.2826461791992188</v>
      </c>
      <c r="AL19" s="10">
        <f t="shared" si="7"/>
        <v>1.782336563110352</v>
      </c>
      <c r="AM19" s="105"/>
      <c r="AN19" s="105"/>
      <c r="AO19" s="105"/>
      <c r="AP19" s="111"/>
    </row>
    <row r="20" spans="1:42" x14ac:dyDescent="0.2">
      <c r="A20">
        <v>4</v>
      </c>
      <c r="B20" s="111"/>
      <c r="C20" s="111"/>
      <c r="D20" s="9">
        <v>16.557170867919922</v>
      </c>
      <c r="E20" s="14">
        <v>4.9406051635742188</v>
      </c>
      <c r="F20" s="15">
        <v>18.385089874267578</v>
      </c>
      <c r="G20" s="10">
        <f t="shared" si="10"/>
        <v>16.557170867919922</v>
      </c>
      <c r="H20" s="16">
        <v>27.929159164428711</v>
      </c>
      <c r="I20" s="10">
        <f t="shared" si="9"/>
        <v>11.371988296508789</v>
      </c>
      <c r="J20" s="6">
        <f t="shared" si="1"/>
        <v>1.7055845260620117</v>
      </c>
      <c r="K20" s="105"/>
      <c r="L20" s="105"/>
      <c r="M20" s="105"/>
      <c r="N20" s="105"/>
      <c r="O20" s="17">
        <v>32.796905517578125</v>
      </c>
      <c r="P20" s="10">
        <f t="shared" si="0"/>
        <v>16.239734649658203</v>
      </c>
      <c r="Q20" s="10">
        <f t="shared" si="2"/>
        <v>0.8849945068359375</v>
      </c>
      <c r="R20" s="105"/>
      <c r="S20" s="105"/>
      <c r="T20" s="105"/>
      <c r="U20" s="105"/>
      <c r="V20" s="18">
        <v>22.3154296875</v>
      </c>
      <c r="W20" s="10">
        <f t="shared" si="8"/>
        <v>5.7582588195800781</v>
      </c>
      <c r="X20" s="10">
        <f t="shared" si="3"/>
        <v>2.7256622314453125</v>
      </c>
      <c r="Y20" s="105"/>
      <c r="Z20" s="105"/>
      <c r="AA20" s="105"/>
      <c r="AB20" s="105"/>
      <c r="AC20" s="19">
        <v>24.375810623168945</v>
      </c>
      <c r="AD20" s="10">
        <f t="shared" si="4"/>
        <v>7.8186397552490234</v>
      </c>
      <c r="AE20" s="10">
        <f t="shared" si="5"/>
        <v>1.4086313247680664</v>
      </c>
      <c r="AF20" s="105"/>
      <c r="AG20" s="105"/>
      <c r="AH20" s="105"/>
      <c r="AI20" s="105"/>
      <c r="AJ20" s="20">
        <v>24.684000000000001</v>
      </c>
      <c r="AK20" s="10">
        <f t="shared" si="6"/>
        <v>8.1268291320800792</v>
      </c>
      <c r="AL20" s="10">
        <f t="shared" si="7"/>
        <v>0.62651951599121247</v>
      </c>
      <c r="AM20" s="105"/>
      <c r="AN20" s="105"/>
      <c r="AO20" s="105"/>
      <c r="AP20" s="111"/>
    </row>
    <row r="21" spans="1:42" ht="17" thickBot="1" x14ac:dyDescent="0.25">
      <c r="A21" s="21">
        <v>5</v>
      </c>
      <c r="B21" s="112"/>
      <c r="C21" s="112"/>
      <c r="D21" s="22">
        <v>18.980566024780273</v>
      </c>
      <c r="E21" s="23">
        <v>6.0327177047729492</v>
      </c>
      <c r="F21" s="24">
        <v>21.251127243041992</v>
      </c>
      <c r="G21" s="25">
        <f t="shared" si="10"/>
        <v>18.980566024780273</v>
      </c>
      <c r="H21" s="26">
        <v>29.616842269897461</v>
      </c>
      <c r="I21" s="25">
        <f t="shared" si="9"/>
        <v>10.636276245117188</v>
      </c>
      <c r="J21" s="6">
        <f t="shared" si="1"/>
        <v>0.96987247467041016</v>
      </c>
      <c r="K21" s="106"/>
      <c r="L21" s="106"/>
      <c r="M21" s="106"/>
      <c r="N21" s="106"/>
      <c r="O21" s="27">
        <v>33.336181640625</v>
      </c>
      <c r="P21" s="25">
        <f t="shared" si="0"/>
        <v>14.355615615844727</v>
      </c>
      <c r="Q21" s="10">
        <f t="shared" si="2"/>
        <v>-0.99912452697753906</v>
      </c>
      <c r="R21" s="106"/>
      <c r="S21" s="106"/>
      <c r="T21" s="106"/>
      <c r="U21" s="106"/>
      <c r="V21" s="28">
        <v>20.626306533813477</v>
      </c>
      <c r="W21" s="25">
        <f t="shared" si="8"/>
        <v>1.6457405090332031</v>
      </c>
      <c r="X21" s="10">
        <f t="shared" si="3"/>
        <v>-1.3868560791015625</v>
      </c>
      <c r="Y21" s="106"/>
      <c r="Z21" s="106"/>
      <c r="AA21" s="106"/>
      <c r="AB21" s="106"/>
      <c r="AC21" s="29">
        <v>26.268413543701172</v>
      </c>
      <c r="AD21" s="25">
        <f t="shared" si="4"/>
        <v>7.2878475189208984</v>
      </c>
      <c r="AE21" s="10">
        <f t="shared" si="5"/>
        <v>0.87783908843994141</v>
      </c>
      <c r="AF21" s="106"/>
      <c r="AG21" s="106"/>
      <c r="AH21" s="106"/>
      <c r="AI21" s="106"/>
      <c r="AJ21" s="30">
        <v>26.082999999999998</v>
      </c>
      <c r="AK21" s="25">
        <f t="shared" si="6"/>
        <v>7.102433975219725</v>
      </c>
      <c r="AL21" s="10">
        <f t="shared" si="7"/>
        <v>-0.39787564086914173</v>
      </c>
      <c r="AM21" s="106"/>
      <c r="AN21" s="106"/>
      <c r="AO21" s="106"/>
      <c r="AP21" s="112"/>
    </row>
  </sheetData>
  <mergeCells count="110">
    <mergeCell ref="AM15:AM17"/>
    <mergeCell ref="AN15:AN17"/>
    <mergeCell ref="AO15:AO17"/>
    <mergeCell ref="AM18:AM21"/>
    <mergeCell ref="AN18:AN21"/>
    <mergeCell ref="AO18:AO21"/>
    <mergeCell ref="AP18:AP21"/>
    <mergeCell ref="AA18:AA21"/>
    <mergeCell ref="AB18:AB21"/>
    <mergeCell ref="AF18:AF21"/>
    <mergeCell ref="AG18:AG21"/>
    <mergeCell ref="AH18:AH21"/>
    <mergeCell ref="AI18:AI21"/>
    <mergeCell ref="AP15:AP17"/>
    <mergeCell ref="AG15:AG17"/>
    <mergeCell ref="AH15:AH17"/>
    <mergeCell ref="AI15:AI17"/>
    <mergeCell ref="B18:B21"/>
    <mergeCell ref="C18:C21"/>
    <mergeCell ref="K18:K21"/>
    <mergeCell ref="L18:L21"/>
    <mergeCell ref="M18:M21"/>
    <mergeCell ref="N18:N21"/>
    <mergeCell ref="AA15:AA17"/>
    <mergeCell ref="AB15:AB17"/>
    <mergeCell ref="AF15:AF17"/>
    <mergeCell ref="R15:R17"/>
    <mergeCell ref="S15:S17"/>
    <mergeCell ref="T15:T17"/>
    <mergeCell ref="U15:U17"/>
    <mergeCell ref="Y15:Y17"/>
    <mergeCell ref="Z15:Z17"/>
    <mergeCell ref="R18:R21"/>
    <mergeCell ref="S18:S21"/>
    <mergeCell ref="T18:T21"/>
    <mergeCell ref="U18:U21"/>
    <mergeCell ref="Y18:Y21"/>
    <mergeCell ref="Z18:Z21"/>
    <mergeCell ref="Y6:Y9"/>
    <mergeCell ref="Z6:Z9"/>
    <mergeCell ref="AM10:AM14"/>
    <mergeCell ref="AN10:AN14"/>
    <mergeCell ref="AO10:AO14"/>
    <mergeCell ref="AP10:AP14"/>
    <mergeCell ref="B15:B17"/>
    <mergeCell ref="C15:C17"/>
    <mergeCell ref="K15:K17"/>
    <mergeCell ref="L15:L17"/>
    <mergeCell ref="M15:M17"/>
    <mergeCell ref="N15:N17"/>
    <mergeCell ref="AA10:AA14"/>
    <mergeCell ref="AB10:AB14"/>
    <mergeCell ref="AF10:AF14"/>
    <mergeCell ref="AG10:AG14"/>
    <mergeCell ref="AH10:AH14"/>
    <mergeCell ref="AI10:AI14"/>
    <mergeCell ref="R10:R14"/>
    <mergeCell ref="S10:S14"/>
    <mergeCell ref="T10:T14"/>
    <mergeCell ref="U10:U14"/>
    <mergeCell ref="Y10:Y14"/>
    <mergeCell ref="Z10:Z14"/>
    <mergeCell ref="Y2:Y5"/>
    <mergeCell ref="Z2:Z5"/>
    <mergeCell ref="B2:B5"/>
    <mergeCell ref="C2:C5"/>
    <mergeCell ref="AM6:AM9"/>
    <mergeCell ref="AN6:AN9"/>
    <mergeCell ref="AO6:AO9"/>
    <mergeCell ref="AP6:AP9"/>
    <mergeCell ref="B10:B14"/>
    <mergeCell ref="C10:C14"/>
    <mergeCell ref="K10:K14"/>
    <mergeCell ref="L10:L14"/>
    <mergeCell ref="M10:M14"/>
    <mergeCell ref="N10:N14"/>
    <mergeCell ref="AA6:AA9"/>
    <mergeCell ref="AB6:AB9"/>
    <mergeCell ref="AF6:AF9"/>
    <mergeCell ref="AG6:AG9"/>
    <mergeCell ref="AH6:AH9"/>
    <mergeCell ref="AI6:AI9"/>
    <mergeCell ref="R6:R9"/>
    <mergeCell ref="S6:S9"/>
    <mergeCell ref="T6:T9"/>
    <mergeCell ref="U6:U9"/>
    <mergeCell ref="K2:K5"/>
    <mergeCell ref="L2:L5"/>
    <mergeCell ref="M2:M5"/>
    <mergeCell ref="N2:N5"/>
    <mergeCell ref="AM2:AM5"/>
    <mergeCell ref="AN2:AN5"/>
    <mergeCell ref="AO2:AO5"/>
    <mergeCell ref="AP2:AP5"/>
    <mergeCell ref="B6:B9"/>
    <mergeCell ref="C6:C9"/>
    <mergeCell ref="K6:K9"/>
    <mergeCell ref="L6:L9"/>
    <mergeCell ref="M6:M9"/>
    <mergeCell ref="N6:N9"/>
    <mergeCell ref="AA2:AA5"/>
    <mergeCell ref="AB2:AB5"/>
    <mergeCell ref="AF2:AF5"/>
    <mergeCell ref="AG2:AG5"/>
    <mergeCell ref="AH2:AH5"/>
    <mergeCell ref="AI2:AI5"/>
    <mergeCell ref="R2:R5"/>
    <mergeCell ref="S2:S5"/>
    <mergeCell ref="T2:T5"/>
    <mergeCell ref="U2: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8EA7-8852-EC4E-9F78-2E7F6585AEF0}">
  <dimension ref="A1:AO22"/>
  <sheetViews>
    <sheetView topLeftCell="K1" zoomScale="75" workbookViewId="0">
      <selection activeCell="I20" sqref="I20"/>
    </sheetView>
  </sheetViews>
  <sheetFormatPr baseColWidth="10" defaultRowHeight="16" x14ac:dyDescent="0.2"/>
  <cols>
    <col min="14" max="14" width="14.1640625" bestFit="1" customWidth="1"/>
    <col min="15" max="15" width="12" bestFit="1" customWidth="1"/>
    <col min="16" max="16" width="6.33203125" bestFit="1" customWidth="1"/>
    <col min="19" max="19" width="13" customWidth="1"/>
    <col min="20" max="20" width="14.1640625" bestFit="1" customWidth="1"/>
    <col min="21" max="21" width="12" bestFit="1" customWidth="1"/>
    <col min="22" max="22" width="6.33203125" bestFit="1" customWidth="1"/>
    <col min="26" max="26" width="14.1640625" bestFit="1" customWidth="1"/>
    <col min="27" max="27" width="12" bestFit="1" customWidth="1"/>
    <col min="28" max="28" width="6.33203125" bestFit="1" customWidth="1"/>
    <col min="32" max="32" width="14.1640625" bestFit="1" customWidth="1"/>
    <col min="33" max="33" width="12" bestFit="1" customWidth="1"/>
    <col min="34" max="34" width="6.33203125" bestFit="1" customWidth="1"/>
    <col min="38" max="38" width="14.1640625" bestFit="1" customWidth="1"/>
    <col min="39" max="39" width="12" bestFit="1" customWidth="1"/>
    <col min="40" max="40" width="6.33203125" bestFit="1" customWidth="1"/>
  </cols>
  <sheetData>
    <row r="1" spans="1:41" x14ac:dyDescent="0.2">
      <c r="A1" t="s">
        <v>23</v>
      </c>
      <c r="B1" t="s">
        <v>0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8</v>
      </c>
      <c r="J1" t="s">
        <v>9</v>
      </c>
      <c r="K1" t="s">
        <v>30</v>
      </c>
      <c r="L1" t="s">
        <v>31</v>
      </c>
      <c r="M1" t="s">
        <v>7</v>
      </c>
      <c r="N1" t="s">
        <v>32</v>
      </c>
      <c r="O1" t="s">
        <v>8</v>
      </c>
      <c r="P1" t="s">
        <v>9</v>
      </c>
      <c r="Q1" t="s">
        <v>30</v>
      </c>
      <c r="R1" t="s">
        <v>33</v>
      </c>
      <c r="S1" t="s">
        <v>7</v>
      </c>
      <c r="T1" t="s">
        <v>32</v>
      </c>
      <c r="U1" t="s">
        <v>8</v>
      </c>
      <c r="V1" t="s">
        <v>9</v>
      </c>
      <c r="W1" t="s">
        <v>30</v>
      </c>
      <c r="X1" t="s">
        <v>34</v>
      </c>
      <c r="Y1" t="s">
        <v>7</v>
      </c>
      <c r="Z1" t="s">
        <v>32</v>
      </c>
      <c r="AA1" t="s">
        <v>8</v>
      </c>
      <c r="AB1" t="s">
        <v>9</v>
      </c>
      <c r="AC1" t="s">
        <v>30</v>
      </c>
      <c r="AD1" t="s">
        <v>35</v>
      </c>
      <c r="AE1" t="s">
        <v>7</v>
      </c>
      <c r="AF1" t="s">
        <v>32</v>
      </c>
      <c r="AG1" t="s">
        <v>8</v>
      </c>
      <c r="AH1" t="s">
        <v>9</v>
      </c>
      <c r="AI1" t="s">
        <v>30</v>
      </c>
      <c r="AJ1" t="s">
        <v>36</v>
      </c>
      <c r="AK1" t="s">
        <v>7</v>
      </c>
      <c r="AL1" t="s">
        <v>32</v>
      </c>
      <c r="AM1" t="s">
        <v>8</v>
      </c>
      <c r="AN1" t="s">
        <v>9</v>
      </c>
      <c r="AO1" t="s">
        <v>30</v>
      </c>
    </row>
    <row r="2" spans="1:41" x14ac:dyDescent="0.2">
      <c r="A2" t="s">
        <v>37</v>
      </c>
      <c r="B2">
        <v>1</v>
      </c>
      <c r="C2" t="s">
        <v>18</v>
      </c>
      <c r="D2" s="48">
        <v>7.2795438766479492</v>
      </c>
      <c r="E2" s="49">
        <v>22.441398620605469</v>
      </c>
      <c r="F2" s="50">
        <v>22.349538803100586</v>
      </c>
      <c r="G2" s="10">
        <f t="shared" ref="G2:G22" si="0">MEDIAN(D2:F2)</f>
        <v>22.349538803100586</v>
      </c>
      <c r="H2" s="117">
        <f>AVERAGE(G2:G5)</f>
        <v>20.876353740692139</v>
      </c>
      <c r="I2" s="51">
        <f>G2-$H$2</f>
        <v>1.4731850624084473</v>
      </c>
      <c r="J2" s="117">
        <f>AVERAGE(I2:I5)</f>
        <v>0</v>
      </c>
      <c r="K2" s="117">
        <f>STDEV(I2:I5)</f>
        <v>2.3645414486366936</v>
      </c>
      <c r="L2" s="52">
        <v>30.703880310058594</v>
      </c>
      <c r="M2" s="52">
        <f t="shared" ref="M2:M22" si="1">L2-G2</f>
        <v>8.3543415069580078</v>
      </c>
      <c r="N2" s="115">
        <f>AVERAGE(M2:M5)</f>
        <v>8.5940756797790527</v>
      </c>
      <c r="O2" s="52">
        <f>M2-$N$2</f>
        <v>-0.23973417282104492</v>
      </c>
      <c r="P2" s="115">
        <f>AVERAGE(O2:O5)</f>
        <v>0</v>
      </c>
      <c r="Q2" s="115">
        <f>STDEV(O2:O5)</f>
        <v>0.85403320663072879</v>
      </c>
      <c r="R2" s="53" t="s">
        <v>38</v>
      </c>
      <c r="S2" s="15"/>
      <c r="T2" s="115">
        <f>AVERAGE(S2:S5)</f>
        <v>13.48016357421875</v>
      </c>
      <c r="U2" s="52"/>
      <c r="V2" s="115">
        <f>AVERAGE(U2:U5)</f>
        <v>0</v>
      </c>
      <c r="W2" s="115">
        <f>STDEV(U2:U5)</f>
        <v>0.93661688588777336</v>
      </c>
      <c r="X2" s="14">
        <v>23.671741485595703</v>
      </c>
      <c r="Y2" s="14">
        <f t="shared" ref="Y2:Y22" si="2">X2-G2</f>
        <v>1.3222026824951172</v>
      </c>
      <c r="Z2" s="115">
        <f>AVERAGE(Y2:Y5)</f>
        <v>2.279167652130127</v>
      </c>
      <c r="AA2" s="52">
        <f>Y2-$Z$2</f>
        <v>-0.95696496963500977</v>
      </c>
      <c r="AB2" s="115">
        <f>AVERAGE(AA2:AA5)</f>
        <v>0</v>
      </c>
      <c r="AC2" s="115">
        <f>STDEV(AA2:AA5)</f>
        <v>0.88177190721712473</v>
      </c>
      <c r="AD2" s="54">
        <v>26.933633804321289</v>
      </c>
      <c r="AE2" s="54">
        <f t="shared" ref="AE2:AE22" si="3">AD2-G2</f>
        <v>4.5840950012207031</v>
      </c>
      <c r="AF2" s="115">
        <f>AVERAGE(AE2:AE5)</f>
        <v>4.929389476776123</v>
      </c>
      <c r="AG2" s="52">
        <f>AE2-$AF$2</f>
        <v>-0.34529447555541992</v>
      </c>
      <c r="AH2" s="115">
        <f>AVERAGE(AG2:AG5)</f>
        <v>0</v>
      </c>
      <c r="AI2" s="115">
        <f>STDEV(AG2:AG5)</f>
        <v>0.61415254447339607</v>
      </c>
      <c r="AJ2" s="55">
        <v>22.893321990966797</v>
      </c>
      <c r="AK2" s="55">
        <f t="shared" ref="AK2:AK22" si="4">AJ2-G2</f>
        <v>0.54378318786621094</v>
      </c>
      <c r="AL2" s="115">
        <f>AVERAGE(AK2:AK5)</f>
        <v>3.7251853942871094</v>
      </c>
      <c r="AM2" s="52">
        <f>AK2-$AL$2</f>
        <v>-3.1814022064208984</v>
      </c>
      <c r="AN2" s="115">
        <f>AVERAGE(AM2:AM5)</f>
        <v>0</v>
      </c>
      <c r="AO2" s="115">
        <f>STDEV(AM2:AM5)</f>
        <v>3.0580587391949088</v>
      </c>
    </row>
    <row r="3" spans="1:41" x14ac:dyDescent="0.2">
      <c r="A3" t="s">
        <v>39</v>
      </c>
      <c r="B3">
        <v>2</v>
      </c>
      <c r="C3" t="s">
        <v>18</v>
      </c>
      <c r="D3" s="48">
        <v>7.5078434944152832</v>
      </c>
      <c r="E3" s="49">
        <v>24.575220108032227</v>
      </c>
      <c r="F3" s="50">
        <v>23.331449508666992</v>
      </c>
      <c r="G3" s="10">
        <f t="shared" si="0"/>
        <v>23.331449508666992</v>
      </c>
      <c r="H3" s="117"/>
      <c r="I3" s="51">
        <f t="shared" ref="I3:I22" si="5">G3-$H$2</f>
        <v>2.4550957679748535</v>
      </c>
      <c r="J3" s="117"/>
      <c r="K3" s="117"/>
      <c r="L3" s="52">
        <v>33.165058135986328</v>
      </c>
      <c r="M3" s="52">
        <f t="shared" si="1"/>
        <v>9.8336086273193359</v>
      </c>
      <c r="N3" s="115"/>
      <c r="O3" s="52">
        <f t="shared" ref="O3:O22" si="6">M3-$N$2</f>
        <v>1.2395329475402832</v>
      </c>
      <c r="P3" s="115"/>
      <c r="Q3" s="115"/>
      <c r="R3" s="15">
        <v>35.739742279052734</v>
      </c>
      <c r="S3" s="15">
        <f t="shared" ref="S3:S17" si="7">R3-G3</f>
        <v>12.408292770385742</v>
      </c>
      <c r="T3" s="115"/>
      <c r="U3" s="52">
        <f>S3-$T$2</f>
        <v>-1.0718708038330078</v>
      </c>
      <c r="V3" s="115"/>
      <c r="W3" s="115"/>
      <c r="X3" s="14">
        <v>25.53570556640625</v>
      </c>
      <c r="Y3" s="14">
        <f t="shared" si="2"/>
        <v>2.2042560577392578</v>
      </c>
      <c r="Z3" s="115"/>
      <c r="AA3" s="52">
        <f t="shared" ref="AA3:AA22" si="8">Y3-$Z$2</f>
        <v>-7.4911594390869141E-2</v>
      </c>
      <c r="AB3" s="115"/>
      <c r="AC3" s="115"/>
      <c r="AD3" s="54">
        <v>27.606714248657227</v>
      </c>
      <c r="AE3" s="54">
        <f t="shared" si="3"/>
        <v>4.2752647399902344</v>
      </c>
      <c r="AF3" s="115"/>
      <c r="AG3" s="52">
        <f t="shared" ref="AG3:AG22" si="9">AE3-$AF$2</f>
        <v>-0.65412473678588867</v>
      </c>
      <c r="AH3" s="115"/>
      <c r="AI3" s="115"/>
      <c r="AJ3" s="55">
        <v>31.090974807739258</v>
      </c>
      <c r="AK3" s="55">
        <f t="shared" si="4"/>
        <v>7.7595252990722656</v>
      </c>
      <c r="AL3" s="115"/>
      <c r="AM3" s="52">
        <f t="shared" ref="AM3:AM22" si="10">AK3-$AL$2</f>
        <v>4.0343399047851562</v>
      </c>
      <c r="AN3" s="115"/>
      <c r="AO3" s="115"/>
    </row>
    <row r="4" spans="1:41" x14ac:dyDescent="0.2">
      <c r="A4" t="s">
        <v>40</v>
      </c>
      <c r="B4">
        <v>3</v>
      </c>
      <c r="C4" t="s">
        <v>18</v>
      </c>
      <c r="D4" s="48">
        <v>8.755549430847168</v>
      </c>
      <c r="E4" s="49">
        <v>19.858209609985352</v>
      </c>
      <c r="F4" s="50">
        <v>19.567844390869141</v>
      </c>
      <c r="G4" s="10">
        <f t="shared" si="0"/>
        <v>19.567844390869141</v>
      </c>
      <c r="H4" s="117"/>
      <c r="I4" s="51">
        <f t="shared" si="5"/>
        <v>-1.308509349822998</v>
      </c>
      <c r="J4" s="117"/>
      <c r="K4" s="117"/>
      <c r="L4" s="52">
        <v>27.444759368896484</v>
      </c>
      <c r="M4" s="52">
        <f t="shared" si="1"/>
        <v>7.8769149780273438</v>
      </c>
      <c r="N4" s="115"/>
      <c r="O4" s="52">
        <f t="shared" si="6"/>
        <v>-0.71716070175170898</v>
      </c>
      <c r="P4" s="115"/>
      <c r="Q4" s="115"/>
      <c r="R4" s="15">
        <v>33.459159851074219</v>
      </c>
      <c r="S4" s="15">
        <f t="shared" si="7"/>
        <v>13.891315460205078</v>
      </c>
      <c r="T4" s="115"/>
      <c r="U4" s="52">
        <f t="shared" ref="U4:U22" si="11">S4-$T$2</f>
        <v>0.41115188598632812</v>
      </c>
      <c r="V4" s="115"/>
      <c r="W4" s="115"/>
      <c r="X4" s="14">
        <v>23.02581787109375</v>
      </c>
      <c r="Y4" s="14">
        <f t="shared" si="2"/>
        <v>3.4579734802246094</v>
      </c>
      <c r="Z4" s="115"/>
      <c r="AA4" s="52">
        <f t="shared" si="8"/>
        <v>1.1788058280944824</v>
      </c>
      <c r="AB4" s="115"/>
      <c r="AC4" s="115"/>
      <c r="AD4" s="54">
        <v>25.203126907348633</v>
      </c>
      <c r="AE4" s="54">
        <f t="shared" si="3"/>
        <v>5.6352825164794922</v>
      </c>
      <c r="AF4" s="115"/>
      <c r="AG4" s="52">
        <f t="shared" si="9"/>
        <v>0.70589303970336914</v>
      </c>
      <c r="AH4" s="115"/>
      <c r="AI4" s="115"/>
      <c r="AJ4" s="55">
        <v>22.062135696411133</v>
      </c>
      <c r="AK4" s="55">
        <f t="shared" si="4"/>
        <v>2.4942913055419922</v>
      </c>
      <c r="AL4" s="115"/>
      <c r="AM4" s="52">
        <f t="shared" si="10"/>
        <v>-1.2308940887451172</v>
      </c>
      <c r="AN4" s="115"/>
      <c r="AO4" s="115"/>
    </row>
    <row r="5" spans="1:41" ht="17" thickBot="1" x14ac:dyDescent="0.25">
      <c r="A5" s="21" t="s">
        <v>41</v>
      </c>
      <c r="B5" s="21">
        <v>4</v>
      </c>
      <c r="C5" s="21" t="s">
        <v>18</v>
      </c>
      <c r="D5" s="56">
        <v>5.7309622764587402</v>
      </c>
      <c r="E5" s="57">
        <v>18.589624404907227</v>
      </c>
      <c r="F5" s="58">
        <v>18.256582260131836</v>
      </c>
      <c r="G5" s="25">
        <f t="shared" si="0"/>
        <v>18.256582260131836</v>
      </c>
      <c r="H5" s="118"/>
      <c r="I5" s="59">
        <f t="shared" si="5"/>
        <v>-2.6197714805603027</v>
      </c>
      <c r="J5" s="118"/>
      <c r="K5" s="118"/>
      <c r="L5" s="60">
        <v>26.568019866943359</v>
      </c>
      <c r="M5" s="61">
        <f t="shared" si="1"/>
        <v>8.3114376068115234</v>
      </c>
      <c r="N5" s="116"/>
      <c r="O5" s="61">
        <f t="shared" si="6"/>
        <v>-0.2826380729675293</v>
      </c>
      <c r="P5" s="116"/>
      <c r="Q5" s="116"/>
      <c r="R5" s="24">
        <v>32.397464752197266</v>
      </c>
      <c r="S5" s="24">
        <f t="shared" si="7"/>
        <v>14.14088249206543</v>
      </c>
      <c r="T5" s="116"/>
      <c r="U5" s="52">
        <f t="shared" si="11"/>
        <v>0.66071891784667969</v>
      </c>
      <c r="V5" s="116"/>
      <c r="W5" s="116"/>
      <c r="X5" s="23">
        <v>20.388820648193359</v>
      </c>
      <c r="Y5" s="23">
        <f t="shared" si="2"/>
        <v>2.1322383880615234</v>
      </c>
      <c r="Z5" s="116"/>
      <c r="AA5" s="52">
        <f t="shared" si="8"/>
        <v>-0.14692926406860352</v>
      </c>
      <c r="AB5" s="116"/>
      <c r="AC5" s="116"/>
      <c r="AD5" s="62">
        <v>23.479497909545898</v>
      </c>
      <c r="AE5" s="62">
        <f t="shared" si="3"/>
        <v>5.2229156494140625</v>
      </c>
      <c r="AF5" s="116"/>
      <c r="AG5" s="52">
        <f t="shared" si="9"/>
        <v>0.29352617263793945</v>
      </c>
      <c r="AH5" s="116"/>
      <c r="AI5" s="116"/>
      <c r="AJ5" s="63">
        <v>22.359724044799805</v>
      </c>
      <c r="AK5" s="63">
        <f t="shared" si="4"/>
        <v>4.1031417846679688</v>
      </c>
      <c r="AL5" s="116"/>
      <c r="AM5" s="52">
        <f t="shared" si="10"/>
        <v>0.37795639038085938</v>
      </c>
      <c r="AN5" s="116"/>
      <c r="AO5" s="116"/>
    </row>
    <row r="6" spans="1:41" x14ac:dyDescent="0.2">
      <c r="A6" t="s">
        <v>42</v>
      </c>
      <c r="B6">
        <v>2</v>
      </c>
      <c r="C6" t="s">
        <v>19</v>
      </c>
      <c r="D6" s="48">
        <v>6.3818182945251465</v>
      </c>
      <c r="E6" s="49">
        <v>22.362957000732422</v>
      </c>
      <c r="F6" s="50">
        <v>20.983766555786133</v>
      </c>
      <c r="G6" s="10">
        <f t="shared" si="0"/>
        <v>20.983766555786133</v>
      </c>
      <c r="H6" s="117">
        <f>AVERAGE(G6:G9)</f>
        <v>19.573523044586182</v>
      </c>
      <c r="I6" s="51">
        <f t="shared" si="5"/>
        <v>0.10741281509399414</v>
      </c>
      <c r="J6" s="117">
        <f t="shared" ref="J6" si="12">AVERAGE(I6:I9)</f>
        <v>-1.302830696105957</v>
      </c>
      <c r="K6" s="117">
        <f>STDEV(I6:I9)</f>
        <v>1.8337473556695381</v>
      </c>
      <c r="L6" s="52">
        <v>30.215063095092773</v>
      </c>
      <c r="M6" s="52">
        <f t="shared" si="1"/>
        <v>9.2312965393066406</v>
      </c>
      <c r="N6" s="52"/>
      <c r="O6" s="52">
        <f t="shared" si="6"/>
        <v>0.63722085952758789</v>
      </c>
      <c r="P6" s="115">
        <f>AVERAGE(O6:O9)</f>
        <v>-0.10827445983886719</v>
      </c>
      <c r="Q6" s="115">
        <f>STDEV(O6:O9)</f>
        <v>0.813927372653385</v>
      </c>
      <c r="R6" s="15">
        <v>36.867031097412109</v>
      </c>
      <c r="S6" s="15">
        <f t="shared" si="7"/>
        <v>15.883264541625977</v>
      </c>
      <c r="T6" s="52"/>
      <c r="U6" s="52">
        <f t="shared" si="11"/>
        <v>2.4031009674072266</v>
      </c>
      <c r="V6" s="115">
        <f>AVERAGE(U6:U9)</f>
        <v>1.335392951965332</v>
      </c>
      <c r="W6" s="115">
        <f>STDEV(U6:U9)</f>
        <v>0.82716718968995195</v>
      </c>
      <c r="X6" s="14">
        <v>24.906328201293945</v>
      </c>
      <c r="Y6" s="14">
        <f t="shared" si="2"/>
        <v>3.9225616455078125</v>
      </c>
      <c r="Z6" s="52"/>
      <c r="AA6" s="52">
        <f t="shared" si="8"/>
        <v>1.6433939933776855</v>
      </c>
      <c r="AB6" s="115">
        <f>AVERAGE(AA6:AA9)</f>
        <v>1.0614504814147949</v>
      </c>
      <c r="AC6" s="115">
        <f>STDEV(AA6:AA9)</f>
        <v>0.86556133209943964</v>
      </c>
      <c r="AD6" s="54">
        <v>25.238859176635742</v>
      </c>
      <c r="AE6" s="54">
        <f t="shared" si="3"/>
        <v>4.2550926208496094</v>
      </c>
      <c r="AF6" s="52"/>
      <c r="AG6" s="52">
        <f t="shared" si="9"/>
        <v>-0.67429685592651367</v>
      </c>
      <c r="AH6" s="115">
        <f>AVERAGE(AG6:AG9)</f>
        <v>0.38333511352539062</v>
      </c>
      <c r="AI6" s="115">
        <f>STDEV(AG6:AG9)</f>
        <v>0.88737591917095737</v>
      </c>
      <c r="AJ6" s="55">
        <v>25.001649856567383</v>
      </c>
      <c r="AK6" s="55">
        <f t="shared" si="4"/>
        <v>4.01788330078125</v>
      </c>
      <c r="AL6" s="52"/>
      <c r="AM6" s="52">
        <f t="shared" si="10"/>
        <v>0.29269790649414062</v>
      </c>
      <c r="AN6" s="115">
        <f>AVERAGE(AM6:AM9)</f>
        <v>0.97127771377563477</v>
      </c>
      <c r="AO6" s="115">
        <f>STDEV(AM6:AM9)</f>
        <v>4.1095243612630954</v>
      </c>
    </row>
    <row r="7" spans="1:41" x14ac:dyDescent="0.2">
      <c r="A7" t="s">
        <v>43</v>
      </c>
      <c r="B7">
        <v>3</v>
      </c>
      <c r="C7" t="s">
        <v>19</v>
      </c>
      <c r="D7" s="48">
        <v>8.8541555404663086</v>
      </c>
      <c r="E7" s="49">
        <v>20.294391632080078</v>
      </c>
      <c r="F7" s="50">
        <v>20.053777694702148</v>
      </c>
      <c r="G7" s="10">
        <f t="shared" si="0"/>
        <v>20.053777694702148</v>
      </c>
      <c r="H7" s="117"/>
      <c r="I7" s="51">
        <f t="shared" si="5"/>
        <v>-0.82257604598999023</v>
      </c>
      <c r="J7" s="117"/>
      <c r="K7" s="117"/>
      <c r="L7" s="52">
        <v>28.071998596191406</v>
      </c>
      <c r="M7" s="52">
        <f t="shared" si="1"/>
        <v>8.0182209014892578</v>
      </c>
      <c r="N7" s="52"/>
      <c r="O7" s="52">
        <f t="shared" si="6"/>
        <v>-0.57585477828979492</v>
      </c>
      <c r="P7" s="115"/>
      <c r="Q7" s="115"/>
      <c r="R7" s="15">
        <v>34.600414276123047</v>
      </c>
      <c r="S7" s="15">
        <f t="shared" si="7"/>
        <v>14.546636581420898</v>
      </c>
      <c r="T7" s="52"/>
      <c r="U7" s="52">
        <f t="shared" si="11"/>
        <v>1.0664730072021484</v>
      </c>
      <c r="V7" s="115"/>
      <c r="W7" s="115"/>
      <c r="X7" s="14">
        <v>24.284114837646484</v>
      </c>
      <c r="Y7" s="14">
        <f t="shared" si="2"/>
        <v>4.2303371429443359</v>
      </c>
      <c r="Z7" s="52"/>
      <c r="AA7" s="52">
        <f t="shared" si="8"/>
        <v>1.951169490814209</v>
      </c>
      <c r="AB7" s="115"/>
      <c r="AC7" s="115"/>
      <c r="AD7" s="54">
        <v>24.957826614379883</v>
      </c>
      <c r="AE7" s="54">
        <f t="shared" si="3"/>
        <v>4.9040489196777344</v>
      </c>
      <c r="AF7" s="52"/>
      <c r="AG7" s="52">
        <f t="shared" si="9"/>
        <v>-2.5340557098388672E-2</v>
      </c>
      <c r="AH7" s="115"/>
      <c r="AI7" s="115"/>
      <c r="AJ7" s="55">
        <v>30.636566162109375</v>
      </c>
      <c r="AK7" s="55">
        <f t="shared" si="4"/>
        <v>10.582788467407227</v>
      </c>
      <c r="AL7" s="52"/>
      <c r="AM7" s="52">
        <f t="shared" si="10"/>
        <v>6.8576030731201172</v>
      </c>
      <c r="AN7" s="115"/>
      <c r="AO7" s="115"/>
    </row>
    <row r="8" spans="1:41" x14ac:dyDescent="0.2">
      <c r="A8" t="s">
        <v>44</v>
      </c>
      <c r="B8">
        <v>4</v>
      </c>
      <c r="C8" t="s">
        <v>19</v>
      </c>
      <c r="D8" s="48">
        <v>9.0723075866699219</v>
      </c>
      <c r="E8" s="49">
        <v>20.372043609619141</v>
      </c>
      <c r="F8" s="50">
        <v>20.885530471801758</v>
      </c>
      <c r="G8" s="10">
        <f t="shared" si="0"/>
        <v>20.372043609619141</v>
      </c>
      <c r="H8" s="117"/>
      <c r="I8" s="51">
        <f t="shared" si="5"/>
        <v>-0.50431013107299805</v>
      </c>
      <c r="J8" s="117"/>
      <c r="K8" s="117"/>
      <c r="L8" s="64">
        <v>27.952590942382812</v>
      </c>
      <c r="M8" s="52">
        <f t="shared" si="1"/>
        <v>7.5805473327636719</v>
      </c>
      <c r="N8" s="52"/>
      <c r="O8" s="52">
        <f t="shared" si="6"/>
        <v>-1.0135283470153809</v>
      </c>
      <c r="P8" s="115"/>
      <c r="Q8" s="115"/>
      <c r="R8" s="15">
        <v>34.277683258056641</v>
      </c>
      <c r="S8" s="15">
        <f t="shared" si="7"/>
        <v>13.9056396484375</v>
      </c>
      <c r="T8" s="52"/>
      <c r="U8" s="52">
        <f t="shared" si="11"/>
        <v>0.42547607421875</v>
      </c>
      <c r="V8" s="115"/>
      <c r="W8" s="115"/>
      <c r="X8" s="14">
        <v>22.845613479614258</v>
      </c>
      <c r="Y8" s="14">
        <f t="shared" si="2"/>
        <v>2.4735698699951172</v>
      </c>
      <c r="Z8" s="52"/>
      <c r="AA8" s="52">
        <f t="shared" si="8"/>
        <v>0.19440221786499023</v>
      </c>
      <c r="AB8" s="115"/>
      <c r="AC8" s="115"/>
      <c r="AD8" s="54">
        <v>26.44688606262207</v>
      </c>
      <c r="AE8" s="54">
        <f t="shared" si="3"/>
        <v>6.0748424530029297</v>
      </c>
      <c r="AF8" s="52"/>
      <c r="AG8" s="52">
        <f t="shared" si="9"/>
        <v>1.1454529762268066</v>
      </c>
      <c r="AH8" s="115"/>
      <c r="AI8" s="115"/>
      <c r="AJ8" s="55">
        <v>21.465892791748047</v>
      </c>
      <c r="AK8" s="55">
        <f t="shared" si="4"/>
        <v>1.0938491821289062</v>
      </c>
      <c r="AL8" s="52"/>
      <c r="AM8" s="52">
        <f t="shared" si="10"/>
        <v>-2.6313362121582031</v>
      </c>
      <c r="AN8" s="115"/>
      <c r="AO8" s="115"/>
    </row>
    <row r="9" spans="1:41" ht="17" thickBot="1" x14ac:dyDescent="0.25">
      <c r="A9" s="21" t="s">
        <v>45</v>
      </c>
      <c r="B9" s="21">
        <v>5</v>
      </c>
      <c r="C9" s="21" t="s">
        <v>19</v>
      </c>
      <c r="D9" s="56">
        <v>6.4435830116271973</v>
      </c>
      <c r="E9" s="57">
        <v>17.505922317504883</v>
      </c>
      <c r="F9" s="58">
        <v>16.884504318237305</v>
      </c>
      <c r="G9" s="25">
        <f t="shared" si="0"/>
        <v>16.884504318237305</v>
      </c>
      <c r="H9" s="118"/>
      <c r="I9" s="59">
        <f t="shared" si="5"/>
        <v>-3.991849422454834</v>
      </c>
      <c r="J9" s="118"/>
      <c r="K9" s="118"/>
      <c r="L9" s="60">
        <v>25.997644424438477</v>
      </c>
      <c r="M9" s="61">
        <f t="shared" si="1"/>
        <v>9.1131401062011719</v>
      </c>
      <c r="N9" s="61"/>
      <c r="O9" s="61">
        <f t="shared" si="6"/>
        <v>0.51906442642211914</v>
      </c>
      <c r="P9" s="116"/>
      <c r="Q9" s="116"/>
      <c r="R9" s="24">
        <v>31.811189651489258</v>
      </c>
      <c r="S9" s="24">
        <f t="shared" si="7"/>
        <v>14.926685333251953</v>
      </c>
      <c r="T9" s="61"/>
      <c r="U9" s="52">
        <f t="shared" si="11"/>
        <v>1.4465217590332031</v>
      </c>
      <c r="V9" s="116"/>
      <c r="W9" s="116"/>
      <c r="X9" s="23">
        <v>19.620508193969727</v>
      </c>
      <c r="Y9" s="23">
        <f t="shared" si="2"/>
        <v>2.7360038757324219</v>
      </c>
      <c r="Z9" s="61"/>
      <c r="AA9" s="52">
        <f t="shared" si="8"/>
        <v>0.45683622360229492</v>
      </c>
      <c r="AB9" s="116"/>
      <c r="AC9" s="116"/>
      <c r="AD9" s="62">
        <v>22.901418685913086</v>
      </c>
      <c r="AE9" s="62">
        <f t="shared" si="3"/>
        <v>6.0169143676757812</v>
      </c>
      <c r="AF9" s="61"/>
      <c r="AG9" s="52">
        <f t="shared" si="9"/>
        <v>1.0875248908996582</v>
      </c>
      <c r="AH9" s="116"/>
      <c r="AI9" s="116"/>
      <c r="AJ9" s="63">
        <v>19.975835800170898</v>
      </c>
      <c r="AK9" s="63">
        <f t="shared" si="4"/>
        <v>3.0913314819335938</v>
      </c>
      <c r="AL9" s="61"/>
      <c r="AM9" s="52">
        <f t="shared" si="10"/>
        <v>-0.63385391235351562</v>
      </c>
      <c r="AN9" s="116"/>
      <c r="AO9" s="116"/>
    </row>
    <row r="10" spans="1:41" x14ac:dyDescent="0.2">
      <c r="A10" t="s">
        <v>46</v>
      </c>
      <c r="B10">
        <v>1</v>
      </c>
      <c r="C10" t="s">
        <v>20</v>
      </c>
      <c r="D10" s="48">
        <v>8.529231071472168</v>
      </c>
      <c r="E10" s="49">
        <v>21.871234893798828</v>
      </c>
      <c r="F10" s="50">
        <v>21.222620010375977</v>
      </c>
      <c r="G10" s="10">
        <f t="shared" si="0"/>
        <v>21.222620010375977</v>
      </c>
      <c r="H10" s="117">
        <f>AVERAGE(G10:G13)</f>
        <v>19.549400806427002</v>
      </c>
      <c r="I10" s="51">
        <f t="shared" si="5"/>
        <v>0.34626626968383789</v>
      </c>
      <c r="J10" s="117">
        <f t="shared" ref="J10" si="13">AVERAGE(I10:I13)</f>
        <v>-1.3269529342651367</v>
      </c>
      <c r="K10" s="117">
        <f>STDEV(I10:I13)</f>
        <v>1.769898291173108</v>
      </c>
      <c r="L10" s="52">
        <v>31.476413726806641</v>
      </c>
      <c r="M10" s="52">
        <f t="shared" si="1"/>
        <v>10.253793716430664</v>
      </c>
      <c r="N10" s="52"/>
      <c r="O10" s="52">
        <f t="shared" si="6"/>
        <v>1.6597180366516113</v>
      </c>
      <c r="P10" s="115">
        <f>AVERAGE(O10:O13)</f>
        <v>0.9710845947265625</v>
      </c>
      <c r="Q10" s="115">
        <f>STDEV(O10:O13)</f>
        <v>0.94504440149348112</v>
      </c>
      <c r="R10" s="15">
        <v>37.704380035400391</v>
      </c>
      <c r="S10" s="15">
        <f t="shared" si="7"/>
        <v>16.481760025024414</v>
      </c>
      <c r="T10" s="52"/>
      <c r="U10" s="52">
        <f t="shared" si="11"/>
        <v>3.0015964508056641</v>
      </c>
      <c r="V10" s="115">
        <f>AVERAGE(U10:U13)</f>
        <v>1.3252301216125488</v>
      </c>
      <c r="W10" s="115">
        <f>STDEV(U10:U13)</f>
        <v>1.3094175724366073</v>
      </c>
      <c r="X10" s="14">
        <v>25.062772750854492</v>
      </c>
      <c r="Y10" s="14">
        <f t="shared" si="2"/>
        <v>3.8401527404785156</v>
      </c>
      <c r="Z10" s="52"/>
      <c r="AA10" s="52">
        <f t="shared" si="8"/>
        <v>1.5609850883483887</v>
      </c>
      <c r="AB10" s="115">
        <f>AVERAGE(AA10:AA13)</f>
        <v>0.95170736312866211</v>
      </c>
      <c r="AC10" s="115">
        <f>STDEV(AA10:AA13)</f>
        <v>0.64058364450905825</v>
      </c>
      <c r="AD10" s="54">
        <v>27.463201522827148</v>
      </c>
      <c r="AE10" s="54">
        <f t="shared" si="3"/>
        <v>6.2405815124511719</v>
      </c>
      <c r="AF10" s="52"/>
      <c r="AG10" s="52">
        <f t="shared" si="9"/>
        <v>1.3111920356750488</v>
      </c>
      <c r="AH10" s="115">
        <f>AVERAGE(AG10:AG13)</f>
        <v>0.36545991897583008</v>
      </c>
      <c r="AI10" s="115">
        <f>STDEV(AG10:AG13)</f>
        <v>0.9729393005455349</v>
      </c>
      <c r="AJ10" s="55">
        <v>31.858818054199219</v>
      </c>
      <c r="AK10" s="55">
        <f t="shared" si="4"/>
        <v>10.636198043823242</v>
      </c>
      <c r="AL10" s="52"/>
      <c r="AM10" s="52">
        <f t="shared" si="10"/>
        <v>6.9110126495361328</v>
      </c>
      <c r="AN10" s="115">
        <f>AVERAGE(AM10:AM13)</f>
        <v>4.0258994102478027</v>
      </c>
      <c r="AO10" s="115">
        <f>STDEV(AM10:AM13)</f>
        <v>2.1569629188296249</v>
      </c>
    </row>
    <row r="11" spans="1:41" x14ac:dyDescent="0.2">
      <c r="A11" t="s">
        <v>47</v>
      </c>
      <c r="B11">
        <v>2</v>
      </c>
      <c r="C11" t="s">
        <v>20</v>
      </c>
      <c r="D11" s="48">
        <v>6.153536319732666</v>
      </c>
      <c r="E11" s="49">
        <v>20.76385498046875</v>
      </c>
      <c r="F11" s="50">
        <v>19.901096343994141</v>
      </c>
      <c r="G11" s="10">
        <f t="shared" si="0"/>
        <v>19.901096343994141</v>
      </c>
      <c r="H11" s="117"/>
      <c r="I11" s="51">
        <f t="shared" si="5"/>
        <v>-0.97525739669799805</v>
      </c>
      <c r="J11" s="117"/>
      <c r="K11" s="117"/>
      <c r="L11" s="52">
        <v>29.240390777587891</v>
      </c>
      <c r="M11" s="52">
        <f t="shared" si="1"/>
        <v>9.33929443359375</v>
      </c>
      <c r="N11" s="52"/>
      <c r="O11" s="52">
        <f t="shared" si="6"/>
        <v>0.74521875381469727</v>
      </c>
      <c r="P11" s="115"/>
      <c r="Q11" s="115"/>
      <c r="R11" s="15">
        <v>34.318855285644531</v>
      </c>
      <c r="S11" s="15">
        <f t="shared" si="7"/>
        <v>14.417758941650391</v>
      </c>
      <c r="T11" s="52"/>
      <c r="U11" s="52">
        <f t="shared" si="11"/>
        <v>0.93759536743164062</v>
      </c>
      <c r="V11" s="115"/>
      <c r="W11" s="115"/>
      <c r="X11" s="14">
        <v>23.481044769287109</v>
      </c>
      <c r="Y11" s="14">
        <f t="shared" si="2"/>
        <v>3.5799484252929688</v>
      </c>
      <c r="Z11" s="52"/>
      <c r="AA11" s="52">
        <f t="shared" si="8"/>
        <v>1.3007807731628418</v>
      </c>
      <c r="AB11" s="115"/>
      <c r="AC11" s="115"/>
      <c r="AD11" s="54">
        <v>23.986780166625977</v>
      </c>
      <c r="AE11" s="54">
        <f t="shared" si="3"/>
        <v>4.0856838226318359</v>
      </c>
      <c r="AF11" s="52"/>
      <c r="AG11" s="52">
        <f t="shared" si="9"/>
        <v>-0.84370565414428711</v>
      </c>
      <c r="AH11" s="115"/>
      <c r="AI11" s="115"/>
      <c r="AJ11" s="55">
        <v>25.365711212158203</v>
      </c>
      <c r="AK11" s="55">
        <f t="shared" si="4"/>
        <v>5.4646148681640625</v>
      </c>
      <c r="AL11" s="52"/>
      <c r="AM11" s="52">
        <f t="shared" si="10"/>
        <v>1.7394294738769531</v>
      </c>
      <c r="AN11" s="115"/>
      <c r="AO11" s="115"/>
    </row>
    <row r="12" spans="1:41" x14ac:dyDescent="0.2">
      <c r="A12" t="s">
        <v>48</v>
      </c>
      <c r="B12">
        <v>3</v>
      </c>
      <c r="C12" t="s">
        <v>20</v>
      </c>
      <c r="D12" s="48">
        <v>8.545598030090332</v>
      </c>
      <c r="E12" s="49">
        <v>20.02424430847168</v>
      </c>
      <c r="F12" s="50">
        <v>20.150333404541016</v>
      </c>
      <c r="G12" s="10">
        <f t="shared" si="0"/>
        <v>20.02424430847168</v>
      </c>
      <c r="H12" s="117"/>
      <c r="I12" s="51">
        <f t="shared" si="5"/>
        <v>-0.85210943222045898</v>
      </c>
      <c r="J12" s="117"/>
      <c r="K12" s="117"/>
      <c r="L12" s="52">
        <v>28.346334457397461</v>
      </c>
      <c r="M12" s="52">
        <f t="shared" si="1"/>
        <v>8.3220901489257812</v>
      </c>
      <c r="N12" s="52"/>
      <c r="O12" s="52">
        <f t="shared" si="6"/>
        <v>-0.27198553085327148</v>
      </c>
      <c r="P12" s="115"/>
      <c r="Q12" s="115"/>
      <c r="R12" s="15">
        <v>33.362823486328125</v>
      </c>
      <c r="S12" s="15">
        <f t="shared" si="7"/>
        <v>13.338579177856445</v>
      </c>
      <c r="T12" s="52"/>
      <c r="U12" s="52">
        <f t="shared" si="11"/>
        <v>-0.14158439636230469</v>
      </c>
      <c r="V12" s="115"/>
      <c r="W12" s="115"/>
      <c r="X12" s="14">
        <v>23.149274826049805</v>
      </c>
      <c r="Y12" s="14">
        <f t="shared" si="2"/>
        <v>3.125030517578125</v>
      </c>
      <c r="Z12" s="52"/>
      <c r="AA12" s="52">
        <f t="shared" si="8"/>
        <v>0.84586286544799805</v>
      </c>
      <c r="AB12" s="115"/>
      <c r="AC12" s="115"/>
      <c r="AD12" s="54">
        <v>24.977184295654297</v>
      </c>
      <c r="AE12" s="54">
        <f t="shared" si="3"/>
        <v>4.9529399871826172</v>
      </c>
      <c r="AF12" s="52"/>
      <c r="AG12" s="52">
        <f t="shared" si="9"/>
        <v>2.3550510406494141E-2</v>
      </c>
      <c r="AH12" s="115"/>
      <c r="AI12" s="115"/>
      <c r="AJ12" s="55">
        <v>27.13951301574707</v>
      </c>
      <c r="AK12" s="55">
        <f t="shared" si="4"/>
        <v>7.1152687072753906</v>
      </c>
      <c r="AL12" s="52"/>
      <c r="AM12" s="52">
        <f t="shared" si="10"/>
        <v>3.3900833129882812</v>
      </c>
      <c r="AN12" s="115"/>
      <c r="AO12" s="115"/>
    </row>
    <row r="13" spans="1:41" ht="17" thickBot="1" x14ac:dyDescent="0.25">
      <c r="A13" s="21" t="s">
        <v>49</v>
      </c>
      <c r="B13" s="21">
        <v>5</v>
      </c>
      <c r="C13" s="21" t="s">
        <v>20</v>
      </c>
      <c r="D13" s="56">
        <v>6.0376830101013184</v>
      </c>
      <c r="E13" s="57">
        <v>18.060361862182617</v>
      </c>
      <c r="F13" s="58">
        <v>17.049642562866211</v>
      </c>
      <c r="G13" s="25">
        <f t="shared" si="0"/>
        <v>17.049642562866211</v>
      </c>
      <c r="H13" s="118"/>
      <c r="I13" s="59">
        <f t="shared" si="5"/>
        <v>-3.8267111778259277</v>
      </c>
      <c r="J13" s="118"/>
      <c r="K13" s="118"/>
      <c r="L13" s="60">
        <v>27.395105361938477</v>
      </c>
      <c r="M13" s="61">
        <f t="shared" si="1"/>
        <v>10.345462799072266</v>
      </c>
      <c r="N13" s="61"/>
      <c r="O13" s="61">
        <f t="shared" si="6"/>
        <v>1.7513871192932129</v>
      </c>
      <c r="P13" s="116"/>
      <c r="Q13" s="116"/>
      <c r="R13" s="24">
        <v>32.033119201660156</v>
      </c>
      <c r="S13" s="24">
        <f t="shared" si="7"/>
        <v>14.983476638793945</v>
      </c>
      <c r="T13" s="61"/>
      <c r="U13" s="52">
        <f t="shared" si="11"/>
        <v>1.5033130645751953</v>
      </c>
      <c r="V13" s="116"/>
      <c r="W13" s="116"/>
      <c r="X13" s="23">
        <v>19.428010940551758</v>
      </c>
      <c r="Y13" s="23">
        <f t="shared" si="2"/>
        <v>2.3783683776855469</v>
      </c>
      <c r="Z13" s="61"/>
      <c r="AA13" s="52">
        <f t="shared" si="8"/>
        <v>9.9200725555419922E-2</v>
      </c>
      <c r="AB13" s="116"/>
      <c r="AC13" s="116"/>
      <c r="AD13" s="62">
        <v>22.949834823608398</v>
      </c>
      <c r="AE13" s="62">
        <f t="shared" si="3"/>
        <v>5.9001922607421875</v>
      </c>
      <c r="AF13" s="61"/>
      <c r="AG13" s="52">
        <f t="shared" si="9"/>
        <v>0.97080278396606445</v>
      </c>
      <c r="AH13" s="116"/>
      <c r="AI13" s="116"/>
      <c r="AJ13" s="63">
        <v>24.837900161743164</v>
      </c>
      <c r="AK13" s="63">
        <f t="shared" si="4"/>
        <v>7.7882575988769531</v>
      </c>
      <c r="AL13" s="61"/>
      <c r="AM13" s="52">
        <f t="shared" si="10"/>
        <v>4.0630722045898438</v>
      </c>
      <c r="AN13" s="116"/>
      <c r="AO13" s="116"/>
    </row>
    <row r="14" spans="1:41" x14ac:dyDescent="0.2">
      <c r="A14" t="s">
        <v>50</v>
      </c>
      <c r="B14">
        <v>1</v>
      </c>
      <c r="C14" t="s">
        <v>21</v>
      </c>
      <c r="D14" s="48">
        <v>6.4087867736816406</v>
      </c>
      <c r="E14" s="49">
        <v>22.379512786865234</v>
      </c>
      <c r="F14" s="50">
        <v>23.14903450012207</v>
      </c>
      <c r="G14" s="10">
        <f t="shared" si="0"/>
        <v>22.379512786865234</v>
      </c>
      <c r="H14" s="117">
        <f>AVERAGE(G14:G17)</f>
        <v>20.477651119232178</v>
      </c>
      <c r="I14" s="51">
        <f t="shared" si="5"/>
        <v>1.5031590461730957</v>
      </c>
      <c r="J14" s="117">
        <f t="shared" ref="J14" si="14">AVERAGE(I14:I17)</f>
        <v>-0.39870262145996094</v>
      </c>
      <c r="K14" s="117">
        <f>STDEV(I14:I17)</f>
        <v>1.6174148225639993</v>
      </c>
      <c r="L14" s="52">
        <v>31.439388275146484</v>
      </c>
      <c r="M14" s="52">
        <f t="shared" si="1"/>
        <v>9.05987548828125</v>
      </c>
      <c r="N14" s="52"/>
      <c r="O14" s="52">
        <f t="shared" si="6"/>
        <v>0.46579980850219727</v>
      </c>
      <c r="P14" s="115">
        <f>AVERAGE(O14:O17)</f>
        <v>-0.38764762878417969</v>
      </c>
      <c r="Q14" s="115">
        <f>STDEV(O14:O17)</f>
        <v>0.61318714755988324</v>
      </c>
      <c r="R14" s="15">
        <v>35.200851440429688</v>
      </c>
      <c r="S14" s="15">
        <f t="shared" si="7"/>
        <v>12.821338653564453</v>
      </c>
      <c r="T14" s="52"/>
      <c r="U14" s="52">
        <f t="shared" si="11"/>
        <v>-0.65882492065429688</v>
      </c>
      <c r="V14" s="115">
        <f>AVERAGE(U14:U17)</f>
        <v>0.21893548965454102</v>
      </c>
      <c r="W14" s="115">
        <f>STDEV(U14:U17)</f>
        <v>0.7976466619681607</v>
      </c>
      <c r="X14" s="14">
        <v>23.508001327514648</v>
      </c>
      <c r="Y14" s="14">
        <f t="shared" si="2"/>
        <v>1.1284885406494141</v>
      </c>
      <c r="Z14" s="52"/>
      <c r="AA14" s="52">
        <f t="shared" si="8"/>
        <v>-1.1506791114807129</v>
      </c>
      <c r="AB14" s="115">
        <f>AVERAGE(AA14:AA17)</f>
        <v>0.18428373336791992</v>
      </c>
      <c r="AC14" s="115">
        <f>STDEV(AA14:AA17)</f>
        <v>0.90149194298900448</v>
      </c>
      <c r="AD14" s="54">
        <v>26.053459167480469</v>
      </c>
      <c r="AE14" s="54">
        <f t="shared" si="3"/>
        <v>3.6739463806152344</v>
      </c>
      <c r="AF14" s="52"/>
      <c r="AG14" s="52">
        <f t="shared" si="9"/>
        <v>-1.2554430961608887</v>
      </c>
      <c r="AH14" s="115">
        <f>AVERAGE(AG14:AG17)</f>
        <v>-7.3559761047363281E-2</v>
      </c>
      <c r="AI14" s="115">
        <f>STDEV(AG14:AG17)</f>
        <v>1.2281253596533981</v>
      </c>
      <c r="AJ14" s="55">
        <v>30.408836364746094</v>
      </c>
      <c r="AK14" s="55">
        <f t="shared" si="4"/>
        <v>8.0293235778808594</v>
      </c>
      <c r="AL14" s="52"/>
      <c r="AM14" s="52">
        <f t="shared" si="10"/>
        <v>4.30413818359375</v>
      </c>
      <c r="AN14" s="115">
        <f>AVERAGE(AM14:AM17)</f>
        <v>0.87747907638549805</v>
      </c>
      <c r="AO14" s="115">
        <f>STDEV(AM14:AM17)</f>
        <v>2.888642525580897</v>
      </c>
    </row>
    <row r="15" spans="1:41" x14ac:dyDescent="0.2">
      <c r="A15" t="s">
        <v>51</v>
      </c>
      <c r="B15">
        <v>2</v>
      </c>
      <c r="C15" t="s">
        <v>21</v>
      </c>
      <c r="D15" s="48">
        <v>7.7355203628540039</v>
      </c>
      <c r="E15" s="49">
        <v>21.055158615112305</v>
      </c>
      <c r="F15" s="50">
        <v>20.967473983764648</v>
      </c>
      <c r="G15" s="10">
        <f t="shared" si="0"/>
        <v>20.967473983764648</v>
      </c>
      <c r="H15" s="117"/>
      <c r="I15" s="51">
        <f t="shared" si="5"/>
        <v>9.1120243072509766E-2</v>
      </c>
      <c r="J15" s="117"/>
      <c r="K15" s="117"/>
      <c r="L15" s="52">
        <v>29.104082107543945</v>
      </c>
      <c r="M15" s="52">
        <f t="shared" si="1"/>
        <v>8.1366081237792969</v>
      </c>
      <c r="N15" s="52"/>
      <c r="O15" s="52">
        <f t="shared" si="6"/>
        <v>-0.45746755599975586</v>
      </c>
      <c r="P15" s="115"/>
      <c r="Q15" s="115"/>
      <c r="R15" s="15">
        <v>34.221733093261719</v>
      </c>
      <c r="S15" s="15">
        <f t="shared" si="7"/>
        <v>13.25425910949707</v>
      </c>
      <c r="T15" s="52"/>
      <c r="U15" s="52">
        <f t="shared" si="11"/>
        <v>-0.22590446472167969</v>
      </c>
      <c r="V15" s="115"/>
      <c r="W15" s="115"/>
      <c r="X15" s="14">
        <v>24.07066535949707</v>
      </c>
      <c r="Y15" s="14">
        <f t="shared" si="2"/>
        <v>3.1031913757324219</v>
      </c>
      <c r="Z15" s="52"/>
      <c r="AA15" s="52">
        <f t="shared" si="8"/>
        <v>0.82402372360229492</v>
      </c>
      <c r="AB15" s="115"/>
      <c r="AC15" s="115"/>
      <c r="AD15" s="54">
        <v>25.837078094482422</v>
      </c>
      <c r="AE15" s="54">
        <f t="shared" si="3"/>
        <v>4.8696041107177734</v>
      </c>
      <c r="AF15" s="52"/>
      <c r="AG15" s="52">
        <f t="shared" si="9"/>
        <v>-5.9785366058349609E-2</v>
      </c>
      <c r="AH15" s="115"/>
      <c r="AI15" s="115"/>
      <c r="AJ15" s="55">
        <v>25.877115249633789</v>
      </c>
      <c r="AK15" s="55">
        <f t="shared" si="4"/>
        <v>4.9096412658691406</v>
      </c>
      <c r="AL15" s="52"/>
      <c r="AM15" s="52">
        <f t="shared" si="10"/>
        <v>1.1844558715820312</v>
      </c>
      <c r="AN15" s="115"/>
      <c r="AO15" s="115"/>
    </row>
    <row r="16" spans="1:41" x14ac:dyDescent="0.2">
      <c r="A16" t="s">
        <v>52</v>
      </c>
      <c r="B16">
        <v>3</v>
      </c>
      <c r="C16" t="s">
        <v>21</v>
      </c>
      <c r="D16" s="48">
        <v>7.4187579154968262</v>
      </c>
      <c r="E16" s="49">
        <v>20.131298065185547</v>
      </c>
      <c r="F16" s="50">
        <v>20.033809661865234</v>
      </c>
      <c r="G16" s="10">
        <f t="shared" si="0"/>
        <v>20.033809661865234</v>
      </c>
      <c r="H16" s="117"/>
      <c r="I16" s="51">
        <f t="shared" si="5"/>
        <v>-0.8425440788269043</v>
      </c>
      <c r="J16" s="117"/>
      <c r="K16" s="117"/>
      <c r="L16" s="64">
        <v>27.639005661010742</v>
      </c>
      <c r="M16" s="52">
        <f t="shared" si="1"/>
        <v>7.6051959991455078</v>
      </c>
      <c r="N16" s="52"/>
      <c r="O16" s="52">
        <f t="shared" si="6"/>
        <v>-0.98887968063354492</v>
      </c>
      <c r="P16" s="115"/>
      <c r="Q16" s="115"/>
      <c r="R16" s="15">
        <v>34.575508117675781</v>
      </c>
      <c r="S16" s="15">
        <f t="shared" si="7"/>
        <v>14.541698455810547</v>
      </c>
      <c r="T16" s="52"/>
      <c r="U16" s="52">
        <f t="shared" si="11"/>
        <v>1.0615348815917969</v>
      </c>
      <c r="V16" s="115"/>
      <c r="W16" s="115"/>
      <c r="X16" s="14">
        <v>22.894886016845703</v>
      </c>
      <c r="Y16" s="14">
        <f t="shared" si="2"/>
        <v>2.8610763549804688</v>
      </c>
      <c r="Z16" s="52"/>
      <c r="AA16" s="52">
        <f t="shared" si="8"/>
        <v>0.5819087028503418</v>
      </c>
      <c r="AB16" s="115"/>
      <c r="AC16" s="115"/>
      <c r="AD16" s="54">
        <v>24.367891311645508</v>
      </c>
      <c r="AE16" s="54">
        <f t="shared" si="3"/>
        <v>4.3340816497802734</v>
      </c>
      <c r="AF16" s="52"/>
      <c r="AG16" s="52">
        <f t="shared" si="9"/>
        <v>-0.59530782699584961</v>
      </c>
      <c r="AH16" s="115"/>
      <c r="AI16" s="115"/>
      <c r="AJ16" s="55">
        <v>24.534099578857422</v>
      </c>
      <c r="AK16" s="55">
        <f t="shared" si="4"/>
        <v>4.5002899169921875</v>
      </c>
      <c r="AL16" s="52"/>
      <c r="AM16" s="52">
        <f t="shared" si="10"/>
        <v>0.77510452270507812</v>
      </c>
      <c r="AN16" s="115"/>
      <c r="AO16" s="115"/>
    </row>
    <row r="17" spans="1:41" ht="17" thickBot="1" x14ac:dyDescent="0.25">
      <c r="A17" s="21" t="s">
        <v>53</v>
      </c>
      <c r="B17" s="21">
        <v>5</v>
      </c>
      <c r="C17" s="21" t="s">
        <v>21</v>
      </c>
      <c r="D17" s="56">
        <v>8.7785358428955078</v>
      </c>
      <c r="E17" s="57">
        <v>18.529808044433594</v>
      </c>
      <c r="F17" s="58">
        <v>19.026439666748047</v>
      </c>
      <c r="G17" s="25">
        <f t="shared" si="0"/>
        <v>18.529808044433594</v>
      </c>
      <c r="H17" s="118"/>
      <c r="I17" s="59">
        <f t="shared" si="5"/>
        <v>-2.3465456962585449</v>
      </c>
      <c r="J17" s="118"/>
      <c r="K17" s="118"/>
      <c r="L17" s="60">
        <v>26.553840637207031</v>
      </c>
      <c r="M17" s="61">
        <f t="shared" si="1"/>
        <v>8.0240325927734375</v>
      </c>
      <c r="N17" s="61"/>
      <c r="O17" s="61">
        <f t="shared" si="6"/>
        <v>-0.57004308700561523</v>
      </c>
      <c r="P17" s="116"/>
      <c r="Q17" s="116"/>
      <c r="R17" s="24">
        <v>32.708908081054688</v>
      </c>
      <c r="S17" s="24">
        <f t="shared" si="7"/>
        <v>14.179100036621094</v>
      </c>
      <c r="T17" s="61"/>
      <c r="U17" s="52">
        <f t="shared" si="11"/>
        <v>0.69893646240234375</v>
      </c>
      <c r="V17" s="116"/>
      <c r="W17" s="116"/>
      <c r="X17" s="23">
        <v>21.290857315063477</v>
      </c>
      <c r="Y17" s="23">
        <f t="shared" si="2"/>
        <v>2.7610492706298828</v>
      </c>
      <c r="Z17" s="61"/>
      <c r="AA17" s="52">
        <f t="shared" si="8"/>
        <v>0.48188161849975586</v>
      </c>
      <c r="AB17" s="116"/>
      <c r="AC17" s="116"/>
      <c r="AD17" s="62">
        <v>25.075494766235352</v>
      </c>
      <c r="AE17" s="62">
        <f t="shared" si="3"/>
        <v>6.5456867218017578</v>
      </c>
      <c r="AF17" s="61"/>
      <c r="AG17" s="52">
        <f t="shared" si="9"/>
        <v>1.6162972450256348</v>
      </c>
      <c r="AH17" s="116"/>
      <c r="AI17" s="116"/>
      <c r="AJ17" s="63">
        <v>19.501211166381836</v>
      </c>
      <c r="AK17" s="63">
        <f t="shared" si="4"/>
        <v>0.97140312194824219</v>
      </c>
      <c r="AL17" s="61"/>
      <c r="AM17" s="52">
        <f t="shared" si="10"/>
        <v>-2.7537822723388672</v>
      </c>
      <c r="AN17" s="116"/>
      <c r="AO17" s="116"/>
    </row>
    <row r="18" spans="1:41" x14ac:dyDescent="0.2">
      <c r="A18" t="s">
        <v>54</v>
      </c>
      <c r="B18">
        <v>1</v>
      </c>
      <c r="C18" t="s">
        <v>22</v>
      </c>
      <c r="D18" s="48">
        <v>8.7321863174438477</v>
      </c>
      <c r="E18" s="49">
        <v>23.496055603027344</v>
      </c>
      <c r="F18" s="50">
        <v>22.75029182434082</v>
      </c>
      <c r="G18" s="10">
        <f t="shared" si="0"/>
        <v>22.75029182434082</v>
      </c>
      <c r="H18" s="119">
        <f>AVERAGE(G18:G22)</f>
        <v>19.096530818939208</v>
      </c>
      <c r="I18" s="51">
        <f t="shared" si="5"/>
        <v>1.8739380836486816</v>
      </c>
      <c r="J18" s="119">
        <f>AVERAGE(I18:I22)</f>
        <v>-1.7798229217529298</v>
      </c>
      <c r="K18" s="119">
        <f>STDEV(I18:I22)</f>
        <v>2.698451428107234</v>
      </c>
      <c r="L18" s="52">
        <v>34.339824676513672</v>
      </c>
      <c r="M18" s="52">
        <f t="shared" si="1"/>
        <v>11.589532852172852</v>
      </c>
      <c r="N18" s="52"/>
      <c r="O18" s="52">
        <f t="shared" si="6"/>
        <v>2.9954571723937988</v>
      </c>
      <c r="P18" s="120">
        <f>AVERAGE(O18:O22)</f>
        <v>2.3970376968383791</v>
      </c>
      <c r="Q18" s="120">
        <f>STDEV(O18:O22)</f>
        <v>3.2783437613046043</v>
      </c>
      <c r="R18" s="53" t="s">
        <v>38</v>
      </c>
      <c r="S18" s="15"/>
      <c r="T18" s="52"/>
      <c r="U18" s="52"/>
      <c r="V18" s="120">
        <f>AVERAGE(U18:U22)</f>
        <v>2.3328109979629517</v>
      </c>
      <c r="W18" s="120">
        <f>STDEV(U18:U22)</f>
        <v>3.2387405679620889</v>
      </c>
      <c r="X18" s="14">
        <v>26.453323364257812</v>
      </c>
      <c r="Y18" s="14">
        <f t="shared" si="2"/>
        <v>3.7030315399169922</v>
      </c>
      <c r="Z18" s="52"/>
      <c r="AA18" s="52">
        <f t="shared" si="8"/>
        <v>1.4238638877868652</v>
      </c>
      <c r="AB18" s="120">
        <f>AVERAGE(AA18:AA22)</f>
        <v>2.6088447570800781</v>
      </c>
      <c r="AC18" s="120">
        <f>STDEV(AA18:AA22)</f>
        <v>2.817673061711063</v>
      </c>
      <c r="AD18" s="54">
        <v>27.918924331665039</v>
      </c>
      <c r="AE18" s="54">
        <f t="shared" si="3"/>
        <v>5.1686325073242188</v>
      </c>
      <c r="AF18" s="52"/>
      <c r="AG18" s="52">
        <f t="shared" si="9"/>
        <v>0.2392430305480957</v>
      </c>
      <c r="AH18" s="120">
        <f>AVERAGE(AG18:AG22)</f>
        <v>1.2228796005249023</v>
      </c>
      <c r="AI18" s="120">
        <f>STDEV(AG18:AG22)</f>
        <v>2.7705021056754382</v>
      </c>
      <c r="AJ18" s="55">
        <v>31.26953125</v>
      </c>
      <c r="AK18" s="55">
        <f t="shared" si="4"/>
        <v>8.5192394256591797</v>
      </c>
      <c r="AL18" s="52"/>
      <c r="AM18" s="52">
        <f t="shared" si="10"/>
        <v>4.7940540313720703</v>
      </c>
      <c r="AN18" s="120">
        <f>AVERAGE(AM18:AM22)</f>
        <v>2.6047917366027833</v>
      </c>
      <c r="AO18" s="120">
        <f>STDEV(AM18:AM22)</f>
        <v>3.7605963242034965</v>
      </c>
    </row>
    <row r="19" spans="1:41" x14ac:dyDescent="0.2">
      <c r="A19" t="s">
        <v>55</v>
      </c>
      <c r="B19">
        <v>2</v>
      </c>
      <c r="C19" t="s">
        <v>22</v>
      </c>
      <c r="D19" s="48">
        <v>8.6101903915405273</v>
      </c>
      <c r="E19" s="49">
        <v>23.709697723388672</v>
      </c>
      <c r="F19" s="65" t="s">
        <v>38</v>
      </c>
      <c r="G19" s="10">
        <f t="shared" si="0"/>
        <v>16.1599440574646</v>
      </c>
      <c r="H19" s="117"/>
      <c r="I19" s="51">
        <f t="shared" si="5"/>
        <v>-4.7164096832275391</v>
      </c>
      <c r="J19" s="117"/>
      <c r="K19" s="117"/>
      <c r="L19" s="52">
        <v>32.571285247802734</v>
      </c>
      <c r="M19" s="52">
        <f t="shared" si="1"/>
        <v>16.411341190338135</v>
      </c>
      <c r="N19" s="52"/>
      <c r="O19" s="52">
        <f t="shared" si="6"/>
        <v>7.817265510559082</v>
      </c>
      <c r="P19" s="115"/>
      <c r="Q19" s="115"/>
      <c r="R19" s="15">
        <v>36.445281982421875</v>
      </c>
      <c r="S19" s="15">
        <f>R19-G19</f>
        <v>20.285337924957275</v>
      </c>
      <c r="T19" s="52"/>
      <c r="U19" s="52">
        <f t="shared" si="11"/>
        <v>6.8051743507385254</v>
      </c>
      <c r="V19" s="115"/>
      <c r="W19" s="115"/>
      <c r="X19" s="14">
        <v>25.928571701049805</v>
      </c>
      <c r="Y19" s="14">
        <f t="shared" si="2"/>
        <v>9.7686276435852051</v>
      </c>
      <c r="Z19" s="52"/>
      <c r="AA19" s="52">
        <f t="shared" si="8"/>
        <v>7.4894599914550781</v>
      </c>
      <c r="AB19" s="115"/>
      <c r="AC19" s="115"/>
      <c r="AD19" s="54">
        <v>26.89433479309082</v>
      </c>
      <c r="AE19" s="54">
        <f t="shared" si="3"/>
        <v>10.734390735626221</v>
      </c>
      <c r="AF19" s="52"/>
      <c r="AG19" s="52">
        <f t="shared" si="9"/>
        <v>5.8050012588500977</v>
      </c>
      <c r="AH19" s="115"/>
      <c r="AI19" s="115"/>
      <c r="AJ19" s="55">
        <v>25.191568374633789</v>
      </c>
      <c r="AK19" s="55">
        <f t="shared" si="4"/>
        <v>9.0316243171691895</v>
      </c>
      <c r="AL19" s="52"/>
      <c r="AM19" s="52">
        <f t="shared" si="10"/>
        <v>5.3064389228820801</v>
      </c>
      <c r="AN19" s="115"/>
      <c r="AO19" s="115"/>
    </row>
    <row r="20" spans="1:41" x14ac:dyDescent="0.2">
      <c r="A20" t="s">
        <v>56</v>
      </c>
      <c r="B20">
        <v>3</v>
      </c>
      <c r="C20" t="s">
        <v>22</v>
      </c>
      <c r="D20" s="48">
        <v>6.5352625846862793</v>
      </c>
      <c r="E20" s="49">
        <v>19.947187423706055</v>
      </c>
      <c r="F20" s="50">
        <v>19.433938980102539</v>
      </c>
      <c r="G20" s="10">
        <f t="shared" si="0"/>
        <v>19.433938980102539</v>
      </c>
      <c r="H20" s="117"/>
      <c r="I20" s="51">
        <f t="shared" si="5"/>
        <v>-1.4424147605895996</v>
      </c>
      <c r="J20" s="117"/>
      <c r="K20" s="117"/>
      <c r="L20" s="64">
        <v>28.728250503540039</v>
      </c>
      <c r="M20" s="52">
        <f t="shared" si="1"/>
        <v>9.2943115234375</v>
      </c>
      <c r="N20" s="52"/>
      <c r="O20" s="52">
        <f t="shared" si="6"/>
        <v>0.70023584365844727</v>
      </c>
      <c r="P20" s="115"/>
      <c r="Q20" s="115"/>
      <c r="R20" s="15">
        <v>34.448329925537109</v>
      </c>
      <c r="S20" s="15">
        <f>R20-G20</f>
        <v>15.01439094543457</v>
      </c>
      <c r="T20" s="52"/>
      <c r="U20" s="52">
        <f t="shared" si="11"/>
        <v>1.5342273712158203</v>
      </c>
      <c r="V20" s="115"/>
      <c r="W20" s="115"/>
      <c r="X20" s="14">
        <v>24.026802062988281</v>
      </c>
      <c r="Y20" s="14">
        <f t="shared" si="2"/>
        <v>4.5928630828857422</v>
      </c>
      <c r="Z20" s="52"/>
      <c r="AA20" s="52">
        <f t="shared" si="8"/>
        <v>2.3136954307556152</v>
      </c>
      <c r="AB20" s="115"/>
      <c r="AC20" s="115"/>
      <c r="AD20" s="54">
        <v>22.996452331542969</v>
      </c>
      <c r="AE20" s="54">
        <f t="shared" si="3"/>
        <v>3.5625133514404297</v>
      </c>
      <c r="AF20" s="52"/>
      <c r="AG20" s="52">
        <f t="shared" si="9"/>
        <v>-1.3668761253356934</v>
      </c>
      <c r="AH20" s="115"/>
      <c r="AI20" s="115"/>
      <c r="AJ20" s="55">
        <v>24.402912139892578</v>
      </c>
      <c r="AK20" s="55">
        <f t="shared" si="4"/>
        <v>4.9689731597900391</v>
      </c>
      <c r="AL20" s="52"/>
      <c r="AM20" s="52">
        <f t="shared" si="10"/>
        <v>1.2437877655029297</v>
      </c>
      <c r="AN20" s="115"/>
      <c r="AO20" s="115"/>
    </row>
    <row r="21" spans="1:41" x14ac:dyDescent="0.2">
      <c r="A21" t="s">
        <v>57</v>
      </c>
      <c r="B21">
        <v>4</v>
      </c>
      <c r="C21" t="s">
        <v>22</v>
      </c>
      <c r="D21" s="48">
        <v>9.3104801177978516</v>
      </c>
      <c r="E21" s="49">
        <v>20.369674682617188</v>
      </c>
      <c r="F21" s="50">
        <v>20.490413665771484</v>
      </c>
      <c r="G21" s="10">
        <f t="shared" si="0"/>
        <v>20.369674682617188</v>
      </c>
      <c r="H21" s="117"/>
      <c r="I21" s="51">
        <f t="shared" si="5"/>
        <v>-0.50667905807495117</v>
      </c>
      <c r="J21" s="117"/>
      <c r="K21" s="117"/>
      <c r="L21" s="64">
        <v>28.480537414550781</v>
      </c>
      <c r="M21" s="52">
        <f t="shared" si="1"/>
        <v>8.1108627319335938</v>
      </c>
      <c r="N21" s="52"/>
      <c r="O21" s="52">
        <f t="shared" si="6"/>
        <v>-0.48321294784545898</v>
      </c>
      <c r="P21" s="115"/>
      <c r="Q21" s="115"/>
      <c r="R21" s="15">
        <v>32.917434692382812</v>
      </c>
      <c r="S21" s="15">
        <f>R21-G21</f>
        <v>12.547760009765625</v>
      </c>
      <c r="T21" s="52"/>
      <c r="U21" s="52">
        <f t="shared" si="11"/>
        <v>-0.932403564453125</v>
      </c>
      <c r="V21" s="115"/>
      <c r="W21" s="115"/>
      <c r="X21" s="14">
        <v>22.981346130371094</v>
      </c>
      <c r="Y21" s="14">
        <f t="shared" si="2"/>
        <v>2.6116714477539062</v>
      </c>
      <c r="Z21" s="52"/>
      <c r="AA21" s="52">
        <f t="shared" si="8"/>
        <v>0.3325037956237793</v>
      </c>
      <c r="AB21" s="115"/>
      <c r="AC21" s="115"/>
      <c r="AD21" s="54">
        <v>26.890432357788086</v>
      </c>
      <c r="AE21" s="54">
        <f t="shared" si="3"/>
        <v>6.5207576751708984</v>
      </c>
      <c r="AF21" s="52"/>
      <c r="AG21" s="52">
        <f t="shared" si="9"/>
        <v>1.5913681983947754</v>
      </c>
      <c r="AH21" s="115"/>
      <c r="AI21" s="115"/>
      <c r="AJ21" s="55">
        <v>20.66889762878418</v>
      </c>
      <c r="AK21" s="55">
        <f t="shared" si="4"/>
        <v>0.29922294616699219</v>
      </c>
      <c r="AL21" s="52"/>
      <c r="AM21" s="52">
        <f t="shared" si="10"/>
        <v>-3.4259624481201172</v>
      </c>
      <c r="AN21" s="115"/>
      <c r="AO21" s="115"/>
    </row>
    <row r="22" spans="1:41" ht="17" thickBot="1" x14ac:dyDescent="0.25">
      <c r="A22" s="21" t="s">
        <v>58</v>
      </c>
      <c r="B22" s="21">
        <v>5</v>
      </c>
      <c r="C22" s="21" t="s">
        <v>22</v>
      </c>
      <c r="D22" s="56">
        <v>5.3685698509216309</v>
      </c>
      <c r="E22" s="57">
        <v>17.722240447998047</v>
      </c>
      <c r="F22" s="58">
        <v>16.768804550170898</v>
      </c>
      <c r="G22" s="25">
        <f t="shared" si="0"/>
        <v>16.768804550170898</v>
      </c>
      <c r="H22" s="118"/>
      <c r="I22" s="59">
        <f t="shared" si="5"/>
        <v>-4.1075491905212402</v>
      </c>
      <c r="J22" s="118"/>
      <c r="K22" s="118"/>
      <c r="L22" s="60">
        <v>26.318323135375977</v>
      </c>
      <c r="M22" s="61">
        <f t="shared" si="1"/>
        <v>9.5495185852050781</v>
      </c>
      <c r="N22" s="61"/>
      <c r="O22" s="61">
        <f t="shared" si="6"/>
        <v>0.95544290542602539</v>
      </c>
      <c r="P22" s="116"/>
      <c r="Q22" s="116"/>
      <c r="R22" s="24">
        <v>32.173213958740234</v>
      </c>
      <c r="S22" s="24">
        <f>R22-G22</f>
        <v>15.404409408569336</v>
      </c>
      <c r="T22" s="61"/>
      <c r="U22" s="52">
        <f t="shared" si="11"/>
        <v>1.9242458343505859</v>
      </c>
      <c r="V22" s="116"/>
      <c r="W22" s="116"/>
      <c r="X22" s="23">
        <v>20.532672882080078</v>
      </c>
      <c r="Y22" s="23">
        <f t="shared" si="2"/>
        <v>3.7638683319091797</v>
      </c>
      <c r="Z22" s="61"/>
      <c r="AA22" s="52">
        <f t="shared" si="8"/>
        <v>1.4847006797790527</v>
      </c>
      <c r="AB22" s="116"/>
      <c r="AC22" s="116"/>
      <c r="AD22" s="62">
        <v>21.543855667114258</v>
      </c>
      <c r="AE22" s="62">
        <f t="shared" si="3"/>
        <v>4.7750511169433594</v>
      </c>
      <c r="AF22" s="61"/>
      <c r="AG22" s="52">
        <f t="shared" si="9"/>
        <v>-0.15433835983276367</v>
      </c>
      <c r="AH22" s="116"/>
      <c r="AI22" s="116"/>
      <c r="AJ22" s="63">
        <v>25.599630355834961</v>
      </c>
      <c r="AK22" s="63">
        <f t="shared" si="4"/>
        <v>8.8308258056640625</v>
      </c>
      <c r="AL22" s="61"/>
      <c r="AM22" s="52">
        <f t="shared" si="10"/>
        <v>5.1056404113769531</v>
      </c>
      <c r="AN22" s="116"/>
      <c r="AO22" s="116"/>
    </row>
  </sheetData>
  <mergeCells count="70">
    <mergeCell ref="AH18:AH22"/>
    <mergeCell ref="AI18:AI22"/>
    <mergeCell ref="AO2:AO5"/>
    <mergeCell ref="AN6:AN9"/>
    <mergeCell ref="AO6:AO9"/>
    <mergeCell ref="AO14:AO17"/>
    <mergeCell ref="AN18:AN22"/>
    <mergeCell ref="AO18:AO22"/>
    <mergeCell ref="AN10:AN13"/>
    <mergeCell ref="AO10:AO13"/>
    <mergeCell ref="AN14:AN17"/>
    <mergeCell ref="AL2:AL5"/>
    <mergeCell ref="AN2:AN5"/>
    <mergeCell ref="AH10:AH13"/>
    <mergeCell ref="AI10:AI13"/>
    <mergeCell ref="AH14:AH17"/>
    <mergeCell ref="AI14:AI17"/>
    <mergeCell ref="AC2:AC5"/>
    <mergeCell ref="AC6:AC9"/>
    <mergeCell ref="AF2:AF5"/>
    <mergeCell ref="AH2:AH5"/>
    <mergeCell ref="AI2:AI5"/>
    <mergeCell ref="AH6:AH9"/>
    <mergeCell ref="AI6:AI9"/>
    <mergeCell ref="AC10:AC13"/>
    <mergeCell ref="AB14:AB17"/>
    <mergeCell ref="AC14:AC17"/>
    <mergeCell ref="AB2:AB5"/>
    <mergeCell ref="AC18:AC22"/>
    <mergeCell ref="AB18:AB22"/>
    <mergeCell ref="T2:T5"/>
    <mergeCell ref="V2:V5"/>
    <mergeCell ref="W2:W5"/>
    <mergeCell ref="V6:V9"/>
    <mergeCell ref="W6:W9"/>
    <mergeCell ref="V10:V13"/>
    <mergeCell ref="W10:W13"/>
    <mergeCell ref="V14:V17"/>
    <mergeCell ref="W14:W17"/>
    <mergeCell ref="V18:V22"/>
    <mergeCell ref="W18:W22"/>
    <mergeCell ref="Z2:Z5"/>
    <mergeCell ref="AB6:AB9"/>
    <mergeCell ref="AB10:AB13"/>
    <mergeCell ref="H14:H17"/>
    <mergeCell ref="J14:J17"/>
    <mergeCell ref="K14:K17"/>
    <mergeCell ref="P14:P17"/>
    <mergeCell ref="Q14:Q17"/>
    <mergeCell ref="H18:H22"/>
    <mergeCell ref="J18:J22"/>
    <mergeCell ref="K18:K22"/>
    <mergeCell ref="P18:P22"/>
    <mergeCell ref="Q18:Q22"/>
    <mergeCell ref="H6:H9"/>
    <mergeCell ref="J6:J9"/>
    <mergeCell ref="K6:K9"/>
    <mergeCell ref="P6:P9"/>
    <mergeCell ref="Q6:Q9"/>
    <mergeCell ref="H10:H13"/>
    <mergeCell ref="J10:J13"/>
    <mergeCell ref="K10:K13"/>
    <mergeCell ref="P10:P13"/>
    <mergeCell ref="Q10:Q13"/>
    <mergeCell ref="Q2:Q5"/>
    <mergeCell ref="H2:H5"/>
    <mergeCell ref="J2:J5"/>
    <mergeCell ref="K2:K5"/>
    <mergeCell ref="N2:N5"/>
    <mergeCell ref="P2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CD49-3661-E840-87E8-9495E4CAFBD2}">
  <dimension ref="A1:AP90"/>
  <sheetViews>
    <sheetView topLeftCell="H1" zoomScale="75" workbookViewId="0">
      <selection activeCell="W3" sqref="W3:W6"/>
    </sheetView>
  </sheetViews>
  <sheetFormatPr baseColWidth="10" defaultRowHeight="16" x14ac:dyDescent="0.2"/>
  <cols>
    <col min="1" max="3" width="13.33203125" bestFit="1" customWidth="1"/>
    <col min="4" max="4" width="13.6640625" bestFit="1" customWidth="1"/>
    <col min="5" max="5" width="11.33203125" bestFit="1" customWidth="1"/>
    <col min="6" max="6" width="14.1640625" bestFit="1" customWidth="1"/>
    <col min="7" max="7" width="26.6640625" bestFit="1" customWidth="1"/>
    <col min="8" max="8" width="20.1640625" bestFit="1" customWidth="1"/>
    <col min="9" max="9" width="15.5" bestFit="1" customWidth="1"/>
    <col min="10" max="10" width="16.1640625" bestFit="1" customWidth="1"/>
    <col min="11" max="11" width="13.6640625" bestFit="1" customWidth="1"/>
    <col min="12" max="13" width="12.33203125" bestFit="1" customWidth="1"/>
    <col min="14" max="14" width="14.6640625" bestFit="1" customWidth="1"/>
    <col min="15" max="15" width="13" bestFit="1" customWidth="1"/>
    <col min="16" max="17" width="12" bestFit="1" customWidth="1"/>
  </cols>
  <sheetData>
    <row r="1" spans="1:42" x14ac:dyDescent="0.2">
      <c r="A1" t="s">
        <v>59</v>
      </c>
    </row>
    <row r="2" spans="1:42" x14ac:dyDescent="0.2">
      <c r="A2" s="40" t="s">
        <v>23</v>
      </c>
      <c r="B2" s="40" t="s">
        <v>0</v>
      </c>
      <c r="C2" s="40" t="s">
        <v>24</v>
      </c>
      <c r="D2" s="40" t="s">
        <v>25</v>
      </c>
      <c r="E2" s="40" t="s">
        <v>26</v>
      </c>
      <c r="F2" s="40" t="s">
        <v>27</v>
      </c>
      <c r="G2" s="40" t="s">
        <v>28</v>
      </c>
      <c r="H2" s="40" t="s">
        <v>29</v>
      </c>
      <c r="I2" s="40" t="s">
        <v>8</v>
      </c>
      <c r="J2" s="40" t="s">
        <v>9</v>
      </c>
      <c r="K2" s="40" t="s">
        <v>30</v>
      </c>
      <c r="L2" s="40" t="s">
        <v>6</v>
      </c>
      <c r="M2" s="40" t="s">
        <v>7</v>
      </c>
      <c r="N2" s="40" t="s">
        <v>32</v>
      </c>
      <c r="O2" s="40" t="s">
        <v>8</v>
      </c>
      <c r="P2" s="40" t="s">
        <v>9</v>
      </c>
      <c r="Q2" s="40" t="s">
        <v>30</v>
      </c>
      <c r="R2" s="40" t="s">
        <v>61</v>
      </c>
      <c r="S2" s="40" t="s">
        <v>7</v>
      </c>
      <c r="T2" s="40" t="s">
        <v>32</v>
      </c>
      <c r="U2" s="40" t="s">
        <v>8</v>
      </c>
      <c r="V2" s="40" t="s">
        <v>9</v>
      </c>
      <c r="W2" s="40" t="s">
        <v>30</v>
      </c>
      <c r="X2" s="40" t="s">
        <v>62</v>
      </c>
      <c r="Y2" s="40" t="s">
        <v>7</v>
      </c>
      <c r="Z2" s="40" t="s">
        <v>32</v>
      </c>
      <c r="AA2" s="40" t="s">
        <v>8</v>
      </c>
      <c r="AB2" s="40" t="s">
        <v>9</v>
      </c>
      <c r="AC2" s="40" t="s">
        <v>30</v>
      </c>
      <c r="AD2" s="40" t="s">
        <v>63</v>
      </c>
      <c r="AE2" s="40" t="s">
        <v>7</v>
      </c>
      <c r="AF2" s="40" t="s">
        <v>32</v>
      </c>
      <c r="AG2" s="40" t="s">
        <v>8</v>
      </c>
      <c r="AH2" s="40" t="s">
        <v>9</v>
      </c>
      <c r="AI2" s="40" t="s">
        <v>30</v>
      </c>
      <c r="AJ2" s="40" t="s">
        <v>64</v>
      </c>
      <c r="AK2" s="40" t="s">
        <v>7</v>
      </c>
      <c r="AL2" s="40" t="s">
        <v>32</v>
      </c>
      <c r="AM2" s="40" t="s">
        <v>8</v>
      </c>
      <c r="AN2" s="40" t="s">
        <v>9</v>
      </c>
      <c r="AO2" s="40" t="s">
        <v>30</v>
      </c>
      <c r="AP2" s="40"/>
    </row>
    <row r="3" spans="1:42" x14ac:dyDescent="0.2">
      <c r="A3" s="40" t="s">
        <v>37</v>
      </c>
      <c r="B3" s="40">
        <v>1</v>
      </c>
      <c r="C3" s="40" t="s">
        <v>18</v>
      </c>
      <c r="D3" s="66">
        <v>7.28</v>
      </c>
      <c r="E3" s="67">
        <v>22.440999999999999</v>
      </c>
      <c r="F3" s="68">
        <v>22.35</v>
      </c>
      <c r="G3" s="41">
        <v>22.35</v>
      </c>
      <c r="H3" s="121">
        <v>20.876000000000001</v>
      </c>
      <c r="I3" s="69">
        <v>1.4730000000000001</v>
      </c>
      <c r="J3" s="121">
        <v>0</v>
      </c>
      <c r="K3" s="121">
        <v>2.3650000000000002</v>
      </c>
      <c r="L3" s="70">
        <v>30.704000000000001</v>
      </c>
      <c r="M3" s="70">
        <v>8.3539999999999992</v>
      </c>
      <c r="N3" s="123">
        <v>8.5939999999999994</v>
      </c>
      <c r="O3" s="70">
        <v>-0.24</v>
      </c>
      <c r="P3" s="123">
        <v>0</v>
      </c>
      <c r="Q3" s="123">
        <v>0.85399999999999998</v>
      </c>
      <c r="R3" s="71" t="s">
        <v>38</v>
      </c>
      <c r="S3" s="71"/>
      <c r="T3" s="123">
        <v>13.48</v>
      </c>
      <c r="U3" s="70"/>
      <c r="V3" s="123">
        <v>0</v>
      </c>
      <c r="W3" s="123">
        <v>0.93700000000000006</v>
      </c>
      <c r="X3" s="42">
        <v>23.672000000000001</v>
      </c>
      <c r="Y3" s="42">
        <v>1.3220000000000001</v>
      </c>
      <c r="Z3" s="123">
        <v>2.2789999999999999</v>
      </c>
      <c r="AA3" s="70">
        <v>-0.95699999999999996</v>
      </c>
      <c r="AB3" s="123">
        <v>0</v>
      </c>
      <c r="AC3" s="123">
        <v>0.88200000000000001</v>
      </c>
      <c r="AD3" s="72">
        <v>26.934000000000001</v>
      </c>
      <c r="AE3" s="72">
        <v>4.5839999999999996</v>
      </c>
      <c r="AF3" s="123">
        <v>4.9290000000000003</v>
      </c>
      <c r="AG3" s="70">
        <v>-0.34499999999999997</v>
      </c>
      <c r="AH3" s="123">
        <v>0</v>
      </c>
      <c r="AI3" s="123">
        <v>0.61399999999999999</v>
      </c>
      <c r="AJ3" s="73">
        <v>22.893000000000001</v>
      </c>
      <c r="AK3" s="73">
        <v>0.54400000000000004</v>
      </c>
      <c r="AL3" s="123">
        <v>3.7250000000000001</v>
      </c>
      <c r="AM3" s="70">
        <v>-3.181</v>
      </c>
      <c r="AN3" s="123">
        <v>0</v>
      </c>
      <c r="AO3" s="123">
        <v>3.0579999999999998</v>
      </c>
      <c r="AP3" s="40"/>
    </row>
    <row r="4" spans="1:42" x14ac:dyDescent="0.2">
      <c r="A4" s="40" t="s">
        <v>39</v>
      </c>
      <c r="B4" s="40">
        <v>2</v>
      </c>
      <c r="C4" s="40" t="s">
        <v>18</v>
      </c>
      <c r="D4" s="66">
        <v>7.508</v>
      </c>
      <c r="E4" s="67">
        <v>24.574999999999999</v>
      </c>
      <c r="F4" s="68">
        <v>23.331</v>
      </c>
      <c r="G4" s="41">
        <v>23.331</v>
      </c>
      <c r="H4" s="121"/>
      <c r="I4" s="69">
        <v>2.4550000000000001</v>
      </c>
      <c r="J4" s="121"/>
      <c r="K4" s="121"/>
      <c r="L4" s="70">
        <v>33.164999999999999</v>
      </c>
      <c r="M4" s="70">
        <v>9.8339999999999996</v>
      </c>
      <c r="N4" s="123"/>
      <c r="O4" s="70">
        <v>1.24</v>
      </c>
      <c r="P4" s="123"/>
      <c r="Q4" s="123"/>
      <c r="R4" s="43">
        <v>35.74</v>
      </c>
      <c r="S4" s="43">
        <v>12.407999999999999</v>
      </c>
      <c r="T4" s="123"/>
      <c r="U4" s="70">
        <v>-1.0720000000000001</v>
      </c>
      <c r="V4" s="123"/>
      <c r="W4" s="123"/>
      <c r="X4" s="42">
        <v>25.536000000000001</v>
      </c>
      <c r="Y4" s="42">
        <v>2.2040000000000002</v>
      </c>
      <c r="Z4" s="123"/>
      <c r="AA4" s="70">
        <v>-7.4999999999999997E-2</v>
      </c>
      <c r="AB4" s="123"/>
      <c r="AC4" s="123"/>
      <c r="AD4" s="72">
        <v>27.606999999999999</v>
      </c>
      <c r="AE4" s="72">
        <v>4.2750000000000004</v>
      </c>
      <c r="AF4" s="123"/>
      <c r="AG4" s="70">
        <v>-0.65400000000000003</v>
      </c>
      <c r="AH4" s="123"/>
      <c r="AI4" s="123"/>
      <c r="AJ4" s="73">
        <v>31.091000000000001</v>
      </c>
      <c r="AK4" s="73">
        <v>7.76</v>
      </c>
      <c r="AL4" s="123"/>
      <c r="AM4" s="70">
        <v>4.0339999999999998</v>
      </c>
      <c r="AN4" s="123"/>
      <c r="AO4" s="123"/>
      <c r="AP4" s="40"/>
    </row>
    <row r="5" spans="1:42" x14ac:dyDescent="0.2">
      <c r="A5" s="40" t="s">
        <v>40</v>
      </c>
      <c r="B5" s="40">
        <v>3</v>
      </c>
      <c r="C5" s="40" t="s">
        <v>18</v>
      </c>
      <c r="D5" s="66">
        <v>8.7560000000000002</v>
      </c>
      <c r="E5" s="67">
        <v>19.858000000000001</v>
      </c>
      <c r="F5" s="68">
        <v>19.568000000000001</v>
      </c>
      <c r="G5" s="41">
        <v>19.568000000000001</v>
      </c>
      <c r="H5" s="121"/>
      <c r="I5" s="69">
        <v>-1.3089999999999999</v>
      </c>
      <c r="J5" s="121"/>
      <c r="K5" s="121"/>
      <c r="L5" s="70">
        <v>27.445</v>
      </c>
      <c r="M5" s="70">
        <v>7.8769999999999998</v>
      </c>
      <c r="N5" s="123"/>
      <c r="O5" s="70">
        <v>-0.71699999999999997</v>
      </c>
      <c r="P5" s="123"/>
      <c r="Q5" s="123"/>
      <c r="R5" s="43">
        <v>33.459000000000003</v>
      </c>
      <c r="S5" s="43">
        <v>13.891</v>
      </c>
      <c r="T5" s="123"/>
      <c r="U5" s="70">
        <v>0.41099999999999998</v>
      </c>
      <c r="V5" s="123"/>
      <c r="W5" s="123"/>
      <c r="X5" s="42">
        <v>23.026</v>
      </c>
      <c r="Y5" s="42">
        <v>3.4580000000000002</v>
      </c>
      <c r="Z5" s="123"/>
      <c r="AA5" s="70">
        <v>1.179</v>
      </c>
      <c r="AB5" s="123"/>
      <c r="AC5" s="123"/>
      <c r="AD5" s="72">
        <v>25.202999999999999</v>
      </c>
      <c r="AE5" s="72">
        <v>5.6349999999999998</v>
      </c>
      <c r="AF5" s="123"/>
      <c r="AG5" s="70">
        <v>0.70599999999999996</v>
      </c>
      <c r="AH5" s="123"/>
      <c r="AI5" s="123"/>
      <c r="AJ5" s="73">
        <v>22.062000000000001</v>
      </c>
      <c r="AK5" s="73">
        <v>2.4940000000000002</v>
      </c>
      <c r="AL5" s="123"/>
      <c r="AM5" s="70">
        <v>-1.2310000000000001</v>
      </c>
      <c r="AN5" s="123"/>
      <c r="AO5" s="123"/>
      <c r="AP5" s="40"/>
    </row>
    <row r="6" spans="1:42" ht="17" thickBot="1" x14ac:dyDescent="0.25">
      <c r="A6" s="44" t="s">
        <v>41</v>
      </c>
      <c r="B6" s="44">
        <v>4</v>
      </c>
      <c r="C6" s="44" t="s">
        <v>18</v>
      </c>
      <c r="D6" s="74">
        <v>5.7309999999999999</v>
      </c>
      <c r="E6" s="75">
        <v>18.59</v>
      </c>
      <c r="F6" s="76">
        <v>18.257000000000001</v>
      </c>
      <c r="G6" s="47">
        <v>18.257000000000001</v>
      </c>
      <c r="H6" s="122"/>
      <c r="I6" s="77">
        <v>-2.62</v>
      </c>
      <c r="J6" s="122"/>
      <c r="K6" s="122"/>
      <c r="L6" s="78">
        <v>26.568000000000001</v>
      </c>
      <c r="M6" s="79">
        <v>8.3109999999999999</v>
      </c>
      <c r="N6" s="124"/>
      <c r="O6" s="79">
        <v>-0.28299999999999997</v>
      </c>
      <c r="P6" s="124"/>
      <c r="Q6" s="124"/>
      <c r="R6" s="46">
        <v>32.396999999999998</v>
      </c>
      <c r="S6" s="46">
        <v>14.141</v>
      </c>
      <c r="T6" s="124"/>
      <c r="U6" s="70">
        <v>0.66100000000000003</v>
      </c>
      <c r="V6" s="124"/>
      <c r="W6" s="124"/>
      <c r="X6" s="45">
        <v>20.388999999999999</v>
      </c>
      <c r="Y6" s="45">
        <v>2.1320000000000001</v>
      </c>
      <c r="Z6" s="124"/>
      <c r="AA6" s="70">
        <v>-0.14699999999999999</v>
      </c>
      <c r="AB6" s="124"/>
      <c r="AC6" s="124"/>
      <c r="AD6" s="80">
        <v>23.478999999999999</v>
      </c>
      <c r="AE6" s="80">
        <v>5.2229999999999999</v>
      </c>
      <c r="AF6" s="124"/>
      <c r="AG6" s="70">
        <v>0.29399999999999998</v>
      </c>
      <c r="AH6" s="124"/>
      <c r="AI6" s="124"/>
      <c r="AJ6" s="81">
        <v>22.36</v>
      </c>
      <c r="AK6" s="81">
        <v>4.1029999999999998</v>
      </c>
      <c r="AL6" s="124"/>
      <c r="AM6" s="70">
        <v>0.378</v>
      </c>
      <c r="AN6" s="124"/>
      <c r="AO6" s="124"/>
      <c r="AP6" s="40"/>
    </row>
    <row r="7" spans="1:42" x14ac:dyDescent="0.2">
      <c r="A7" s="40" t="s">
        <v>42</v>
      </c>
      <c r="B7" s="40">
        <v>2</v>
      </c>
      <c r="C7" s="40" t="s">
        <v>19</v>
      </c>
      <c r="D7" s="66">
        <v>6.3819999999999997</v>
      </c>
      <c r="E7" s="67">
        <v>22.363</v>
      </c>
      <c r="F7" s="68">
        <v>20.984000000000002</v>
      </c>
      <c r="G7" s="41">
        <v>20.984000000000002</v>
      </c>
      <c r="H7" s="126">
        <v>19.574000000000002</v>
      </c>
      <c r="I7" s="69">
        <v>0.107</v>
      </c>
      <c r="J7" s="126">
        <v>-1.3029999999999999</v>
      </c>
      <c r="K7" s="126">
        <v>1.8340000000000001</v>
      </c>
      <c r="L7" s="70">
        <v>30.215</v>
      </c>
      <c r="M7" s="70">
        <v>9.2309999999999999</v>
      </c>
      <c r="N7" s="70"/>
      <c r="O7" s="70">
        <v>0.63700000000000001</v>
      </c>
      <c r="P7" s="125">
        <v>-0.108</v>
      </c>
      <c r="Q7" s="125">
        <v>0.81399999999999995</v>
      </c>
      <c r="R7" s="43">
        <v>36.866999999999997</v>
      </c>
      <c r="S7" s="43">
        <v>15.882999999999999</v>
      </c>
      <c r="T7" s="70"/>
      <c r="U7" s="70">
        <v>2.403</v>
      </c>
      <c r="V7" s="125">
        <v>1.335</v>
      </c>
      <c r="W7" s="125">
        <v>0.82699999999999996</v>
      </c>
      <c r="X7" s="42">
        <v>24.905999999999999</v>
      </c>
      <c r="Y7" s="42">
        <v>3.923</v>
      </c>
      <c r="Z7" s="70"/>
      <c r="AA7" s="70">
        <v>1.643</v>
      </c>
      <c r="AB7" s="125">
        <v>1.0609999999999999</v>
      </c>
      <c r="AC7" s="125">
        <v>0.86599999999999999</v>
      </c>
      <c r="AD7" s="72">
        <v>25.239000000000001</v>
      </c>
      <c r="AE7" s="72">
        <v>4.2549999999999999</v>
      </c>
      <c r="AF7" s="70"/>
      <c r="AG7" s="70">
        <v>-0.67400000000000004</v>
      </c>
      <c r="AH7" s="125">
        <v>0.38300000000000001</v>
      </c>
      <c r="AI7" s="125">
        <v>0.88700000000000001</v>
      </c>
      <c r="AJ7" s="73">
        <v>25.001999999999999</v>
      </c>
      <c r="AK7" s="73">
        <v>4.0179999999999998</v>
      </c>
      <c r="AL7" s="70"/>
      <c r="AM7" s="70">
        <v>0.29299999999999998</v>
      </c>
      <c r="AN7" s="125">
        <v>0.97099999999999997</v>
      </c>
      <c r="AO7" s="125">
        <v>4.1100000000000003</v>
      </c>
      <c r="AP7" s="40"/>
    </row>
    <row r="8" spans="1:42" x14ac:dyDescent="0.2">
      <c r="A8" s="40" t="s">
        <v>43</v>
      </c>
      <c r="B8" s="40">
        <v>3</v>
      </c>
      <c r="C8" s="40" t="s">
        <v>19</v>
      </c>
      <c r="D8" s="66">
        <v>8.8539999999999992</v>
      </c>
      <c r="E8" s="67">
        <v>20.294</v>
      </c>
      <c r="F8" s="68">
        <v>20.053999999999998</v>
      </c>
      <c r="G8" s="41">
        <v>20.053999999999998</v>
      </c>
      <c r="H8" s="121"/>
      <c r="I8" s="69">
        <v>-0.82299999999999995</v>
      </c>
      <c r="J8" s="121"/>
      <c r="K8" s="121"/>
      <c r="L8" s="70">
        <v>28.071999999999999</v>
      </c>
      <c r="M8" s="70">
        <v>8.0180000000000007</v>
      </c>
      <c r="N8" s="70"/>
      <c r="O8" s="70">
        <v>-0.57599999999999996</v>
      </c>
      <c r="P8" s="123"/>
      <c r="Q8" s="123"/>
      <c r="R8" s="43">
        <v>34.6</v>
      </c>
      <c r="S8" s="43">
        <v>14.547000000000001</v>
      </c>
      <c r="T8" s="70"/>
      <c r="U8" s="70">
        <v>1.0660000000000001</v>
      </c>
      <c r="V8" s="123"/>
      <c r="W8" s="123"/>
      <c r="X8" s="42">
        <v>24.283999999999999</v>
      </c>
      <c r="Y8" s="42">
        <v>4.2300000000000004</v>
      </c>
      <c r="Z8" s="70"/>
      <c r="AA8" s="70">
        <v>1.9510000000000001</v>
      </c>
      <c r="AB8" s="123"/>
      <c r="AC8" s="123"/>
      <c r="AD8" s="72">
        <v>24.957999999999998</v>
      </c>
      <c r="AE8" s="72">
        <v>4.9039999999999999</v>
      </c>
      <c r="AF8" s="70"/>
      <c r="AG8" s="70">
        <v>-2.5000000000000001E-2</v>
      </c>
      <c r="AH8" s="123"/>
      <c r="AI8" s="123"/>
      <c r="AJ8" s="73">
        <v>30.637</v>
      </c>
      <c r="AK8" s="73">
        <v>10.583</v>
      </c>
      <c r="AL8" s="70"/>
      <c r="AM8" s="70">
        <v>6.8579999999999997</v>
      </c>
      <c r="AN8" s="123"/>
      <c r="AO8" s="123"/>
      <c r="AP8" s="40"/>
    </row>
    <row r="9" spans="1:42" x14ac:dyDescent="0.2">
      <c r="A9" s="40" t="s">
        <v>44</v>
      </c>
      <c r="B9" s="40">
        <v>4</v>
      </c>
      <c r="C9" s="40" t="s">
        <v>19</v>
      </c>
      <c r="D9" s="66">
        <v>9.0719999999999992</v>
      </c>
      <c r="E9" s="67">
        <v>20.372</v>
      </c>
      <c r="F9" s="68">
        <v>20.885999999999999</v>
      </c>
      <c r="G9" s="41">
        <v>20.372</v>
      </c>
      <c r="H9" s="121"/>
      <c r="I9" s="69">
        <v>-0.504</v>
      </c>
      <c r="J9" s="121"/>
      <c r="K9" s="121"/>
      <c r="L9" s="82">
        <v>27.952999999999999</v>
      </c>
      <c r="M9" s="70">
        <v>7.5810000000000004</v>
      </c>
      <c r="N9" s="70"/>
      <c r="O9" s="70">
        <v>-1.014</v>
      </c>
      <c r="P9" s="123"/>
      <c r="Q9" s="123"/>
      <c r="R9" s="43">
        <v>34.277999999999999</v>
      </c>
      <c r="S9" s="43">
        <v>13.906000000000001</v>
      </c>
      <c r="T9" s="70"/>
      <c r="U9" s="70">
        <v>0.42499999999999999</v>
      </c>
      <c r="V9" s="123"/>
      <c r="W9" s="123"/>
      <c r="X9" s="42">
        <v>22.846</v>
      </c>
      <c r="Y9" s="42">
        <v>2.4740000000000002</v>
      </c>
      <c r="Z9" s="70"/>
      <c r="AA9" s="70">
        <v>0.19400000000000001</v>
      </c>
      <c r="AB9" s="123"/>
      <c r="AC9" s="123"/>
      <c r="AD9" s="72">
        <v>26.446999999999999</v>
      </c>
      <c r="AE9" s="72">
        <v>6.0750000000000002</v>
      </c>
      <c r="AF9" s="70"/>
      <c r="AG9" s="70">
        <v>1.145</v>
      </c>
      <c r="AH9" s="123"/>
      <c r="AI9" s="123"/>
      <c r="AJ9" s="73">
        <v>21.466000000000001</v>
      </c>
      <c r="AK9" s="73">
        <v>1.0940000000000001</v>
      </c>
      <c r="AL9" s="70"/>
      <c r="AM9" s="70">
        <v>-2.6309999999999998</v>
      </c>
      <c r="AN9" s="123"/>
      <c r="AO9" s="123"/>
      <c r="AP9" s="40"/>
    </row>
    <row r="10" spans="1:42" ht="17" thickBot="1" x14ac:dyDescent="0.25">
      <c r="A10" s="44" t="s">
        <v>45</v>
      </c>
      <c r="B10" s="44">
        <v>5</v>
      </c>
      <c r="C10" s="44" t="s">
        <v>19</v>
      </c>
      <c r="D10" s="74">
        <v>6.444</v>
      </c>
      <c r="E10" s="75">
        <v>17.506</v>
      </c>
      <c r="F10" s="76">
        <v>16.885000000000002</v>
      </c>
      <c r="G10" s="47">
        <v>16.885000000000002</v>
      </c>
      <c r="H10" s="122"/>
      <c r="I10" s="77">
        <v>-3.992</v>
      </c>
      <c r="J10" s="122"/>
      <c r="K10" s="122"/>
      <c r="L10" s="78">
        <v>25.998000000000001</v>
      </c>
      <c r="M10" s="79">
        <v>9.1129999999999995</v>
      </c>
      <c r="N10" s="79"/>
      <c r="O10" s="79">
        <v>0.51900000000000002</v>
      </c>
      <c r="P10" s="124"/>
      <c r="Q10" s="124"/>
      <c r="R10" s="46">
        <v>31.811</v>
      </c>
      <c r="S10" s="46">
        <v>14.927</v>
      </c>
      <c r="T10" s="79"/>
      <c r="U10" s="70">
        <v>1.4470000000000001</v>
      </c>
      <c r="V10" s="124"/>
      <c r="W10" s="124"/>
      <c r="X10" s="45">
        <v>19.620999999999999</v>
      </c>
      <c r="Y10" s="45">
        <v>2.7360000000000002</v>
      </c>
      <c r="Z10" s="79"/>
      <c r="AA10" s="70">
        <v>0.45700000000000002</v>
      </c>
      <c r="AB10" s="124"/>
      <c r="AC10" s="124"/>
      <c r="AD10" s="80">
        <v>22.901</v>
      </c>
      <c r="AE10" s="80">
        <v>6.0170000000000003</v>
      </c>
      <c r="AF10" s="79"/>
      <c r="AG10" s="70">
        <v>1.0880000000000001</v>
      </c>
      <c r="AH10" s="124"/>
      <c r="AI10" s="124"/>
      <c r="AJ10" s="81">
        <v>19.975999999999999</v>
      </c>
      <c r="AK10" s="81">
        <v>3.0910000000000002</v>
      </c>
      <c r="AL10" s="79"/>
      <c r="AM10" s="70">
        <v>-0.63400000000000001</v>
      </c>
      <c r="AN10" s="124"/>
      <c r="AO10" s="124"/>
      <c r="AP10" s="40"/>
    </row>
    <row r="11" spans="1:42" x14ac:dyDescent="0.2">
      <c r="A11" s="40" t="s">
        <v>46</v>
      </c>
      <c r="B11" s="40">
        <v>1</v>
      </c>
      <c r="C11" s="40" t="s">
        <v>20</v>
      </c>
      <c r="D11" s="66">
        <v>8.5289999999999999</v>
      </c>
      <c r="E11" s="67">
        <v>21.870999999999999</v>
      </c>
      <c r="F11" s="68">
        <v>21.222999999999999</v>
      </c>
      <c r="G11" s="41">
        <v>21.222999999999999</v>
      </c>
      <c r="H11" s="126">
        <v>19.548999999999999</v>
      </c>
      <c r="I11" s="69">
        <v>0.34599999999999997</v>
      </c>
      <c r="J11" s="126">
        <v>-1.327</v>
      </c>
      <c r="K11" s="126">
        <v>1.77</v>
      </c>
      <c r="L11" s="70">
        <v>31.475999999999999</v>
      </c>
      <c r="M11" s="70">
        <v>10.254</v>
      </c>
      <c r="N11" s="70"/>
      <c r="O11" s="70">
        <v>1.66</v>
      </c>
      <c r="P11" s="125">
        <v>0.97099999999999997</v>
      </c>
      <c r="Q11" s="125">
        <v>0.94499999999999995</v>
      </c>
      <c r="R11" s="43">
        <v>37.704000000000001</v>
      </c>
      <c r="S11" s="43">
        <v>16.481999999999999</v>
      </c>
      <c r="T11" s="70"/>
      <c r="U11" s="70">
        <v>3.0019999999999998</v>
      </c>
      <c r="V11" s="125">
        <v>1.325</v>
      </c>
      <c r="W11" s="125">
        <v>1.3089999999999999</v>
      </c>
      <c r="X11" s="42">
        <v>25.062999999999999</v>
      </c>
      <c r="Y11" s="42">
        <v>3.84</v>
      </c>
      <c r="Z11" s="70"/>
      <c r="AA11" s="70">
        <v>1.5609999999999999</v>
      </c>
      <c r="AB11" s="125">
        <v>0.95199999999999996</v>
      </c>
      <c r="AC11" s="125">
        <v>0.64100000000000001</v>
      </c>
      <c r="AD11" s="72">
        <v>27.463000000000001</v>
      </c>
      <c r="AE11" s="72">
        <v>6.2409999999999997</v>
      </c>
      <c r="AF11" s="70"/>
      <c r="AG11" s="70">
        <v>1.3109999999999999</v>
      </c>
      <c r="AH11" s="125">
        <v>0.36499999999999999</v>
      </c>
      <c r="AI11" s="125">
        <v>0.97299999999999998</v>
      </c>
      <c r="AJ11" s="73">
        <v>31.859000000000002</v>
      </c>
      <c r="AK11" s="73">
        <v>10.635999999999999</v>
      </c>
      <c r="AL11" s="70"/>
      <c r="AM11" s="70">
        <v>6.9109999999999996</v>
      </c>
      <c r="AN11" s="125">
        <v>4.0259999999999998</v>
      </c>
      <c r="AO11" s="125">
        <v>2.157</v>
      </c>
      <c r="AP11" s="40"/>
    </row>
    <row r="12" spans="1:42" x14ac:dyDescent="0.2">
      <c r="A12" s="40" t="s">
        <v>47</v>
      </c>
      <c r="B12" s="40">
        <v>2</v>
      </c>
      <c r="C12" s="40" t="s">
        <v>20</v>
      </c>
      <c r="D12" s="66">
        <v>6.1539999999999999</v>
      </c>
      <c r="E12" s="67">
        <v>20.763999999999999</v>
      </c>
      <c r="F12" s="68">
        <v>19.901</v>
      </c>
      <c r="G12" s="41">
        <v>19.901</v>
      </c>
      <c r="H12" s="121"/>
      <c r="I12" s="69">
        <v>-0.97499999999999998</v>
      </c>
      <c r="J12" s="121"/>
      <c r="K12" s="121"/>
      <c r="L12" s="70">
        <v>29.24</v>
      </c>
      <c r="M12" s="70">
        <v>9.3390000000000004</v>
      </c>
      <c r="N12" s="70"/>
      <c r="O12" s="70">
        <v>0.745</v>
      </c>
      <c r="P12" s="123"/>
      <c r="Q12" s="123"/>
      <c r="R12" s="43">
        <v>34.319000000000003</v>
      </c>
      <c r="S12" s="43">
        <v>14.417999999999999</v>
      </c>
      <c r="T12" s="70"/>
      <c r="U12" s="70">
        <v>0.93799999999999994</v>
      </c>
      <c r="V12" s="123"/>
      <c r="W12" s="123"/>
      <c r="X12" s="42">
        <v>23.481000000000002</v>
      </c>
      <c r="Y12" s="42">
        <v>3.58</v>
      </c>
      <c r="Z12" s="70"/>
      <c r="AA12" s="70">
        <v>1.3009999999999999</v>
      </c>
      <c r="AB12" s="123"/>
      <c r="AC12" s="123"/>
      <c r="AD12" s="72">
        <v>23.986999999999998</v>
      </c>
      <c r="AE12" s="72">
        <v>4.0860000000000003</v>
      </c>
      <c r="AF12" s="70"/>
      <c r="AG12" s="70">
        <v>-0.84399999999999997</v>
      </c>
      <c r="AH12" s="123"/>
      <c r="AI12" s="123"/>
      <c r="AJ12" s="73">
        <v>25.366</v>
      </c>
      <c r="AK12" s="73">
        <v>5.4649999999999999</v>
      </c>
      <c r="AL12" s="70"/>
      <c r="AM12" s="70">
        <v>1.7390000000000001</v>
      </c>
      <c r="AN12" s="123"/>
      <c r="AO12" s="123"/>
      <c r="AP12" s="40"/>
    </row>
    <row r="13" spans="1:42" x14ac:dyDescent="0.2">
      <c r="A13" s="40" t="s">
        <v>48</v>
      </c>
      <c r="B13" s="40">
        <v>3</v>
      </c>
      <c r="C13" s="40" t="s">
        <v>20</v>
      </c>
      <c r="D13" s="66">
        <v>8.5459999999999994</v>
      </c>
      <c r="E13" s="67">
        <v>20.024000000000001</v>
      </c>
      <c r="F13" s="68">
        <v>20.149999999999999</v>
      </c>
      <c r="G13" s="41">
        <v>20.024000000000001</v>
      </c>
      <c r="H13" s="121"/>
      <c r="I13" s="69">
        <v>-0.85199999999999998</v>
      </c>
      <c r="J13" s="121"/>
      <c r="K13" s="121"/>
      <c r="L13" s="70">
        <v>28.346</v>
      </c>
      <c r="M13" s="70">
        <v>8.3219999999999992</v>
      </c>
      <c r="N13" s="70"/>
      <c r="O13" s="70">
        <v>-0.27200000000000002</v>
      </c>
      <c r="P13" s="123"/>
      <c r="Q13" s="123"/>
      <c r="R13" s="43">
        <v>33.363</v>
      </c>
      <c r="S13" s="43">
        <v>13.339</v>
      </c>
      <c r="T13" s="70"/>
      <c r="U13" s="70">
        <v>-0.14199999999999999</v>
      </c>
      <c r="V13" s="123"/>
      <c r="W13" s="123"/>
      <c r="X13" s="42">
        <v>23.149000000000001</v>
      </c>
      <c r="Y13" s="42">
        <v>3.125</v>
      </c>
      <c r="Z13" s="70"/>
      <c r="AA13" s="70">
        <v>0.84599999999999997</v>
      </c>
      <c r="AB13" s="123"/>
      <c r="AC13" s="123"/>
      <c r="AD13" s="72">
        <v>24.977</v>
      </c>
      <c r="AE13" s="72">
        <v>4.9530000000000003</v>
      </c>
      <c r="AF13" s="70"/>
      <c r="AG13" s="70">
        <v>2.4E-2</v>
      </c>
      <c r="AH13" s="123"/>
      <c r="AI13" s="123"/>
      <c r="AJ13" s="73">
        <v>27.14</v>
      </c>
      <c r="AK13" s="73">
        <v>7.1150000000000002</v>
      </c>
      <c r="AL13" s="70"/>
      <c r="AM13" s="70">
        <v>3.39</v>
      </c>
      <c r="AN13" s="123"/>
      <c r="AO13" s="123"/>
      <c r="AP13" s="40"/>
    </row>
    <row r="14" spans="1:42" ht="17" thickBot="1" x14ac:dyDescent="0.25">
      <c r="A14" s="44" t="s">
        <v>49</v>
      </c>
      <c r="B14" s="44">
        <v>5</v>
      </c>
      <c r="C14" s="44" t="s">
        <v>20</v>
      </c>
      <c r="D14" s="74">
        <v>6.0380000000000003</v>
      </c>
      <c r="E14" s="75">
        <v>18.059999999999999</v>
      </c>
      <c r="F14" s="76">
        <v>17.05</v>
      </c>
      <c r="G14" s="47">
        <v>17.05</v>
      </c>
      <c r="H14" s="122"/>
      <c r="I14" s="77">
        <v>-3.827</v>
      </c>
      <c r="J14" s="122"/>
      <c r="K14" s="122"/>
      <c r="L14" s="78">
        <v>27.395</v>
      </c>
      <c r="M14" s="79">
        <v>10.345000000000001</v>
      </c>
      <c r="N14" s="79"/>
      <c r="O14" s="79">
        <v>1.7509999999999999</v>
      </c>
      <c r="P14" s="124"/>
      <c r="Q14" s="124"/>
      <c r="R14" s="46">
        <v>32.033000000000001</v>
      </c>
      <c r="S14" s="46">
        <v>14.983000000000001</v>
      </c>
      <c r="T14" s="79"/>
      <c r="U14" s="70">
        <v>1.5029999999999999</v>
      </c>
      <c r="V14" s="124"/>
      <c r="W14" s="124"/>
      <c r="X14" s="45">
        <v>19.428000000000001</v>
      </c>
      <c r="Y14" s="45">
        <v>2.3780000000000001</v>
      </c>
      <c r="Z14" s="79"/>
      <c r="AA14" s="70">
        <v>9.9000000000000005E-2</v>
      </c>
      <c r="AB14" s="124"/>
      <c r="AC14" s="124"/>
      <c r="AD14" s="80">
        <v>22.95</v>
      </c>
      <c r="AE14" s="80">
        <v>5.9</v>
      </c>
      <c r="AF14" s="79"/>
      <c r="AG14" s="70">
        <v>0.97099999999999997</v>
      </c>
      <c r="AH14" s="124"/>
      <c r="AI14" s="124"/>
      <c r="AJ14" s="81">
        <v>24.838000000000001</v>
      </c>
      <c r="AK14" s="81">
        <v>7.7880000000000003</v>
      </c>
      <c r="AL14" s="79"/>
      <c r="AM14" s="70">
        <v>4.0629999999999997</v>
      </c>
      <c r="AN14" s="124"/>
      <c r="AO14" s="124"/>
      <c r="AP14" s="40"/>
    </row>
    <row r="15" spans="1:42" x14ac:dyDescent="0.2">
      <c r="A15" s="40" t="s">
        <v>50</v>
      </c>
      <c r="B15" s="40">
        <v>1</v>
      </c>
      <c r="C15" s="40" t="s">
        <v>21</v>
      </c>
      <c r="D15" s="66">
        <v>6.4089999999999998</v>
      </c>
      <c r="E15" s="67">
        <v>22.38</v>
      </c>
      <c r="F15" s="68">
        <v>23.149000000000001</v>
      </c>
      <c r="G15" s="41">
        <v>22.38</v>
      </c>
      <c r="H15" s="126">
        <v>20.478000000000002</v>
      </c>
      <c r="I15" s="69">
        <v>1.5029999999999999</v>
      </c>
      <c r="J15" s="126">
        <v>-0.39900000000000002</v>
      </c>
      <c r="K15" s="126">
        <v>1.617</v>
      </c>
      <c r="L15" s="70">
        <v>31.439</v>
      </c>
      <c r="M15" s="70">
        <v>9.06</v>
      </c>
      <c r="N15" s="70"/>
      <c r="O15" s="70">
        <v>0.46600000000000003</v>
      </c>
      <c r="P15" s="125">
        <v>-0.38800000000000001</v>
      </c>
      <c r="Q15" s="125">
        <v>0.61299999999999999</v>
      </c>
      <c r="R15" s="43">
        <v>35.201000000000001</v>
      </c>
      <c r="S15" s="43">
        <v>12.821</v>
      </c>
      <c r="T15" s="70"/>
      <c r="U15" s="70">
        <v>-0.65900000000000003</v>
      </c>
      <c r="V15" s="125">
        <v>0.219</v>
      </c>
      <c r="W15" s="125">
        <v>0.79800000000000004</v>
      </c>
      <c r="X15" s="42">
        <v>23.507999999999999</v>
      </c>
      <c r="Y15" s="42">
        <v>1.1279999999999999</v>
      </c>
      <c r="Z15" s="70"/>
      <c r="AA15" s="70">
        <v>-1.151</v>
      </c>
      <c r="AB15" s="125">
        <v>0.184</v>
      </c>
      <c r="AC15" s="125">
        <v>0.90100000000000002</v>
      </c>
      <c r="AD15" s="72">
        <v>26.053000000000001</v>
      </c>
      <c r="AE15" s="72">
        <v>3.6739999999999999</v>
      </c>
      <c r="AF15" s="70"/>
      <c r="AG15" s="70">
        <v>-1.2549999999999999</v>
      </c>
      <c r="AH15" s="125">
        <v>-7.3999999999999996E-2</v>
      </c>
      <c r="AI15" s="125">
        <v>1.228</v>
      </c>
      <c r="AJ15" s="73">
        <v>30.408999999999999</v>
      </c>
      <c r="AK15" s="73">
        <v>8.0289999999999999</v>
      </c>
      <c r="AL15" s="70"/>
      <c r="AM15" s="70">
        <v>4.3040000000000003</v>
      </c>
      <c r="AN15" s="125">
        <v>0.877</v>
      </c>
      <c r="AO15" s="125">
        <v>2.8889999999999998</v>
      </c>
      <c r="AP15" s="40"/>
    </row>
    <row r="16" spans="1:42" x14ac:dyDescent="0.2">
      <c r="A16" s="40" t="s">
        <v>51</v>
      </c>
      <c r="B16" s="40">
        <v>2</v>
      </c>
      <c r="C16" s="40" t="s">
        <v>21</v>
      </c>
      <c r="D16" s="66">
        <v>7.7359999999999998</v>
      </c>
      <c r="E16" s="67">
        <v>21.055</v>
      </c>
      <c r="F16" s="68">
        <v>20.966999999999999</v>
      </c>
      <c r="G16" s="41">
        <v>20.966999999999999</v>
      </c>
      <c r="H16" s="121"/>
      <c r="I16" s="69">
        <v>9.0999999999999998E-2</v>
      </c>
      <c r="J16" s="121"/>
      <c r="K16" s="121"/>
      <c r="L16" s="70">
        <v>29.103999999999999</v>
      </c>
      <c r="M16" s="70">
        <v>8.1370000000000005</v>
      </c>
      <c r="N16" s="70"/>
      <c r="O16" s="70">
        <v>-0.45700000000000002</v>
      </c>
      <c r="P16" s="123"/>
      <c r="Q16" s="123"/>
      <c r="R16" s="43">
        <v>34.222000000000001</v>
      </c>
      <c r="S16" s="43">
        <v>13.254</v>
      </c>
      <c r="T16" s="70"/>
      <c r="U16" s="70">
        <v>-0.22600000000000001</v>
      </c>
      <c r="V16" s="123"/>
      <c r="W16" s="123"/>
      <c r="X16" s="42">
        <v>24.071000000000002</v>
      </c>
      <c r="Y16" s="42">
        <v>3.1030000000000002</v>
      </c>
      <c r="Z16" s="70"/>
      <c r="AA16" s="70">
        <v>0.82399999999999995</v>
      </c>
      <c r="AB16" s="123"/>
      <c r="AC16" s="123"/>
      <c r="AD16" s="72">
        <v>25.837</v>
      </c>
      <c r="AE16" s="72">
        <v>4.87</v>
      </c>
      <c r="AF16" s="70"/>
      <c r="AG16" s="70">
        <v>-0.06</v>
      </c>
      <c r="AH16" s="123"/>
      <c r="AI16" s="123"/>
      <c r="AJ16" s="73">
        <v>25.876999999999999</v>
      </c>
      <c r="AK16" s="73">
        <v>4.91</v>
      </c>
      <c r="AL16" s="70"/>
      <c r="AM16" s="70">
        <v>1.1839999999999999</v>
      </c>
      <c r="AN16" s="123"/>
      <c r="AO16" s="123"/>
      <c r="AP16" s="40"/>
    </row>
    <row r="17" spans="1:42" x14ac:dyDescent="0.2">
      <c r="A17" s="40" t="s">
        <v>52</v>
      </c>
      <c r="B17" s="40">
        <v>3</v>
      </c>
      <c r="C17" s="40" t="s">
        <v>21</v>
      </c>
      <c r="D17" s="66">
        <v>7.4189999999999996</v>
      </c>
      <c r="E17" s="67">
        <v>20.131</v>
      </c>
      <c r="F17" s="68">
        <v>20.033999999999999</v>
      </c>
      <c r="G17" s="41">
        <v>20.033999999999999</v>
      </c>
      <c r="H17" s="121"/>
      <c r="I17" s="69">
        <v>-0.84299999999999997</v>
      </c>
      <c r="J17" s="121"/>
      <c r="K17" s="121"/>
      <c r="L17" s="82">
        <v>27.638999999999999</v>
      </c>
      <c r="M17" s="70">
        <v>7.6050000000000004</v>
      </c>
      <c r="N17" s="70"/>
      <c r="O17" s="70">
        <v>-0.98899999999999999</v>
      </c>
      <c r="P17" s="123"/>
      <c r="Q17" s="123"/>
      <c r="R17" s="43">
        <v>34.576000000000001</v>
      </c>
      <c r="S17" s="43">
        <v>14.542</v>
      </c>
      <c r="T17" s="70"/>
      <c r="U17" s="70">
        <v>1.0620000000000001</v>
      </c>
      <c r="V17" s="123"/>
      <c r="W17" s="123"/>
      <c r="X17" s="42">
        <v>22.895</v>
      </c>
      <c r="Y17" s="42">
        <v>2.8610000000000002</v>
      </c>
      <c r="Z17" s="70"/>
      <c r="AA17" s="70">
        <v>0.58199999999999996</v>
      </c>
      <c r="AB17" s="123"/>
      <c r="AC17" s="123"/>
      <c r="AD17" s="72">
        <v>24.367999999999999</v>
      </c>
      <c r="AE17" s="72">
        <v>4.3339999999999996</v>
      </c>
      <c r="AF17" s="70"/>
      <c r="AG17" s="70">
        <v>-0.59499999999999997</v>
      </c>
      <c r="AH17" s="123"/>
      <c r="AI17" s="123"/>
      <c r="AJ17" s="73">
        <v>24.533999999999999</v>
      </c>
      <c r="AK17" s="73">
        <v>4.5</v>
      </c>
      <c r="AL17" s="70"/>
      <c r="AM17" s="70">
        <v>0.77500000000000002</v>
      </c>
      <c r="AN17" s="123"/>
      <c r="AO17" s="123"/>
      <c r="AP17" s="40"/>
    </row>
    <row r="18" spans="1:42" ht="17" thickBot="1" x14ac:dyDescent="0.25">
      <c r="A18" s="44" t="s">
        <v>53</v>
      </c>
      <c r="B18" s="44">
        <v>5</v>
      </c>
      <c r="C18" s="44" t="s">
        <v>21</v>
      </c>
      <c r="D18" s="74">
        <v>8.7789999999999999</v>
      </c>
      <c r="E18" s="75">
        <v>18.53</v>
      </c>
      <c r="F18" s="76">
        <v>19.026</v>
      </c>
      <c r="G18" s="47">
        <v>18.53</v>
      </c>
      <c r="H18" s="122"/>
      <c r="I18" s="77">
        <v>-2.347</v>
      </c>
      <c r="J18" s="122"/>
      <c r="K18" s="122"/>
      <c r="L18" s="78">
        <v>26.553999999999998</v>
      </c>
      <c r="M18" s="79">
        <v>8.0239999999999991</v>
      </c>
      <c r="N18" s="79"/>
      <c r="O18" s="79">
        <v>-0.56999999999999995</v>
      </c>
      <c r="P18" s="124"/>
      <c r="Q18" s="124"/>
      <c r="R18" s="46">
        <v>32.709000000000003</v>
      </c>
      <c r="S18" s="46">
        <v>14.179</v>
      </c>
      <c r="T18" s="79"/>
      <c r="U18" s="70">
        <v>0.69899999999999995</v>
      </c>
      <c r="V18" s="124"/>
      <c r="W18" s="124"/>
      <c r="X18" s="45">
        <v>21.291</v>
      </c>
      <c r="Y18" s="45">
        <v>2.7610000000000001</v>
      </c>
      <c r="Z18" s="79"/>
      <c r="AA18" s="70">
        <v>0.48199999999999998</v>
      </c>
      <c r="AB18" s="124"/>
      <c r="AC18" s="124"/>
      <c r="AD18" s="80">
        <v>25.074999999999999</v>
      </c>
      <c r="AE18" s="80">
        <v>6.5460000000000003</v>
      </c>
      <c r="AF18" s="79"/>
      <c r="AG18" s="70">
        <v>1.6160000000000001</v>
      </c>
      <c r="AH18" s="124"/>
      <c r="AI18" s="124"/>
      <c r="AJ18" s="81">
        <v>19.501000000000001</v>
      </c>
      <c r="AK18" s="81">
        <v>0.97099999999999997</v>
      </c>
      <c r="AL18" s="79"/>
      <c r="AM18" s="70">
        <v>-2.754</v>
      </c>
      <c r="AN18" s="124"/>
      <c r="AO18" s="124"/>
      <c r="AP18" s="40"/>
    </row>
    <row r="19" spans="1:42" x14ac:dyDescent="0.2">
      <c r="A19" s="40" t="s">
        <v>54</v>
      </c>
      <c r="B19" s="40">
        <v>1</v>
      </c>
      <c r="C19" s="40" t="s">
        <v>22</v>
      </c>
      <c r="D19" s="66">
        <v>8.7319999999999993</v>
      </c>
      <c r="E19" s="67">
        <v>23.495999999999999</v>
      </c>
      <c r="F19" s="68">
        <v>22.75</v>
      </c>
      <c r="G19" s="41">
        <v>22.75</v>
      </c>
      <c r="H19" s="126">
        <v>19.097000000000001</v>
      </c>
      <c r="I19" s="69">
        <v>1.8740000000000001</v>
      </c>
      <c r="J19" s="126">
        <v>-1.78</v>
      </c>
      <c r="K19" s="126">
        <v>2.698</v>
      </c>
      <c r="L19" s="70">
        <v>34.340000000000003</v>
      </c>
      <c r="M19" s="70">
        <v>11.59</v>
      </c>
      <c r="N19" s="70"/>
      <c r="O19" s="70">
        <v>2.9950000000000001</v>
      </c>
      <c r="P19" s="125">
        <v>2.3969999999999998</v>
      </c>
      <c r="Q19" s="125">
        <v>3.278</v>
      </c>
      <c r="R19" s="71" t="s">
        <v>38</v>
      </c>
      <c r="S19" s="71"/>
      <c r="T19" s="70"/>
      <c r="U19" s="70"/>
      <c r="V19" s="125">
        <v>2.3330000000000002</v>
      </c>
      <c r="W19" s="125">
        <v>3.2389999999999999</v>
      </c>
      <c r="X19" s="42">
        <v>26.452999999999999</v>
      </c>
      <c r="Y19" s="42">
        <v>3.7029999999999998</v>
      </c>
      <c r="Z19" s="70"/>
      <c r="AA19" s="70">
        <v>1.4239999999999999</v>
      </c>
      <c r="AB19" s="125">
        <v>2.609</v>
      </c>
      <c r="AC19" s="125">
        <v>2.8180000000000001</v>
      </c>
      <c r="AD19" s="72">
        <v>27.919</v>
      </c>
      <c r="AE19" s="72">
        <v>5.1689999999999996</v>
      </c>
      <c r="AF19" s="70"/>
      <c r="AG19" s="70">
        <v>0.23899999999999999</v>
      </c>
      <c r="AH19" s="125">
        <v>1.2230000000000001</v>
      </c>
      <c r="AI19" s="125">
        <v>2.7709999999999999</v>
      </c>
      <c r="AJ19" s="73">
        <v>31.27</v>
      </c>
      <c r="AK19" s="73">
        <v>8.5190000000000001</v>
      </c>
      <c r="AL19" s="70"/>
      <c r="AM19" s="70">
        <v>4.7939999999999996</v>
      </c>
      <c r="AN19" s="125">
        <v>2.605</v>
      </c>
      <c r="AO19" s="125">
        <v>3.7610000000000001</v>
      </c>
      <c r="AP19" s="40"/>
    </row>
    <row r="20" spans="1:42" x14ac:dyDescent="0.2">
      <c r="A20" s="40" t="s">
        <v>55</v>
      </c>
      <c r="B20" s="40">
        <v>2</v>
      </c>
      <c r="C20" s="40" t="s">
        <v>22</v>
      </c>
      <c r="D20" s="66">
        <v>8.61</v>
      </c>
      <c r="E20" s="67">
        <v>23.71</v>
      </c>
      <c r="F20" s="83" t="s">
        <v>38</v>
      </c>
      <c r="G20" s="41">
        <v>16.16</v>
      </c>
      <c r="H20" s="121"/>
      <c r="I20" s="69">
        <v>-4.7160000000000002</v>
      </c>
      <c r="J20" s="121"/>
      <c r="K20" s="121"/>
      <c r="L20" s="70">
        <v>32.570999999999998</v>
      </c>
      <c r="M20" s="70">
        <v>16.411000000000001</v>
      </c>
      <c r="N20" s="70"/>
      <c r="O20" s="70">
        <v>7.8170000000000002</v>
      </c>
      <c r="P20" s="123"/>
      <c r="Q20" s="123"/>
      <c r="R20" s="43">
        <v>36.445</v>
      </c>
      <c r="S20" s="43">
        <v>20.285</v>
      </c>
      <c r="T20" s="70"/>
      <c r="U20" s="70">
        <v>6.8049999999999997</v>
      </c>
      <c r="V20" s="123"/>
      <c r="W20" s="123"/>
      <c r="X20" s="42">
        <v>25.928999999999998</v>
      </c>
      <c r="Y20" s="42">
        <v>9.7690000000000001</v>
      </c>
      <c r="Z20" s="70"/>
      <c r="AA20" s="70">
        <v>7.4889999999999999</v>
      </c>
      <c r="AB20" s="123"/>
      <c r="AC20" s="123"/>
      <c r="AD20" s="72">
        <v>26.893999999999998</v>
      </c>
      <c r="AE20" s="72">
        <v>10.734</v>
      </c>
      <c r="AF20" s="70"/>
      <c r="AG20" s="70">
        <v>5.8049999999999997</v>
      </c>
      <c r="AH20" s="123"/>
      <c r="AI20" s="123"/>
      <c r="AJ20" s="73">
        <v>25.192</v>
      </c>
      <c r="AK20" s="73">
        <v>9.032</v>
      </c>
      <c r="AL20" s="70"/>
      <c r="AM20" s="70">
        <v>5.306</v>
      </c>
      <c r="AN20" s="123"/>
      <c r="AO20" s="123"/>
      <c r="AP20" s="40"/>
    </row>
    <row r="21" spans="1:42" x14ac:dyDescent="0.2">
      <c r="A21" s="40" t="s">
        <v>56</v>
      </c>
      <c r="B21" s="40">
        <v>3</v>
      </c>
      <c r="C21" s="40" t="s">
        <v>22</v>
      </c>
      <c r="D21" s="66">
        <v>6.5350000000000001</v>
      </c>
      <c r="E21" s="67">
        <v>19.946999999999999</v>
      </c>
      <c r="F21" s="68">
        <v>19.434000000000001</v>
      </c>
      <c r="G21" s="41">
        <v>19.434000000000001</v>
      </c>
      <c r="H21" s="121"/>
      <c r="I21" s="69">
        <v>-1.4419999999999999</v>
      </c>
      <c r="J21" s="121"/>
      <c r="K21" s="121"/>
      <c r="L21" s="82">
        <v>28.728000000000002</v>
      </c>
      <c r="M21" s="70">
        <v>9.2940000000000005</v>
      </c>
      <c r="N21" s="70"/>
      <c r="O21" s="70">
        <v>0.7</v>
      </c>
      <c r="P21" s="123"/>
      <c r="Q21" s="123"/>
      <c r="R21" s="43">
        <v>34.448</v>
      </c>
      <c r="S21" s="43">
        <v>15.013999999999999</v>
      </c>
      <c r="T21" s="70"/>
      <c r="U21" s="70">
        <v>1.534</v>
      </c>
      <c r="V21" s="123"/>
      <c r="W21" s="123"/>
      <c r="X21" s="42">
        <v>24.027000000000001</v>
      </c>
      <c r="Y21" s="42">
        <v>4.593</v>
      </c>
      <c r="Z21" s="70"/>
      <c r="AA21" s="70">
        <v>2.3140000000000001</v>
      </c>
      <c r="AB21" s="123"/>
      <c r="AC21" s="123"/>
      <c r="AD21" s="72">
        <v>22.995999999999999</v>
      </c>
      <c r="AE21" s="72">
        <v>3.5630000000000002</v>
      </c>
      <c r="AF21" s="70"/>
      <c r="AG21" s="70">
        <v>-1.367</v>
      </c>
      <c r="AH21" s="123"/>
      <c r="AI21" s="123"/>
      <c r="AJ21" s="73">
        <v>24.402999999999999</v>
      </c>
      <c r="AK21" s="73">
        <v>4.9690000000000003</v>
      </c>
      <c r="AL21" s="70"/>
      <c r="AM21" s="70">
        <v>1.244</v>
      </c>
      <c r="AN21" s="123"/>
      <c r="AO21" s="123"/>
      <c r="AP21" s="40"/>
    </row>
    <row r="22" spans="1:42" x14ac:dyDescent="0.2">
      <c r="A22" s="40" t="s">
        <v>57</v>
      </c>
      <c r="B22" s="40">
        <v>4</v>
      </c>
      <c r="C22" s="40" t="s">
        <v>22</v>
      </c>
      <c r="D22" s="66">
        <v>9.31</v>
      </c>
      <c r="E22" s="67">
        <v>20.37</v>
      </c>
      <c r="F22" s="68">
        <v>20.49</v>
      </c>
      <c r="G22" s="41">
        <v>20.37</v>
      </c>
      <c r="H22" s="121"/>
      <c r="I22" s="69">
        <v>-0.50700000000000001</v>
      </c>
      <c r="J22" s="121"/>
      <c r="K22" s="121"/>
      <c r="L22" s="82">
        <v>28.481000000000002</v>
      </c>
      <c r="M22" s="70">
        <v>8.1110000000000007</v>
      </c>
      <c r="N22" s="70"/>
      <c r="O22" s="70">
        <v>-0.48299999999999998</v>
      </c>
      <c r="P22" s="123"/>
      <c r="Q22" s="123"/>
      <c r="R22" s="43">
        <v>32.917000000000002</v>
      </c>
      <c r="S22" s="43">
        <v>12.548</v>
      </c>
      <c r="T22" s="70"/>
      <c r="U22" s="70">
        <v>-0.93200000000000005</v>
      </c>
      <c r="V22" s="123"/>
      <c r="W22" s="123"/>
      <c r="X22" s="42">
        <v>22.981000000000002</v>
      </c>
      <c r="Y22" s="42">
        <v>2.6120000000000001</v>
      </c>
      <c r="Z22" s="70"/>
      <c r="AA22" s="70">
        <v>0.33300000000000002</v>
      </c>
      <c r="AB22" s="123"/>
      <c r="AC22" s="123"/>
      <c r="AD22" s="72">
        <v>26.89</v>
      </c>
      <c r="AE22" s="72">
        <v>6.5209999999999999</v>
      </c>
      <c r="AF22" s="70"/>
      <c r="AG22" s="70">
        <v>1.591</v>
      </c>
      <c r="AH22" s="123"/>
      <c r="AI22" s="123"/>
      <c r="AJ22" s="73">
        <v>20.669</v>
      </c>
      <c r="AK22" s="73">
        <v>0.29899999999999999</v>
      </c>
      <c r="AL22" s="70"/>
      <c r="AM22" s="70">
        <v>-3.4260000000000002</v>
      </c>
      <c r="AN22" s="123"/>
      <c r="AO22" s="123"/>
      <c r="AP22" s="40"/>
    </row>
    <row r="23" spans="1:42" ht="17" thickBot="1" x14ac:dyDescent="0.25">
      <c r="A23" s="44" t="s">
        <v>58</v>
      </c>
      <c r="B23" s="44">
        <v>5</v>
      </c>
      <c r="C23" s="44" t="s">
        <v>22</v>
      </c>
      <c r="D23" s="74">
        <v>5.3689999999999998</v>
      </c>
      <c r="E23" s="75">
        <v>17.722000000000001</v>
      </c>
      <c r="F23" s="76">
        <v>16.768999999999998</v>
      </c>
      <c r="G23" s="47">
        <v>16.768999999999998</v>
      </c>
      <c r="H23" s="122"/>
      <c r="I23" s="77">
        <v>-4.1079999999999997</v>
      </c>
      <c r="J23" s="122"/>
      <c r="K23" s="122"/>
      <c r="L23" s="78">
        <v>26.318000000000001</v>
      </c>
      <c r="M23" s="79">
        <v>9.5500000000000007</v>
      </c>
      <c r="N23" s="79"/>
      <c r="O23" s="79">
        <v>0.95499999999999996</v>
      </c>
      <c r="P23" s="124"/>
      <c r="Q23" s="124"/>
      <c r="R23" s="46">
        <v>32.173000000000002</v>
      </c>
      <c r="S23" s="46">
        <v>15.404</v>
      </c>
      <c r="T23" s="79"/>
      <c r="U23" s="70">
        <v>1.9239999999999999</v>
      </c>
      <c r="V23" s="124"/>
      <c r="W23" s="124"/>
      <c r="X23" s="45">
        <v>20.533000000000001</v>
      </c>
      <c r="Y23" s="45">
        <v>3.7639999999999998</v>
      </c>
      <c r="Z23" s="79"/>
      <c r="AA23" s="70">
        <v>1.4850000000000001</v>
      </c>
      <c r="AB23" s="124"/>
      <c r="AC23" s="124"/>
      <c r="AD23" s="80">
        <v>21.544</v>
      </c>
      <c r="AE23" s="80">
        <v>4.7750000000000004</v>
      </c>
      <c r="AF23" s="79"/>
      <c r="AG23" s="70">
        <v>-0.154</v>
      </c>
      <c r="AH23" s="124"/>
      <c r="AI23" s="124"/>
      <c r="AJ23" s="81">
        <v>25.6</v>
      </c>
      <c r="AK23" s="81">
        <v>8.8309999999999995</v>
      </c>
      <c r="AL23" s="79"/>
      <c r="AM23" s="70">
        <v>5.1059999999999999</v>
      </c>
      <c r="AN23" s="124"/>
      <c r="AO23" s="124"/>
      <c r="AP23" s="40"/>
    </row>
    <row r="24" spans="1:42" x14ac:dyDescent="0.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</row>
    <row r="25" spans="1:42" x14ac:dyDescent="0.2">
      <c r="A25" s="40" t="s">
        <v>60</v>
      </c>
    </row>
    <row r="26" spans="1:42" x14ac:dyDescent="0.2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s="1" t="s">
        <v>7</v>
      </c>
      <c r="Q26" s="1" t="s">
        <v>8</v>
      </c>
      <c r="R26" s="1" t="s">
        <v>9</v>
      </c>
      <c r="S26" t="s">
        <v>10</v>
      </c>
      <c r="T26" t="s">
        <v>11</v>
      </c>
      <c r="U26" s="1" t="s">
        <v>12</v>
      </c>
      <c r="V26" t="s">
        <v>14</v>
      </c>
      <c r="W26" s="1" t="s">
        <v>7</v>
      </c>
      <c r="X26" s="1" t="s">
        <v>8</v>
      </c>
      <c r="Y26" s="1" t="s">
        <v>9</v>
      </c>
      <c r="Z26" t="s">
        <v>10</v>
      </c>
      <c r="AA26" s="1" t="s">
        <v>11</v>
      </c>
      <c r="AB26" s="1" t="s">
        <v>12</v>
      </c>
      <c r="AC26" t="s">
        <v>15</v>
      </c>
      <c r="AD26" s="1" t="s">
        <v>7</v>
      </c>
      <c r="AE26" s="1" t="s">
        <v>8</v>
      </c>
      <c r="AF26" s="1" t="s">
        <v>9</v>
      </c>
      <c r="AG26" t="s">
        <v>10</v>
      </c>
      <c r="AH26" s="1" t="s">
        <v>11</v>
      </c>
      <c r="AI26" s="1" t="s">
        <v>12</v>
      </c>
      <c r="AJ26" t="s">
        <v>16</v>
      </c>
      <c r="AK26" s="1" t="s">
        <v>7</v>
      </c>
      <c r="AL26" s="1" t="s">
        <v>8</v>
      </c>
      <c r="AM26" s="1" t="s">
        <v>9</v>
      </c>
      <c r="AN26" t="s">
        <v>10</v>
      </c>
      <c r="AO26" s="1" t="s">
        <v>11</v>
      </c>
      <c r="AP26" s="1" t="s">
        <v>12</v>
      </c>
    </row>
    <row r="27" spans="1:42" x14ac:dyDescent="0.2">
      <c r="A27" s="2">
        <v>1</v>
      </c>
      <c r="B27" s="114" t="s">
        <v>17</v>
      </c>
      <c r="C27" s="114" t="s">
        <v>18</v>
      </c>
      <c r="D27" s="3">
        <v>16.305696487426758</v>
      </c>
      <c r="E27" s="4">
        <v>4.7014913558959961</v>
      </c>
      <c r="F27" s="5">
        <v>18.471538543701172</v>
      </c>
      <c r="G27" s="6">
        <f>MEDIAN(D27:F27)</f>
        <v>16.305696487426758</v>
      </c>
      <c r="H27" s="7">
        <v>24.620342254638672</v>
      </c>
      <c r="I27" s="3">
        <f>H27-G27</f>
        <v>8.3146457672119141</v>
      </c>
      <c r="J27" s="6">
        <f>I27-$K$27</f>
        <v>-1.3517580032348633</v>
      </c>
      <c r="K27" s="101">
        <f>AVERAGE(I27:I30)</f>
        <v>9.6664037704467773</v>
      </c>
      <c r="L27" s="104">
        <f>AVERAGE(J27:J30)</f>
        <v>0</v>
      </c>
      <c r="M27" s="101">
        <f>STDEV(I27:I30)</f>
        <v>1.1262962841760435</v>
      </c>
      <c r="N27" s="101">
        <f>M27/(SQRT(COUNT(I27:I30)))</f>
        <v>0.56314814208802177</v>
      </c>
      <c r="O27" s="8">
        <v>31.399265289306641</v>
      </c>
      <c r="P27" s="9">
        <f t="shared" ref="P27:P46" si="0">O27-G27</f>
        <v>15.093568801879883</v>
      </c>
      <c r="Q27" s="10">
        <f>P27-$R$27</f>
        <v>-0.26117134094238281</v>
      </c>
      <c r="R27" s="102">
        <f>AVERAGE(P27:P30)</f>
        <v>15.354740142822266</v>
      </c>
      <c r="S27" s="104">
        <f>AVERAGE(Q27:Q30)</f>
        <v>0</v>
      </c>
      <c r="T27" s="101">
        <f>STDEV(P27:P30)</f>
        <v>1.0118305812016595</v>
      </c>
      <c r="U27" s="102">
        <f>T27/SQRT(COUNT(P27:P30))</f>
        <v>0.50591529060082974</v>
      </c>
      <c r="V27" s="11">
        <v>22.65876579284668</v>
      </c>
      <c r="W27" s="9">
        <f>V27-G27</f>
        <v>6.3530693054199219</v>
      </c>
      <c r="X27" s="10">
        <f>W27-$Y$27</f>
        <v>3.3204727172851562</v>
      </c>
      <c r="Y27" s="102">
        <f>AVERAGE(W27:W30)</f>
        <v>3.0325965881347656</v>
      </c>
      <c r="Z27" s="104">
        <f>AVERAGE(X27:X30)</f>
        <v>0</v>
      </c>
      <c r="AA27" s="101">
        <f>STDEV(W27:W30)</f>
        <v>2.2391728869017635</v>
      </c>
      <c r="AB27" s="101">
        <f>AA27/SQRT(COUNT(W27:W30))</f>
        <v>1.1195864434508818</v>
      </c>
      <c r="AC27" s="12">
        <v>22.365577697753906</v>
      </c>
      <c r="AD27" s="9">
        <f>AC27-G27</f>
        <v>6.0598812103271484</v>
      </c>
      <c r="AE27" s="10">
        <f>AD27-$AF$27</f>
        <v>-0.35012722015380859</v>
      </c>
      <c r="AF27" s="102">
        <f>AVERAGE(AD27:AD30)</f>
        <v>6.410008430480957</v>
      </c>
      <c r="AG27" s="104">
        <f>AVERAGE(AE27:AE30)</f>
        <v>0</v>
      </c>
      <c r="AH27" s="101">
        <f>STDEV(AD27:AD30)</f>
        <v>0.38534830286645433</v>
      </c>
      <c r="AI27" s="101">
        <f>AH27/SQRT(COUNT(AD27:AD30))</f>
        <v>0.19267415143322716</v>
      </c>
      <c r="AJ27" s="13">
        <v>24.137578964233398</v>
      </c>
      <c r="AK27" s="9">
        <f>AJ27-G27</f>
        <v>7.8318824768066406</v>
      </c>
      <c r="AL27" s="10">
        <f>AK27-$AM$27</f>
        <v>0.33157286071777392</v>
      </c>
      <c r="AM27" s="102">
        <f>AVERAGE(AK27:AK30)</f>
        <v>7.5003096160888667</v>
      </c>
      <c r="AN27" s="104">
        <f>AVERAGE(AL27:AL30)</f>
        <v>0</v>
      </c>
      <c r="AO27" s="101">
        <f>STDEV(AK27:AK30)</f>
        <v>3.0935249248312089</v>
      </c>
      <c r="AP27" s="107">
        <f>AO27/SQRT(COUNT(AK27:AK30))</f>
        <v>1.5467624624156044</v>
      </c>
    </row>
    <row r="28" spans="1:42" x14ac:dyDescent="0.2">
      <c r="A28">
        <v>3</v>
      </c>
      <c r="B28" s="111"/>
      <c r="C28" s="111"/>
      <c r="D28" s="9">
        <v>16.843841552734375</v>
      </c>
      <c r="E28" s="14">
        <v>5.0532522201538086</v>
      </c>
      <c r="F28" s="15">
        <v>20.169012069702148</v>
      </c>
      <c r="G28" s="10">
        <f>MEDIAN(D28:F28)</f>
        <v>16.843841552734375</v>
      </c>
      <c r="H28" s="16">
        <v>26.407815933227539</v>
      </c>
      <c r="I28" s="9">
        <f>H28-G28</f>
        <v>9.5639743804931641</v>
      </c>
      <c r="J28" s="6">
        <f t="shared" ref="J28:J46" si="1">I28-$K$27</f>
        <v>-0.10242938995361328</v>
      </c>
      <c r="K28" s="102"/>
      <c r="L28" s="105"/>
      <c r="M28" s="102"/>
      <c r="N28" s="102"/>
      <c r="O28" s="17">
        <v>33.347370147705078</v>
      </c>
      <c r="P28" s="9">
        <f t="shared" si="0"/>
        <v>16.503528594970703</v>
      </c>
      <c r="Q28" s="10">
        <f t="shared" ref="Q28:Q46" si="2">P28-$R$27</f>
        <v>1.1487884521484375</v>
      </c>
      <c r="R28" s="102"/>
      <c r="S28" s="105"/>
      <c r="T28" s="102"/>
      <c r="U28" s="102"/>
      <c r="V28" s="18">
        <v>19.139251708984375</v>
      </c>
      <c r="W28" s="9">
        <f>V28-G28</f>
        <v>2.29541015625</v>
      </c>
      <c r="X28" s="10">
        <f t="shared" ref="X28:X46" si="3">W28-$Y$27</f>
        <v>-0.73718643188476562</v>
      </c>
      <c r="Y28" s="102"/>
      <c r="Z28" s="105"/>
      <c r="AA28" s="102"/>
      <c r="AB28" s="102"/>
      <c r="AC28" s="19">
        <v>23.339271545410156</v>
      </c>
      <c r="AD28" s="9">
        <f t="shared" ref="AD28:AD46" si="4">AC28-G28</f>
        <v>6.4954299926757812</v>
      </c>
      <c r="AE28" s="10">
        <f t="shared" ref="AE28:AE46" si="5">AD28-$AF$27</f>
        <v>8.5421562194824219E-2</v>
      </c>
      <c r="AF28" s="102"/>
      <c r="AG28" s="105"/>
      <c r="AH28" s="102"/>
      <c r="AI28" s="102"/>
      <c r="AJ28" s="20">
        <v>20.967920303344727</v>
      </c>
      <c r="AK28" s="9">
        <f t="shared" ref="AK28:AK46" si="6">AJ28-G28</f>
        <v>4.1240787506103516</v>
      </c>
      <c r="AL28" s="10">
        <f t="shared" ref="AL28:AL46" si="7">AK28-$AM$27</f>
        <v>-3.3762308654785151</v>
      </c>
      <c r="AM28" s="102"/>
      <c r="AN28" s="105"/>
      <c r="AO28" s="102"/>
      <c r="AP28" s="108"/>
    </row>
    <row r="29" spans="1:42" x14ac:dyDescent="0.2">
      <c r="A29">
        <v>4</v>
      </c>
      <c r="B29" s="111"/>
      <c r="C29" s="111"/>
      <c r="D29" s="9">
        <v>17.455785751342773</v>
      </c>
      <c r="E29" s="14">
        <v>4.8378372192382812</v>
      </c>
      <c r="F29" s="15">
        <v>19.774948120117188</v>
      </c>
      <c r="G29" s="10">
        <f>MEDIAN(D29:F29)</f>
        <v>17.455785751342773</v>
      </c>
      <c r="H29" s="16">
        <v>28.524026870727539</v>
      </c>
      <c r="I29" s="9">
        <f>H29-G29</f>
        <v>11.068241119384766</v>
      </c>
      <c r="J29" s="6">
        <f t="shared" si="1"/>
        <v>1.4018373489379883</v>
      </c>
      <c r="K29" s="102"/>
      <c r="L29" s="105"/>
      <c r="M29" s="102"/>
      <c r="N29" s="102"/>
      <c r="O29" s="17">
        <v>31.563739776611328</v>
      </c>
      <c r="P29" s="9">
        <f t="shared" si="0"/>
        <v>14.107954025268555</v>
      </c>
      <c r="Q29" s="10">
        <f t="shared" si="2"/>
        <v>-1.2467861175537109</v>
      </c>
      <c r="R29" s="102"/>
      <c r="S29" s="105"/>
      <c r="T29" s="102"/>
      <c r="U29" s="102"/>
      <c r="V29" s="18">
        <v>19.457525253295898</v>
      </c>
      <c r="W29" s="9">
        <f t="shared" ref="W29:W46" si="8">V29-G29</f>
        <v>2.001739501953125</v>
      </c>
      <c r="X29" s="10">
        <f t="shared" si="3"/>
        <v>-1.0308570861816406</v>
      </c>
      <c r="Y29" s="102"/>
      <c r="Z29" s="105"/>
      <c r="AA29" s="102"/>
      <c r="AB29" s="102"/>
      <c r="AC29" s="19">
        <v>24.372686386108398</v>
      </c>
      <c r="AD29" s="9">
        <f t="shared" si="4"/>
        <v>6.916900634765625</v>
      </c>
      <c r="AE29" s="10">
        <f t="shared" si="5"/>
        <v>0.50689220428466797</v>
      </c>
      <c r="AF29" s="102"/>
      <c r="AG29" s="105"/>
      <c r="AH29" s="102"/>
      <c r="AI29" s="102"/>
      <c r="AJ29" s="20">
        <v>28.984999999999999</v>
      </c>
      <c r="AK29" s="9">
        <f t="shared" si="6"/>
        <v>11.529214248657226</v>
      </c>
      <c r="AL29" s="10">
        <f t="shared" si="7"/>
        <v>4.0289046325683593</v>
      </c>
      <c r="AM29" s="102"/>
      <c r="AN29" s="105"/>
      <c r="AO29" s="102"/>
      <c r="AP29" s="108"/>
    </row>
    <row r="30" spans="1:42" ht="17" thickBot="1" x14ac:dyDescent="0.25">
      <c r="A30" s="21">
        <v>5</v>
      </c>
      <c r="B30" s="112"/>
      <c r="C30" s="112"/>
      <c r="D30" s="22">
        <v>17.44793701171875</v>
      </c>
      <c r="E30" s="23">
        <v>4.7275819778442383</v>
      </c>
      <c r="F30" s="24">
        <v>19.487804412841797</v>
      </c>
      <c r="G30" s="25">
        <f>MEDIAN(D30:F30)</f>
        <v>17.44793701171875</v>
      </c>
      <c r="H30" s="26">
        <v>27.166690826416016</v>
      </c>
      <c r="I30" s="22">
        <f t="shared" ref="I30:I46" si="9">H30-G30</f>
        <v>9.7187538146972656</v>
      </c>
      <c r="J30" s="6">
        <f t="shared" si="1"/>
        <v>5.2350044250488281E-2</v>
      </c>
      <c r="K30" s="103"/>
      <c r="L30" s="106"/>
      <c r="M30" s="103"/>
      <c r="N30" s="103"/>
      <c r="O30" s="27">
        <v>33.161846160888672</v>
      </c>
      <c r="P30" s="22">
        <f t="shared" si="0"/>
        <v>15.713909149169922</v>
      </c>
      <c r="Q30" s="10">
        <f t="shared" si="2"/>
        <v>0.35916900634765625</v>
      </c>
      <c r="R30" s="103"/>
      <c r="S30" s="106"/>
      <c r="T30" s="103"/>
      <c r="U30" s="103"/>
      <c r="V30" s="28">
        <v>18.928104400634766</v>
      </c>
      <c r="W30" s="22">
        <f t="shared" si="8"/>
        <v>1.4801673889160156</v>
      </c>
      <c r="X30" s="10">
        <f t="shared" si="3"/>
        <v>-1.55242919921875</v>
      </c>
      <c r="Y30" s="103"/>
      <c r="Z30" s="106"/>
      <c r="AA30" s="103"/>
      <c r="AB30" s="103"/>
      <c r="AC30" s="29">
        <v>23.615758895874023</v>
      </c>
      <c r="AD30" s="22">
        <f t="shared" si="4"/>
        <v>6.1678218841552734</v>
      </c>
      <c r="AE30" s="10">
        <f t="shared" si="5"/>
        <v>-0.24218654632568359</v>
      </c>
      <c r="AF30" s="103"/>
      <c r="AG30" s="106"/>
      <c r="AH30" s="103"/>
      <c r="AI30" s="103"/>
      <c r="AJ30" s="30">
        <v>23.963999999999999</v>
      </c>
      <c r="AK30" s="22">
        <f t="shared" si="6"/>
        <v>6.5160629882812486</v>
      </c>
      <c r="AL30" s="10">
        <f t="shared" si="7"/>
        <v>-0.98424662780761807</v>
      </c>
      <c r="AM30" s="103"/>
      <c r="AN30" s="106"/>
      <c r="AO30" s="103"/>
      <c r="AP30" s="109"/>
    </row>
    <row r="31" spans="1:42" x14ac:dyDescent="0.2">
      <c r="A31">
        <v>1</v>
      </c>
      <c r="B31" s="110">
        <v>0.5</v>
      </c>
      <c r="C31" s="110" t="s">
        <v>19</v>
      </c>
      <c r="D31" s="9">
        <v>19.480852127075195</v>
      </c>
      <c r="E31" s="14">
        <v>5.1112504005432129</v>
      </c>
      <c r="F31" s="15">
        <v>21.823322296142578</v>
      </c>
      <c r="G31" s="10">
        <f>MEDIAN(D31:F31)</f>
        <v>19.480852127075195</v>
      </c>
      <c r="H31" s="16">
        <v>30.308330535888672</v>
      </c>
      <c r="I31" s="10">
        <f t="shared" si="9"/>
        <v>10.827478408813477</v>
      </c>
      <c r="J31" s="6">
        <f t="shared" si="1"/>
        <v>1.1610746383666992</v>
      </c>
      <c r="K31" s="113">
        <f>AVERAGE(I31:I34)</f>
        <v>9.6376762390136719</v>
      </c>
      <c r="L31" s="113">
        <f>AVERAGE(J31:J34)</f>
        <v>-2.8727531433105469E-2</v>
      </c>
      <c r="M31" s="113">
        <f>STDEV(J31:J34)</f>
        <v>1.3403838654026194</v>
      </c>
      <c r="N31" s="104">
        <f>M31/(SQRT(COUNT(J31:J34)))</f>
        <v>0.67019193270130972</v>
      </c>
      <c r="O31" s="17">
        <v>36.083724975585938</v>
      </c>
      <c r="P31" s="10">
        <f t="shared" si="0"/>
        <v>16.602872848510742</v>
      </c>
      <c r="Q31" s="10">
        <f t="shared" si="2"/>
        <v>1.2481327056884766</v>
      </c>
      <c r="R31" s="113">
        <f>AVERAGE(P31:P34)</f>
        <v>15.962440967559814</v>
      </c>
      <c r="S31" s="113">
        <f>AVERAGE(Q31:Q34)</f>
        <v>0.60770082473754883</v>
      </c>
      <c r="T31" s="113">
        <f>STDEV(Q31:Q34)</f>
        <v>1.0616465074404453</v>
      </c>
      <c r="U31" s="105">
        <f>T31/SQRT(COUNT(Q31:Q34))</f>
        <v>0.53082325372022265</v>
      </c>
      <c r="V31" s="18">
        <v>22.68855094909668</v>
      </c>
      <c r="W31" s="10">
        <f t="shared" si="8"/>
        <v>3.2076988220214844</v>
      </c>
      <c r="X31" s="10">
        <f t="shared" si="3"/>
        <v>0.17510223388671875</v>
      </c>
      <c r="Y31" s="113">
        <f>AVERAGE(W31:W34)</f>
        <v>3.075162410736084</v>
      </c>
      <c r="Z31" s="113">
        <f>AVERAGE(X31:X34)</f>
        <v>4.2565822601318359E-2</v>
      </c>
      <c r="AA31" s="113">
        <f>STDEV(X31:X34)</f>
        <v>1.0042168389095461</v>
      </c>
      <c r="AB31" s="113">
        <f>AA31/SQRT(COUNT(X31:X34))</f>
        <v>0.50210841945477303</v>
      </c>
      <c r="AC31" s="19">
        <v>25.401693344116211</v>
      </c>
      <c r="AD31" s="10">
        <f t="shared" si="4"/>
        <v>5.9208412170410156</v>
      </c>
      <c r="AE31" s="10">
        <f t="shared" si="5"/>
        <v>-0.48916721343994141</v>
      </c>
      <c r="AF31" s="113">
        <f>AVERAGE(AD31:AD34)</f>
        <v>6.0981783866882324</v>
      </c>
      <c r="AG31" s="113">
        <f>AVERAGE(AE31:AE34)</f>
        <v>-0.31183004379272461</v>
      </c>
      <c r="AH31" s="113">
        <f>STDEV(AD31:AD34)</f>
        <v>0.35292291712028651</v>
      </c>
      <c r="AI31" s="104">
        <f>AH31/SQRT(COUNT(AD31:AD34))</f>
        <v>0.17646145856014325</v>
      </c>
      <c r="AJ31" s="20">
        <v>30.248430252075195</v>
      </c>
      <c r="AK31" s="10">
        <f t="shared" si="6"/>
        <v>10.767578125</v>
      </c>
      <c r="AL31" s="10">
        <f t="shared" si="7"/>
        <v>3.2672685089111333</v>
      </c>
      <c r="AM31" s="113">
        <f>AVERAGE(AK31:AK34)</f>
        <v>8.5745600395202644</v>
      </c>
      <c r="AN31" s="113">
        <f>AVERAGE(AL31:AL34)</f>
        <v>1.0742504234313968</v>
      </c>
      <c r="AO31" s="113">
        <f>STDEV(AL31:AL34)</f>
        <v>1.5834146456064064</v>
      </c>
      <c r="AP31" s="110">
        <f>AO31/SQRT(COUNT(AL31:AL34))</f>
        <v>0.79170732280320322</v>
      </c>
    </row>
    <row r="32" spans="1:42" x14ac:dyDescent="0.2">
      <c r="A32">
        <v>2</v>
      </c>
      <c r="B32" s="111"/>
      <c r="C32" s="111"/>
      <c r="D32" s="9">
        <v>18.501169204711914</v>
      </c>
      <c r="E32" s="14">
        <v>5.6505050659179688</v>
      </c>
      <c r="F32" s="15">
        <v>21.438150405883789</v>
      </c>
      <c r="G32" s="10">
        <f t="shared" ref="G32:G46" si="10">MEDIAN(D32:F32)</f>
        <v>18.501169204711914</v>
      </c>
      <c r="H32" s="16">
        <v>27.202054977416992</v>
      </c>
      <c r="I32" s="10">
        <f t="shared" si="9"/>
        <v>8.7008857727050781</v>
      </c>
      <c r="J32" s="6">
        <f t="shared" si="1"/>
        <v>-0.96551799774169922</v>
      </c>
      <c r="K32" s="105"/>
      <c r="L32" s="105"/>
      <c r="M32" s="105"/>
      <c r="N32" s="105"/>
      <c r="O32" s="17">
        <v>33.663616180419922</v>
      </c>
      <c r="P32" s="10">
        <f t="shared" si="0"/>
        <v>15.162446975708008</v>
      </c>
      <c r="Q32" s="10">
        <f t="shared" si="2"/>
        <v>-0.19229316711425781</v>
      </c>
      <c r="R32" s="105"/>
      <c r="S32" s="105"/>
      <c r="T32" s="105"/>
      <c r="U32" s="105"/>
      <c r="V32" s="18">
        <v>22.944452285766602</v>
      </c>
      <c r="W32" s="10">
        <f t="shared" si="8"/>
        <v>4.4432830810546875</v>
      </c>
      <c r="X32" s="10">
        <f t="shared" si="3"/>
        <v>1.4106864929199219</v>
      </c>
      <c r="Y32" s="105"/>
      <c r="Z32" s="105"/>
      <c r="AA32" s="105"/>
      <c r="AB32" s="105"/>
      <c r="AC32" s="19">
        <v>24.218360900878906</v>
      </c>
      <c r="AD32" s="10">
        <f t="shared" si="4"/>
        <v>5.7171916961669922</v>
      </c>
      <c r="AE32" s="10">
        <f t="shared" si="5"/>
        <v>-0.69281673431396484</v>
      </c>
      <c r="AF32" s="105"/>
      <c r="AG32" s="105"/>
      <c r="AH32" s="105"/>
      <c r="AI32" s="105"/>
      <c r="AJ32" s="20">
        <v>27.111988067626953</v>
      </c>
      <c r="AK32" s="10">
        <f t="shared" si="6"/>
        <v>8.6108188629150391</v>
      </c>
      <c r="AL32" s="10">
        <f t="shared" si="7"/>
        <v>1.1105092468261724</v>
      </c>
      <c r="AM32" s="105"/>
      <c r="AN32" s="105"/>
      <c r="AO32" s="105"/>
      <c r="AP32" s="111"/>
    </row>
    <row r="33" spans="1:42" x14ac:dyDescent="0.2">
      <c r="A33">
        <v>3</v>
      </c>
      <c r="B33" s="111"/>
      <c r="C33" s="111"/>
      <c r="D33" s="9">
        <v>18.120988845825195</v>
      </c>
      <c r="E33" s="14">
        <v>5.6138806343078613</v>
      </c>
      <c r="F33" s="15">
        <v>21.565980911254883</v>
      </c>
      <c r="G33" s="10">
        <f t="shared" si="10"/>
        <v>18.120988845825195</v>
      </c>
      <c r="H33" s="16">
        <v>26.394283294677734</v>
      </c>
      <c r="I33" s="10">
        <f t="shared" si="9"/>
        <v>8.2732944488525391</v>
      </c>
      <c r="J33" s="6">
        <f t="shared" si="1"/>
        <v>-1.3931093215942383</v>
      </c>
      <c r="K33" s="105"/>
      <c r="L33" s="105"/>
      <c r="M33" s="105"/>
      <c r="N33" s="105"/>
      <c r="O33" s="17">
        <v>33.0865478515625</v>
      </c>
      <c r="P33" s="10">
        <f t="shared" si="0"/>
        <v>14.965559005737305</v>
      </c>
      <c r="Q33" s="10">
        <f t="shared" si="2"/>
        <v>-0.38918113708496094</v>
      </c>
      <c r="R33" s="105"/>
      <c r="S33" s="105"/>
      <c r="T33" s="105"/>
      <c r="U33" s="105"/>
      <c r="V33" s="18">
        <v>20.374940872192383</v>
      </c>
      <c r="W33" s="10">
        <f t="shared" si="8"/>
        <v>2.2539520263671875</v>
      </c>
      <c r="X33" s="10">
        <f t="shared" si="3"/>
        <v>-0.77864456176757812</v>
      </c>
      <c r="Y33" s="105"/>
      <c r="Z33" s="105"/>
      <c r="AA33" s="105"/>
      <c r="AB33" s="105"/>
      <c r="AC33" s="19">
        <v>24.64185905456543</v>
      </c>
      <c r="AD33" s="10">
        <f t="shared" si="4"/>
        <v>6.5208702087402344</v>
      </c>
      <c r="AE33" s="10">
        <f t="shared" si="5"/>
        <v>0.11086177825927734</v>
      </c>
      <c r="AF33" s="105"/>
      <c r="AG33" s="105"/>
      <c r="AH33" s="105"/>
      <c r="AI33" s="105"/>
      <c r="AJ33" s="20">
        <v>25.917158126831055</v>
      </c>
      <c r="AK33" s="10">
        <f t="shared" si="6"/>
        <v>7.7961692810058594</v>
      </c>
      <c r="AL33" s="10">
        <f t="shared" si="7"/>
        <v>0.29585966491699267</v>
      </c>
      <c r="AM33" s="105"/>
      <c r="AN33" s="105"/>
      <c r="AO33" s="105"/>
      <c r="AP33" s="111"/>
    </row>
    <row r="34" spans="1:42" ht="17" thickBot="1" x14ac:dyDescent="0.25">
      <c r="A34" s="21">
        <v>5</v>
      </c>
      <c r="B34" s="112"/>
      <c r="C34" s="112"/>
      <c r="D34" s="22">
        <v>18.823326110839844</v>
      </c>
      <c r="E34" s="23">
        <v>4.6022095680236816</v>
      </c>
      <c r="F34" s="24">
        <v>21.29853630065918</v>
      </c>
      <c r="G34" s="25">
        <f t="shared" si="10"/>
        <v>18.823326110839844</v>
      </c>
      <c r="H34" s="26">
        <v>29.572372436523438</v>
      </c>
      <c r="I34" s="25">
        <f t="shared" si="9"/>
        <v>10.749046325683594</v>
      </c>
      <c r="J34" s="6">
        <f t="shared" si="1"/>
        <v>1.0826425552368164</v>
      </c>
      <c r="K34" s="106"/>
      <c r="L34" s="106"/>
      <c r="M34" s="106"/>
      <c r="N34" s="106"/>
      <c r="O34" s="27">
        <v>35.942211151123047</v>
      </c>
      <c r="P34" s="25">
        <f t="shared" si="0"/>
        <v>17.118885040283203</v>
      </c>
      <c r="Q34" s="10">
        <f t="shared" si="2"/>
        <v>1.7641448974609375</v>
      </c>
      <c r="R34" s="106"/>
      <c r="S34" s="106"/>
      <c r="T34" s="106"/>
      <c r="U34" s="106"/>
      <c r="V34" s="28">
        <v>21.21904182434082</v>
      </c>
      <c r="W34" s="25">
        <f t="shared" si="8"/>
        <v>2.3957157135009766</v>
      </c>
      <c r="X34" s="10">
        <f t="shared" si="3"/>
        <v>-0.63688087463378906</v>
      </c>
      <c r="Y34" s="106"/>
      <c r="Z34" s="106"/>
      <c r="AA34" s="106"/>
      <c r="AB34" s="106"/>
      <c r="AC34" s="29">
        <v>25.057136535644531</v>
      </c>
      <c r="AD34" s="25">
        <f t="shared" si="4"/>
        <v>6.2338104248046875</v>
      </c>
      <c r="AE34" s="10">
        <f t="shared" si="5"/>
        <v>-0.17619800567626953</v>
      </c>
      <c r="AF34" s="106"/>
      <c r="AG34" s="106"/>
      <c r="AH34" s="106"/>
      <c r="AI34" s="106"/>
      <c r="AJ34" s="30">
        <v>25.946999999999999</v>
      </c>
      <c r="AK34" s="25">
        <f t="shared" si="6"/>
        <v>7.1236738891601554</v>
      </c>
      <c r="AL34" s="10">
        <f t="shared" si="7"/>
        <v>-0.37663572692871128</v>
      </c>
      <c r="AM34" s="106"/>
      <c r="AN34" s="106"/>
      <c r="AO34" s="106"/>
      <c r="AP34" s="112"/>
    </row>
    <row r="35" spans="1:42" x14ac:dyDescent="0.2">
      <c r="A35" s="31">
        <v>1</v>
      </c>
      <c r="B35" s="110">
        <v>1.5</v>
      </c>
      <c r="C35" s="110" t="s">
        <v>20</v>
      </c>
      <c r="D35" s="32">
        <v>20.559324264526367</v>
      </c>
      <c r="E35" s="33">
        <v>5.5523576736450195</v>
      </c>
      <c r="F35" s="34">
        <v>22.96592903137207</v>
      </c>
      <c r="G35" s="10">
        <f t="shared" si="10"/>
        <v>20.559324264526367</v>
      </c>
      <c r="H35" s="35">
        <v>28.788331985473633</v>
      </c>
      <c r="I35" s="10">
        <f t="shared" si="9"/>
        <v>8.2290077209472656</v>
      </c>
      <c r="J35" s="6">
        <f t="shared" si="1"/>
        <v>-1.4373960494995117</v>
      </c>
      <c r="K35" s="113">
        <f>AVERAGE(I35:I39)</f>
        <v>9.5053039550781246</v>
      </c>
      <c r="L35" s="113">
        <f>AVERAGE(J35:J39)</f>
        <v>-0.16109981536865234</v>
      </c>
      <c r="M35" s="113">
        <f>STDEV(J35:J39)</f>
        <v>1.088362095306814</v>
      </c>
      <c r="N35" s="113">
        <f>M35/(SQRT(COUNT(J35:J39)))</f>
        <v>0.48673032584802817</v>
      </c>
      <c r="O35" s="36">
        <v>34.950214385986328</v>
      </c>
      <c r="P35" s="10">
        <f t="shared" si="0"/>
        <v>14.390890121459961</v>
      </c>
      <c r="Q35" s="10">
        <f t="shared" si="2"/>
        <v>-0.96385002136230469</v>
      </c>
      <c r="R35" s="113">
        <f>AVERAGE(P35:P39)</f>
        <v>15.446250915527344</v>
      </c>
      <c r="S35" s="113">
        <f>AVERAGE(Q35:Q39)</f>
        <v>9.1510772705078125E-2</v>
      </c>
      <c r="T35" s="113">
        <f>STDEV(Q35:Q39)</f>
        <v>1.2652537762803797</v>
      </c>
      <c r="U35" s="113">
        <f>T35/SQRT(COUNT(Q35:Q39))</f>
        <v>0.56583869051024793</v>
      </c>
      <c r="V35" s="37">
        <v>22.196374893188477</v>
      </c>
      <c r="W35" s="10">
        <f t="shared" si="8"/>
        <v>1.6370506286621094</v>
      </c>
      <c r="X35" s="10">
        <f t="shared" si="3"/>
        <v>-1.3955459594726562</v>
      </c>
      <c r="Y35" s="113">
        <f>AVERAGE(W35:W39)</f>
        <v>2.7664566040039062</v>
      </c>
      <c r="Z35" s="113">
        <f>AVERAGE(X35:X39)</f>
        <v>-0.26613998413085938</v>
      </c>
      <c r="AA35" s="113">
        <f>STDEV(X35:X39)</f>
        <v>1.3681723595970801</v>
      </c>
      <c r="AB35" s="113">
        <f>AA35/SQRT(COUNT(X35:X39))</f>
        <v>0.61186528019907149</v>
      </c>
      <c r="AC35" s="38">
        <v>25.946805953979492</v>
      </c>
      <c r="AD35" s="10">
        <f t="shared" si="4"/>
        <v>5.387481689453125</v>
      </c>
      <c r="AE35" s="10">
        <f t="shared" si="5"/>
        <v>-1.022526741027832</v>
      </c>
      <c r="AF35" s="113">
        <f>AVERAGE(AD35:AD39)</f>
        <v>5.8440212249755863</v>
      </c>
      <c r="AG35" s="113">
        <f>AVERAGE(AE35:AE39)</f>
        <v>-0.56598720550537107</v>
      </c>
      <c r="AH35" s="113">
        <f>STDEV(AD35:AD39)</f>
        <v>0.4734094021109822</v>
      </c>
      <c r="AI35" s="113">
        <f>AH35/SQRT(COUNT(AD35:AD39))</f>
        <v>0.21171512086153771</v>
      </c>
      <c r="AJ35" s="39">
        <v>28.318143844604492</v>
      </c>
      <c r="AK35" s="10">
        <f t="shared" si="6"/>
        <v>7.758819580078125</v>
      </c>
      <c r="AL35" s="10">
        <f t="shared" si="7"/>
        <v>0.2585099639892583</v>
      </c>
      <c r="AM35" s="113">
        <f>AVERAGE(AK35:AK39)</f>
        <v>6.1376404937744145</v>
      </c>
      <c r="AN35" s="113">
        <f>AVERAGE(AL35:AL39)</f>
        <v>-1.3626691223144527</v>
      </c>
      <c r="AO35" s="113">
        <f>STDEV(AL35:AL39)</f>
        <v>1.1467810276365444</v>
      </c>
      <c r="AP35" s="110">
        <f>AO35/SQRT(COUNT(AL35:AL39))</f>
        <v>0.51285606662047567</v>
      </c>
    </row>
    <row r="36" spans="1:42" x14ac:dyDescent="0.2">
      <c r="A36">
        <v>2</v>
      </c>
      <c r="B36" s="111"/>
      <c r="C36" s="111"/>
      <c r="D36" s="9">
        <v>18.903680801391602</v>
      </c>
      <c r="E36" s="14">
        <v>5.4454360008239746</v>
      </c>
      <c r="F36" s="15">
        <v>22.27064323425293</v>
      </c>
      <c r="G36" s="10">
        <f t="shared" si="10"/>
        <v>18.903680801391602</v>
      </c>
      <c r="H36" s="16">
        <v>27.951259613037109</v>
      </c>
      <c r="I36" s="10">
        <f t="shared" si="9"/>
        <v>9.0475788116455078</v>
      </c>
      <c r="J36" s="6">
        <f t="shared" si="1"/>
        <v>-0.61882495880126953</v>
      </c>
      <c r="K36" s="105"/>
      <c r="L36" s="105"/>
      <c r="M36" s="105"/>
      <c r="N36" s="105"/>
      <c r="O36" s="17">
        <v>34.436557769775391</v>
      </c>
      <c r="P36" s="10">
        <f t="shared" si="0"/>
        <v>15.532876968383789</v>
      </c>
      <c r="Q36" s="10">
        <f t="shared" si="2"/>
        <v>0.17813682556152344</v>
      </c>
      <c r="R36" s="105"/>
      <c r="S36" s="105"/>
      <c r="T36" s="105"/>
      <c r="U36" s="105"/>
      <c r="V36" s="18">
        <v>20.831687927246094</v>
      </c>
      <c r="W36" s="10">
        <f t="shared" si="8"/>
        <v>1.9280071258544922</v>
      </c>
      <c r="X36" s="10">
        <f t="shared" si="3"/>
        <v>-1.1045894622802734</v>
      </c>
      <c r="Y36" s="105"/>
      <c r="Z36" s="105"/>
      <c r="AA36" s="105"/>
      <c r="AB36" s="105"/>
      <c r="AC36" s="19">
        <v>25.343912124633789</v>
      </c>
      <c r="AD36" s="10">
        <f t="shared" si="4"/>
        <v>6.4402313232421875</v>
      </c>
      <c r="AE36" s="10">
        <f t="shared" si="5"/>
        <v>3.0222892761230469E-2</v>
      </c>
      <c r="AF36" s="105"/>
      <c r="AG36" s="105"/>
      <c r="AH36" s="105"/>
      <c r="AI36" s="105"/>
      <c r="AJ36" s="20">
        <v>23.556440353393555</v>
      </c>
      <c r="AK36" s="10">
        <f t="shared" si="6"/>
        <v>4.6527595520019531</v>
      </c>
      <c r="AL36" s="10">
        <f t="shared" si="7"/>
        <v>-2.8475500640869136</v>
      </c>
      <c r="AM36" s="105"/>
      <c r="AN36" s="105"/>
      <c r="AO36" s="105"/>
      <c r="AP36" s="111"/>
    </row>
    <row r="37" spans="1:42" x14ac:dyDescent="0.2">
      <c r="A37">
        <v>3</v>
      </c>
      <c r="B37" s="111"/>
      <c r="C37" s="111"/>
      <c r="D37" s="9">
        <v>17.660802841186523</v>
      </c>
      <c r="E37" s="14">
        <v>5.4326043128967285</v>
      </c>
      <c r="F37" s="15">
        <v>21.133342742919922</v>
      </c>
      <c r="G37" s="10">
        <f t="shared" si="10"/>
        <v>17.660802841186523</v>
      </c>
      <c r="H37" s="16">
        <v>28.83869743347168</v>
      </c>
      <c r="I37" s="10">
        <f t="shared" si="9"/>
        <v>11.177894592285156</v>
      </c>
      <c r="J37" s="6">
        <f t="shared" si="1"/>
        <v>1.5114908218383789</v>
      </c>
      <c r="K37" s="105"/>
      <c r="L37" s="105"/>
      <c r="M37" s="105"/>
      <c r="N37" s="105"/>
      <c r="O37" s="17">
        <v>33.710102081298828</v>
      </c>
      <c r="P37" s="10">
        <f t="shared" si="0"/>
        <v>16.049299240112305</v>
      </c>
      <c r="Q37" s="10">
        <f t="shared" si="2"/>
        <v>0.69455909729003906</v>
      </c>
      <c r="R37" s="105"/>
      <c r="S37" s="105"/>
      <c r="T37" s="105"/>
      <c r="U37" s="105"/>
      <c r="V37" s="18">
        <v>19.73539924621582</v>
      </c>
      <c r="W37" s="10">
        <f t="shared" si="8"/>
        <v>2.0745964050292969</v>
      </c>
      <c r="X37" s="10">
        <f t="shared" si="3"/>
        <v>-0.95800018310546875</v>
      </c>
      <c r="Y37" s="105"/>
      <c r="Z37" s="105"/>
      <c r="AA37" s="105"/>
      <c r="AB37" s="105"/>
      <c r="AC37" s="19">
        <v>23.840681076049805</v>
      </c>
      <c r="AD37" s="10">
        <f t="shared" si="4"/>
        <v>6.1798782348632812</v>
      </c>
      <c r="AE37" s="10">
        <f t="shared" si="5"/>
        <v>-0.23013019561767578</v>
      </c>
      <c r="AF37" s="105"/>
      <c r="AG37" s="105"/>
      <c r="AH37" s="105"/>
      <c r="AI37" s="105"/>
      <c r="AJ37" s="20">
        <v>24.249151229858398</v>
      </c>
      <c r="AK37" s="10">
        <f t="shared" si="6"/>
        <v>6.588348388671875</v>
      </c>
      <c r="AL37" s="10">
        <f t="shared" si="7"/>
        <v>-0.9119612274169917</v>
      </c>
      <c r="AM37" s="105"/>
      <c r="AN37" s="105"/>
      <c r="AO37" s="105"/>
      <c r="AP37" s="111"/>
    </row>
    <row r="38" spans="1:42" x14ac:dyDescent="0.2">
      <c r="A38">
        <v>4</v>
      </c>
      <c r="B38" s="111"/>
      <c r="C38" s="111"/>
      <c r="D38" s="9">
        <v>17.458965301513672</v>
      </c>
      <c r="E38" s="14">
        <v>4.4841909408569336</v>
      </c>
      <c r="F38" s="15">
        <v>20.054702758789062</v>
      </c>
      <c r="G38" s="10">
        <f t="shared" si="10"/>
        <v>17.458965301513672</v>
      </c>
      <c r="H38" s="16">
        <v>27.218856811523438</v>
      </c>
      <c r="I38" s="10">
        <f t="shared" si="9"/>
        <v>9.7598915100097656</v>
      </c>
      <c r="J38" s="6">
        <f t="shared" si="1"/>
        <v>9.3487739562988281E-2</v>
      </c>
      <c r="K38" s="105"/>
      <c r="L38" s="105"/>
      <c r="M38" s="105"/>
      <c r="N38" s="105"/>
      <c r="O38" s="17">
        <v>34.645565032958984</v>
      </c>
      <c r="P38" s="10">
        <f t="shared" si="0"/>
        <v>17.186599731445312</v>
      </c>
      <c r="Q38" s="10">
        <f t="shared" si="2"/>
        <v>1.8318595886230469</v>
      </c>
      <c r="R38" s="105"/>
      <c r="S38" s="105"/>
      <c r="T38" s="105"/>
      <c r="U38" s="105"/>
      <c r="V38" s="18">
        <v>22.41937255859375</v>
      </c>
      <c r="W38" s="10">
        <f t="shared" si="8"/>
        <v>4.9604072570800781</v>
      </c>
      <c r="X38" s="10">
        <f t="shared" si="3"/>
        <v>1.9278106689453125</v>
      </c>
      <c r="Y38" s="105"/>
      <c r="Z38" s="105"/>
      <c r="AA38" s="105"/>
      <c r="AB38" s="105"/>
      <c r="AC38" s="19">
        <v>23.296207427978516</v>
      </c>
      <c r="AD38" s="10">
        <f t="shared" si="4"/>
        <v>5.8372421264648438</v>
      </c>
      <c r="AE38" s="10">
        <f t="shared" si="5"/>
        <v>-0.57276630401611328</v>
      </c>
      <c r="AF38" s="105"/>
      <c r="AG38" s="105"/>
      <c r="AH38" s="105"/>
      <c r="AI38" s="105"/>
      <c r="AJ38" s="20">
        <v>23.141999999999999</v>
      </c>
      <c r="AK38" s="10">
        <f t="shared" si="6"/>
        <v>5.6830346984863276</v>
      </c>
      <c r="AL38" s="10">
        <f t="shared" si="7"/>
        <v>-1.8172749176025391</v>
      </c>
      <c r="AM38" s="105"/>
      <c r="AN38" s="105"/>
      <c r="AO38" s="105"/>
      <c r="AP38" s="111"/>
    </row>
    <row r="39" spans="1:42" ht="17" thickBot="1" x14ac:dyDescent="0.25">
      <c r="A39" s="21">
        <v>5</v>
      </c>
      <c r="B39" s="112"/>
      <c r="C39" s="112"/>
      <c r="D39" s="22">
        <v>18.919759750366211</v>
      </c>
      <c r="E39" s="23">
        <v>4.669583797454834</v>
      </c>
      <c r="F39" s="24">
        <v>21.186330795288086</v>
      </c>
      <c r="G39" s="25">
        <f t="shared" si="10"/>
        <v>18.919759750366211</v>
      </c>
      <c r="H39" s="26">
        <v>28.231906890869141</v>
      </c>
      <c r="I39" s="25">
        <f t="shared" si="9"/>
        <v>9.3121471405029297</v>
      </c>
      <c r="J39" s="6">
        <f t="shared" si="1"/>
        <v>-0.35425662994384766</v>
      </c>
      <c r="K39" s="106"/>
      <c r="L39" s="106"/>
      <c r="M39" s="106"/>
      <c r="N39" s="106"/>
      <c r="O39" s="27">
        <v>32.991348266601562</v>
      </c>
      <c r="P39" s="25">
        <f t="shared" si="0"/>
        <v>14.071588516235352</v>
      </c>
      <c r="Q39" s="10">
        <f t="shared" si="2"/>
        <v>-1.2831516265869141</v>
      </c>
      <c r="R39" s="106"/>
      <c r="S39" s="106"/>
      <c r="T39" s="106"/>
      <c r="U39" s="106"/>
      <c r="V39" s="28">
        <v>22.151981353759766</v>
      </c>
      <c r="W39" s="25">
        <f t="shared" si="8"/>
        <v>3.2322216033935547</v>
      </c>
      <c r="X39" s="10">
        <f t="shared" si="3"/>
        <v>0.19962501525878906</v>
      </c>
      <c r="Y39" s="106"/>
      <c r="Z39" s="106"/>
      <c r="AA39" s="106"/>
      <c r="AB39" s="106"/>
      <c r="AC39" s="29">
        <v>24.295032501220703</v>
      </c>
      <c r="AD39" s="25">
        <f t="shared" si="4"/>
        <v>5.3752727508544922</v>
      </c>
      <c r="AE39" s="10">
        <f t="shared" si="5"/>
        <v>-1.0347356796264648</v>
      </c>
      <c r="AF39" s="106"/>
      <c r="AG39" s="106"/>
      <c r="AH39" s="106"/>
      <c r="AI39" s="106"/>
      <c r="AJ39" s="30">
        <v>24.925000000000001</v>
      </c>
      <c r="AK39" s="25">
        <f t="shared" si="6"/>
        <v>6.0052402496337898</v>
      </c>
      <c r="AL39" s="10">
        <f t="shared" si="7"/>
        <v>-1.4950693664550769</v>
      </c>
      <c r="AM39" s="106"/>
      <c r="AN39" s="106"/>
      <c r="AO39" s="106"/>
      <c r="AP39" s="112"/>
    </row>
    <row r="40" spans="1:42" x14ac:dyDescent="0.2">
      <c r="A40" s="31">
        <v>2</v>
      </c>
      <c r="B40" s="110">
        <v>3</v>
      </c>
      <c r="C40" s="110" t="s">
        <v>21</v>
      </c>
      <c r="D40" s="32">
        <v>19.337579727172852</v>
      </c>
      <c r="E40" s="33">
        <v>5.8454604148864746</v>
      </c>
      <c r="F40" s="34">
        <v>22.475780487060547</v>
      </c>
      <c r="G40" s="10">
        <f t="shared" si="10"/>
        <v>19.337579727172852</v>
      </c>
      <c r="H40" s="35">
        <v>29.837041854858398</v>
      </c>
      <c r="I40" s="10">
        <f t="shared" si="9"/>
        <v>10.499462127685547</v>
      </c>
      <c r="J40" s="6">
        <f t="shared" si="1"/>
        <v>0.83305835723876953</v>
      </c>
      <c r="K40" s="113">
        <f>AVERAGE(I40:I42)</f>
        <v>10.890216191609701</v>
      </c>
      <c r="L40" s="113">
        <f>AVERAGE(J40:J42)</f>
        <v>1.2238124211629231</v>
      </c>
      <c r="M40" s="113">
        <f>STDEV(J40:J42)</f>
        <v>0.33860044859235883</v>
      </c>
      <c r="N40" s="105">
        <f>M40/SQRT(COUNT(J40:J42))</f>
        <v>0.19549106014252643</v>
      </c>
      <c r="O40" s="36">
        <v>35.386692047119141</v>
      </c>
      <c r="P40" s="10">
        <f t="shared" si="0"/>
        <v>16.049112319946289</v>
      </c>
      <c r="Q40" s="10">
        <f t="shared" si="2"/>
        <v>0.69437217712402344</v>
      </c>
      <c r="R40" s="113">
        <f>AVERAGE(P40:P42)</f>
        <v>15.842480341593424</v>
      </c>
      <c r="S40" s="113">
        <f>AVERAGE(Q40:Q42)</f>
        <v>0.48774019877115887</v>
      </c>
      <c r="T40" s="113">
        <f>STDEV(Q40:Q42)</f>
        <v>0.6485275492806597</v>
      </c>
      <c r="U40" s="113">
        <f>T40/SQRT(COUNT(Q40:Q42))</f>
        <v>0.37442755515407716</v>
      </c>
      <c r="V40" s="37">
        <v>22.079565048217773</v>
      </c>
      <c r="W40" s="10">
        <f t="shared" si="8"/>
        <v>2.7419853210449219</v>
      </c>
      <c r="X40" s="10">
        <f t="shared" si="3"/>
        <v>-0.29061126708984375</v>
      </c>
      <c r="Y40" s="113">
        <f>AVERAGE(W40:W42)</f>
        <v>3.2145570119222007</v>
      </c>
      <c r="Z40" s="113">
        <f>AVERAGE(X40:X42)</f>
        <v>0.18196042378743491</v>
      </c>
      <c r="AA40" s="113">
        <f>STDEV(X40:X42)</f>
        <v>0.88461458696517969</v>
      </c>
      <c r="AB40" s="113">
        <f>AA40/SQRT(COUNT(X40:X42))</f>
        <v>0.51073246991341614</v>
      </c>
      <c r="AC40" s="38">
        <v>24.962993621826172</v>
      </c>
      <c r="AD40" s="10">
        <f t="shared" si="4"/>
        <v>5.6254138946533203</v>
      </c>
      <c r="AE40" s="10">
        <f t="shared" si="5"/>
        <v>-0.78459453582763672</v>
      </c>
      <c r="AF40" s="113">
        <f>AVERAGE(AD40:AD42)</f>
        <v>6.0995623270670576</v>
      </c>
      <c r="AG40" s="113">
        <f>AVERAGE(AE40:AE42)</f>
        <v>-0.31044610341389972</v>
      </c>
      <c r="AH40" s="113">
        <f>STDEV(AD40:AD42)</f>
        <v>0.62988812020868501</v>
      </c>
      <c r="AI40" s="113">
        <f>AH40/SQRT(COUNT(AD40:AD42))</f>
        <v>0.36366607576183169</v>
      </c>
      <c r="AJ40" s="39">
        <v>26.126014709472656</v>
      </c>
      <c r="AK40" s="10">
        <f t="shared" si="6"/>
        <v>6.7884349822998047</v>
      </c>
      <c r="AL40" s="10">
        <f t="shared" si="7"/>
        <v>-0.71187463378906202</v>
      </c>
      <c r="AM40" s="113">
        <f>AVERAGE(AK40:AK42)</f>
        <v>6.3068500569661454</v>
      </c>
      <c r="AN40" s="113">
        <f>AVERAGE(AL40:AL42)</f>
        <v>-1.1934595591227211</v>
      </c>
      <c r="AO40" s="113">
        <f>STDEV(AL40:AL42)</f>
        <v>0.69067385009451732</v>
      </c>
      <c r="AP40" s="110">
        <f>AO40/SQRT(COUNT(AL40:AL42))</f>
        <v>0.39876073327430483</v>
      </c>
    </row>
    <row r="41" spans="1:42" x14ac:dyDescent="0.2">
      <c r="A41">
        <v>3</v>
      </c>
      <c r="B41" s="111"/>
      <c r="C41" s="111"/>
      <c r="D41" s="9">
        <v>19.112228393554688</v>
      </c>
      <c r="E41" s="14">
        <v>6.1628532409667969</v>
      </c>
      <c r="F41" s="15">
        <v>21.951089859008789</v>
      </c>
      <c r="G41" s="10">
        <f t="shared" si="10"/>
        <v>19.112228393554688</v>
      </c>
      <c r="H41" s="16">
        <v>30.186258316040039</v>
      </c>
      <c r="I41" s="10">
        <f t="shared" si="9"/>
        <v>11.074029922485352</v>
      </c>
      <c r="J41" s="6">
        <f t="shared" si="1"/>
        <v>1.4076261520385742</v>
      </c>
      <c r="K41" s="105"/>
      <c r="L41" s="105"/>
      <c r="M41" s="105"/>
      <c r="N41" s="105"/>
      <c r="O41" s="17">
        <v>35.474742889404297</v>
      </c>
      <c r="P41" s="10">
        <f t="shared" si="0"/>
        <v>16.362514495849609</v>
      </c>
      <c r="Q41" s="10">
        <f t="shared" si="2"/>
        <v>1.0077743530273438</v>
      </c>
      <c r="R41" s="105"/>
      <c r="S41" s="105"/>
      <c r="T41" s="105"/>
      <c r="U41" s="105"/>
      <c r="V41" s="18">
        <v>21.778820037841797</v>
      </c>
      <c r="W41" s="10">
        <f t="shared" si="8"/>
        <v>2.6665916442871094</v>
      </c>
      <c r="X41" s="10">
        <f t="shared" si="3"/>
        <v>-0.36600494384765625</v>
      </c>
      <c r="Y41" s="105"/>
      <c r="Z41" s="105"/>
      <c r="AA41" s="105"/>
      <c r="AB41" s="105"/>
      <c r="AC41" s="19">
        <v>24.971218109130859</v>
      </c>
      <c r="AD41" s="10">
        <f t="shared" si="4"/>
        <v>5.8589897155761719</v>
      </c>
      <c r="AE41" s="10">
        <f t="shared" si="5"/>
        <v>-0.55101871490478516</v>
      </c>
      <c r="AF41" s="105"/>
      <c r="AG41" s="105"/>
      <c r="AH41" s="105"/>
      <c r="AI41" s="105"/>
      <c r="AJ41" s="20">
        <v>24.627752304077148</v>
      </c>
      <c r="AK41" s="10">
        <f t="shared" si="6"/>
        <v>5.5155239105224609</v>
      </c>
      <c r="AL41" s="10">
        <f t="shared" si="7"/>
        <v>-1.9847857055664058</v>
      </c>
      <c r="AM41" s="105"/>
      <c r="AN41" s="105"/>
      <c r="AO41" s="105"/>
      <c r="AP41" s="111"/>
    </row>
    <row r="42" spans="1:42" ht="17" thickBot="1" x14ac:dyDescent="0.25">
      <c r="A42" s="21">
        <v>4</v>
      </c>
      <c r="B42" s="112"/>
      <c r="C42" s="112"/>
      <c r="D42" s="22">
        <v>16.874408721923828</v>
      </c>
      <c r="E42" s="23">
        <v>4.8510055541992188</v>
      </c>
      <c r="F42" s="24">
        <v>18.93353271484375</v>
      </c>
      <c r="G42" s="25">
        <f t="shared" si="10"/>
        <v>16.874408721923828</v>
      </c>
      <c r="H42" s="26">
        <v>27.971565246582031</v>
      </c>
      <c r="I42" s="25">
        <f t="shared" si="9"/>
        <v>11.097156524658203</v>
      </c>
      <c r="J42" s="6">
        <f t="shared" si="1"/>
        <v>1.4307527542114258</v>
      </c>
      <c r="K42" s="106"/>
      <c r="L42" s="106"/>
      <c r="M42" s="106"/>
      <c r="N42" s="106"/>
      <c r="O42" s="27">
        <v>31.990222930908203</v>
      </c>
      <c r="P42" s="25">
        <f t="shared" si="0"/>
        <v>15.115814208984375</v>
      </c>
      <c r="Q42" s="10">
        <f t="shared" si="2"/>
        <v>-0.23892593383789062</v>
      </c>
      <c r="R42" s="106"/>
      <c r="S42" s="106"/>
      <c r="T42" s="106"/>
      <c r="U42" s="106"/>
      <c r="V42" s="28">
        <v>21.109502792358398</v>
      </c>
      <c r="W42" s="25">
        <f t="shared" si="8"/>
        <v>4.2350940704345703</v>
      </c>
      <c r="X42" s="10">
        <f t="shared" si="3"/>
        <v>1.2024974822998047</v>
      </c>
      <c r="Y42" s="106"/>
      <c r="Z42" s="106"/>
      <c r="AA42" s="106"/>
      <c r="AB42" s="106"/>
      <c r="AC42" s="29">
        <v>23.688692092895508</v>
      </c>
      <c r="AD42" s="25">
        <f t="shared" si="4"/>
        <v>6.8142833709716797</v>
      </c>
      <c r="AE42" s="10">
        <f t="shared" si="5"/>
        <v>0.40427494049072266</v>
      </c>
      <c r="AF42" s="106"/>
      <c r="AG42" s="106"/>
      <c r="AH42" s="106"/>
      <c r="AI42" s="106"/>
      <c r="AJ42" s="30">
        <v>23.491</v>
      </c>
      <c r="AK42" s="25">
        <f t="shared" si="6"/>
        <v>6.6165912780761715</v>
      </c>
      <c r="AL42" s="10">
        <f t="shared" si="7"/>
        <v>-0.88371833801269517</v>
      </c>
      <c r="AM42" s="106"/>
      <c r="AN42" s="106"/>
      <c r="AO42" s="106"/>
      <c r="AP42" s="112"/>
    </row>
    <row r="43" spans="1:42" x14ac:dyDescent="0.2">
      <c r="A43" s="31">
        <v>1</v>
      </c>
      <c r="B43" s="110">
        <v>6</v>
      </c>
      <c r="C43" s="110" t="s">
        <v>22</v>
      </c>
      <c r="D43" s="32">
        <v>21.497035980224609</v>
      </c>
      <c r="E43" s="33">
        <v>6.4972143173217773</v>
      </c>
      <c r="F43" s="34">
        <v>23.942728042602539</v>
      </c>
      <c r="G43" s="10">
        <f t="shared" si="10"/>
        <v>21.497035980224609</v>
      </c>
      <c r="H43" s="35">
        <v>29.404727935791016</v>
      </c>
      <c r="I43" s="10">
        <f t="shared" si="9"/>
        <v>7.9076919555664062</v>
      </c>
      <c r="J43" s="6">
        <f t="shared" si="1"/>
        <v>-1.7587118148803711</v>
      </c>
      <c r="K43" s="113">
        <f>AVERAGE(I43:I46)</f>
        <v>9.9734787940979004</v>
      </c>
      <c r="L43" s="113">
        <f>AVERAGE(J43:J46)</f>
        <v>0.30707502365112305</v>
      </c>
      <c r="M43" s="113">
        <f>STDEV(J43:J46)</f>
        <v>1.4902600020389822</v>
      </c>
      <c r="N43" s="104">
        <f>M43/(SQRT(COUNT(J43:J46)))</f>
        <v>0.74513000101949112</v>
      </c>
      <c r="O43" s="36">
        <v>35.186012268066406</v>
      </c>
      <c r="P43" s="10">
        <f t="shared" si="0"/>
        <v>13.688976287841797</v>
      </c>
      <c r="Q43" s="10">
        <f t="shared" si="2"/>
        <v>-1.6657638549804688</v>
      </c>
      <c r="R43" s="113">
        <f>AVERAGE(P43:P46)</f>
        <v>15.328758239746094</v>
      </c>
      <c r="S43" s="113">
        <f>AVERAGE(Q43:Q46)</f>
        <v>-2.5981903076171875E-2</v>
      </c>
      <c r="T43" s="113">
        <f>STDEV(Q43:Q46)</f>
        <v>1.5665670530440643</v>
      </c>
      <c r="U43" s="113">
        <f>T43/SQRT(COUNT(Q43:Q46))</f>
        <v>0.78328352652203215</v>
      </c>
      <c r="V43" s="37">
        <v>22.99964714050293</v>
      </c>
      <c r="W43" s="10">
        <f t="shared" si="8"/>
        <v>1.5026111602783203</v>
      </c>
      <c r="X43" s="10">
        <f t="shared" si="3"/>
        <v>-1.5299854278564453</v>
      </c>
      <c r="Y43" s="113">
        <f>AVERAGE(W43:W46)</f>
        <v>3.4809951782226562</v>
      </c>
      <c r="Z43" s="113">
        <f>AVERAGE(X43:X46)</f>
        <v>0.44839859008789062</v>
      </c>
      <c r="AA43" s="113">
        <f>STDEV(X43:X46)</f>
        <v>2.2232514475254526</v>
      </c>
      <c r="AB43" s="113">
        <f>AA43/SQRT(COUNT(X43:X46))</f>
        <v>1.1116257237627263</v>
      </c>
      <c r="AC43" s="38">
        <v>29.127531051635742</v>
      </c>
      <c r="AD43" s="10">
        <f t="shared" si="4"/>
        <v>7.6304950714111328</v>
      </c>
      <c r="AE43" s="10">
        <f t="shared" si="5"/>
        <v>1.2204866409301758</v>
      </c>
      <c r="AF43" s="113">
        <f>AVERAGE(AD43:AD46)</f>
        <v>7.5229783058166504</v>
      </c>
      <c r="AG43" s="113">
        <f>AVERAGE(AE43:AE46)</f>
        <v>1.1129698753356934</v>
      </c>
      <c r="AH43" s="113">
        <f>STDEV(AD43:AD46)</f>
        <v>0.24664547607990198</v>
      </c>
      <c r="AI43" s="113">
        <f>AH43/SQRT(COUNT(AD43:AD46))</f>
        <v>0.12332273803995099</v>
      </c>
      <c r="AJ43" s="39">
        <v>28.79450798034668</v>
      </c>
      <c r="AK43" s="10">
        <f t="shared" si="6"/>
        <v>7.2974720001220703</v>
      </c>
      <c r="AL43" s="10">
        <f t="shared" si="7"/>
        <v>-0.20283761596679639</v>
      </c>
      <c r="AM43" s="113">
        <f>AVERAGE(AK43:AK46)</f>
        <v>7.9523453216552733</v>
      </c>
      <c r="AN43" s="113">
        <f>AVERAGE(AL43:AL46)</f>
        <v>0.4520357055664066</v>
      </c>
      <c r="AO43" s="113">
        <f>STDEV(AL43:AL46)</f>
        <v>0.99185908537761081</v>
      </c>
      <c r="AP43" s="110">
        <f>AO43/SQRT(COUNT(AL43:AL46))</f>
        <v>0.4959295426888054</v>
      </c>
    </row>
    <row r="44" spans="1:42" x14ac:dyDescent="0.2">
      <c r="A44">
        <v>3</v>
      </c>
      <c r="B44" s="111"/>
      <c r="C44" s="111"/>
      <c r="D44" s="9">
        <v>17.873739242553711</v>
      </c>
      <c r="E44" s="14">
        <v>6.0579814910888672</v>
      </c>
      <c r="F44" s="15">
        <v>21.307199478149414</v>
      </c>
      <c r="G44" s="10">
        <f t="shared" si="10"/>
        <v>17.873739242553711</v>
      </c>
      <c r="H44" s="16">
        <v>27.85169792175293</v>
      </c>
      <c r="I44" s="10">
        <f t="shared" si="9"/>
        <v>9.9779586791992188</v>
      </c>
      <c r="J44" s="6">
        <f t="shared" si="1"/>
        <v>0.31155490875244141</v>
      </c>
      <c r="K44" s="105"/>
      <c r="L44" s="105"/>
      <c r="M44" s="105"/>
      <c r="N44" s="105"/>
      <c r="O44" s="17">
        <v>34.904445648193359</v>
      </c>
      <c r="P44" s="10">
        <f t="shared" si="0"/>
        <v>17.030706405639648</v>
      </c>
      <c r="Q44" s="10">
        <f t="shared" si="2"/>
        <v>1.6759662628173828</v>
      </c>
      <c r="R44" s="105"/>
      <c r="S44" s="105"/>
      <c r="T44" s="105"/>
      <c r="U44" s="105"/>
      <c r="V44" s="18">
        <v>22.891109466552734</v>
      </c>
      <c r="W44" s="10">
        <f t="shared" si="8"/>
        <v>5.0173702239990234</v>
      </c>
      <c r="X44" s="10">
        <f t="shared" si="3"/>
        <v>1.9847736358642578</v>
      </c>
      <c r="Y44" s="105"/>
      <c r="Z44" s="105"/>
      <c r="AA44" s="105"/>
      <c r="AB44" s="105"/>
      <c r="AC44" s="19">
        <v>25.228670120239258</v>
      </c>
      <c r="AD44" s="10">
        <f t="shared" si="4"/>
        <v>7.3549308776855469</v>
      </c>
      <c r="AE44" s="10">
        <f t="shared" si="5"/>
        <v>0.94492244720458984</v>
      </c>
      <c r="AF44" s="105"/>
      <c r="AG44" s="105"/>
      <c r="AH44" s="105"/>
      <c r="AI44" s="105"/>
      <c r="AJ44" s="20">
        <v>27.15638542175293</v>
      </c>
      <c r="AK44" s="10">
        <f t="shared" si="6"/>
        <v>9.2826461791992188</v>
      </c>
      <c r="AL44" s="10">
        <f t="shared" si="7"/>
        <v>1.782336563110352</v>
      </c>
      <c r="AM44" s="105"/>
      <c r="AN44" s="105"/>
      <c r="AO44" s="105"/>
      <c r="AP44" s="111"/>
    </row>
    <row r="45" spans="1:42" x14ac:dyDescent="0.2">
      <c r="A45">
        <v>4</v>
      </c>
      <c r="B45" s="111"/>
      <c r="C45" s="111"/>
      <c r="D45" s="9">
        <v>16.557170867919922</v>
      </c>
      <c r="E45" s="14">
        <v>4.9406051635742188</v>
      </c>
      <c r="F45" s="15">
        <v>18.385089874267578</v>
      </c>
      <c r="G45" s="10">
        <f t="shared" si="10"/>
        <v>16.557170867919922</v>
      </c>
      <c r="H45" s="16">
        <v>27.929159164428711</v>
      </c>
      <c r="I45" s="10">
        <f t="shared" si="9"/>
        <v>11.371988296508789</v>
      </c>
      <c r="J45" s="6">
        <f t="shared" si="1"/>
        <v>1.7055845260620117</v>
      </c>
      <c r="K45" s="105"/>
      <c r="L45" s="105"/>
      <c r="M45" s="105"/>
      <c r="N45" s="105"/>
      <c r="O45" s="17">
        <v>32.796905517578125</v>
      </c>
      <c r="P45" s="10">
        <f t="shared" si="0"/>
        <v>16.239734649658203</v>
      </c>
      <c r="Q45" s="10">
        <f t="shared" si="2"/>
        <v>0.8849945068359375</v>
      </c>
      <c r="R45" s="105"/>
      <c r="S45" s="105"/>
      <c r="T45" s="105"/>
      <c r="U45" s="105"/>
      <c r="V45" s="18">
        <v>22.3154296875</v>
      </c>
      <c r="W45" s="10">
        <f t="shared" si="8"/>
        <v>5.7582588195800781</v>
      </c>
      <c r="X45" s="10">
        <f t="shared" si="3"/>
        <v>2.7256622314453125</v>
      </c>
      <c r="Y45" s="105"/>
      <c r="Z45" s="105"/>
      <c r="AA45" s="105"/>
      <c r="AB45" s="105"/>
      <c r="AC45" s="19">
        <v>24.375810623168945</v>
      </c>
      <c r="AD45" s="10">
        <f t="shared" si="4"/>
        <v>7.8186397552490234</v>
      </c>
      <c r="AE45" s="10">
        <f t="shared" si="5"/>
        <v>1.4086313247680664</v>
      </c>
      <c r="AF45" s="105"/>
      <c r="AG45" s="105"/>
      <c r="AH45" s="105"/>
      <c r="AI45" s="105"/>
      <c r="AJ45" s="20">
        <v>24.684000000000001</v>
      </c>
      <c r="AK45" s="10">
        <f t="shared" si="6"/>
        <v>8.1268291320800792</v>
      </c>
      <c r="AL45" s="10">
        <f t="shared" si="7"/>
        <v>0.62651951599121247</v>
      </c>
      <c r="AM45" s="105"/>
      <c r="AN45" s="105"/>
      <c r="AO45" s="105"/>
      <c r="AP45" s="111"/>
    </row>
    <row r="46" spans="1:42" ht="17" thickBot="1" x14ac:dyDescent="0.25">
      <c r="A46" s="21">
        <v>5</v>
      </c>
      <c r="B46" s="112"/>
      <c r="C46" s="112"/>
      <c r="D46" s="22">
        <v>18.980566024780273</v>
      </c>
      <c r="E46" s="23">
        <v>6.0327177047729492</v>
      </c>
      <c r="F46" s="24">
        <v>21.251127243041992</v>
      </c>
      <c r="G46" s="25">
        <f t="shared" si="10"/>
        <v>18.980566024780273</v>
      </c>
      <c r="H46" s="26">
        <v>29.616842269897461</v>
      </c>
      <c r="I46" s="25">
        <f t="shared" si="9"/>
        <v>10.636276245117188</v>
      </c>
      <c r="J46" s="6">
        <f t="shared" si="1"/>
        <v>0.96987247467041016</v>
      </c>
      <c r="K46" s="106"/>
      <c r="L46" s="106"/>
      <c r="M46" s="106"/>
      <c r="N46" s="106"/>
      <c r="O46" s="27">
        <v>33.336181640625</v>
      </c>
      <c r="P46" s="25">
        <f t="shared" si="0"/>
        <v>14.355615615844727</v>
      </c>
      <c r="Q46" s="10">
        <f t="shared" si="2"/>
        <v>-0.99912452697753906</v>
      </c>
      <c r="R46" s="106"/>
      <c r="S46" s="106"/>
      <c r="T46" s="106"/>
      <c r="U46" s="106"/>
      <c r="V46" s="28">
        <v>20.626306533813477</v>
      </c>
      <c r="W46" s="25">
        <f t="shared" si="8"/>
        <v>1.6457405090332031</v>
      </c>
      <c r="X46" s="10">
        <f t="shared" si="3"/>
        <v>-1.3868560791015625</v>
      </c>
      <c r="Y46" s="106"/>
      <c r="Z46" s="106"/>
      <c r="AA46" s="106"/>
      <c r="AB46" s="106"/>
      <c r="AC46" s="29">
        <v>26.268413543701172</v>
      </c>
      <c r="AD46" s="25">
        <f t="shared" si="4"/>
        <v>7.2878475189208984</v>
      </c>
      <c r="AE46" s="10">
        <f t="shared" si="5"/>
        <v>0.87783908843994141</v>
      </c>
      <c r="AF46" s="106"/>
      <c r="AG46" s="106"/>
      <c r="AH46" s="106"/>
      <c r="AI46" s="106"/>
      <c r="AJ46" s="30">
        <v>26.082999999999998</v>
      </c>
      <c r="AK46" s="25">
        <f t="shared" si="6"/>
        <v>7.102433975219725</v>
      </c>
      <c r="AL46" s="10">
        <f t="shared" si="7"/>
        <v>-0.39787564086914173</v>
      </c>
      <c r="AM46" s="106"/>
      <c r="AN46" s="106"/>
      <c r="AO46" s="106"/>
      <c r="AP46" s="112"/>
    </row>
    <row r="49" spans="1:17" s="88" customFormat="1" ht="17" thickBot="1" x14ac:dyDescent="0.25">
      <c r="A49" s="88" t="s">
        <v>1</v>
      </c>
      <c r="B49" s="88" t="s">
        <v>65</v>
      </c>
      <c r="C49" s="88" t="s">
        <v>66</v>
      </c>
      <c r="D49" s="88" t="s">
        <v>67</v>
      </c>
      <c r="E49" s="88" t="s">
        <v>68</v>
      </c>
      <c r="F49" s="88" t="s">
        <v>69</v>
      </c>
      <c r="G49" s="88" t="s">
        <v>70</v>
      </c>
      <c r="H49" s="88" t="s">
        <v>71</v>
      </c>
      <c r="I49" s="88" t="s">
        <v>72</v>
      </c>
      <c r="J49" s="88" t="s">
        <v>73</v>
      </c>
      <c r="K49" s="88" t="s">
        <v>74</v>
      </c>
      <c r="L49" s="88" t="s">
        <v>75</v>
      </c>
      <c r="M49" s="88" t="s">
        <v>76</v>
      </c>
      <c r="N49" s="88" t="s">
        <v>77</v>
      </c>
      <c r="O49" s="88" t="s">
        <v>78</v>
      </c>
      <c r="P49" s="88" t="s">
        <v>79</v>
      </c>
      <c r="Q49" s="88" t="s">
        <v>80</v>
      </c>
    </row>
    <row r="50" spans="1:17" x14ac:dyDescent="0.2">
      <c r="A50" s="84" t="s">
        <v>17</v>
      </c>
      <c r="B50" t="s">
        <v>60</v>
      </c>
      <c r="C50" s="90">
        <v>-1.3517580032348633</v>
      </c>
      <c r="D50" s="90">
        <v>0</v>
      </c>
      <c r="E50" s="90">
        <v>1.1262962841760435</v>
      </c>
      <c r="F50" s="90">
        <v>-0.26117134094238281</v>
      </c>
      <c r="G50" s="90">
        <v>0</v>
      </c>
      <c r="H50" s="90">
        <v>1.0118305812016595</v>
      </c>
      <c r="I50" s="90">
        <v>3.3204727172851562</v>
      </c>
      <c r="J50" s="90">
        <v>0</v>
      </c>
      <c r="K50" s="90">
        <v>2.2391728869017635</v>
      </c>
      <c r="L50" s="90">
        <v>-0.35012722015380859</v>
      </c>
      <c r="M50" s="90">
        <v>0</v>
      </c>
      <c r="N50" s="90">
        <v>0.38534830286645433</v>
      </c>
      <c r="O50" s="90">
        <v>0.33157286071777392</v>
      </c>
      <c r="P50" s="90">
        <v>0</v>
      </c>
      <c r="Q50" s="90">
        <v>3.0935249248312089</v>
      </c>
    </row>
    <row r="51" spans="1:17" x14ac:dyDescent="0.2">
      <c r="A51" s="84" t="s">
        <v>17</v>
      </c>
      <c r="B51" t="s">
        <v>60</v>
      </c>
      <c r="C51" s="90">
        <v>-0.10242938995361328</v>
      </c>
      <c r="D51" s="90"/>
      <c r="E51" s="90"/>
      <c r="F51" s="90">
        <v>1.1487884521484375</v>
      </c>
      <c r="G51" s="90"/>
      <c r="H51" s="90"/>
      <c r="I51" s="90">
        <v>-0.73718643188476562</v>
      </c>
      <c r="J51" s="90"/>
      <c r="K51" s="90"/>
      <c r="L51" s="90">
        <v>8.5421562194824219E-2</v>
      </c>
      <c r="M51" s="90"/>
      <c r="N51" s="90"/>
      <c r="O51" s="90">
        <v>-3.3762308654785151</v>
      </c>
      <c r="P51" s="90"/>
      <c r="Q51" s="90"/>
    </row>
    <row r="52" spans="1:17" x14ac:dyDescent="0.2">
      <c r="A52" s="84" t="s">
        <v>17</v>
      </c>
      <c r="B52" t="s">
        <v>60</v>
      </c>
      <c r="C52" s="90">
        <v>1.4018373489379883</v>
      </c>
      <c r="D52" s="90"/>
      <c r="E52" s="90"/>
      <c r="F52" s="90">
        <v>-1.2467861175537109</v>
      </c>
      <c r="G52" s="90"/>
      <c r="H52" s="90"/>
      <c r="I52" s="90">
        <v>-1.0308570861816406</v>
      </c>
      <c r="J52" s="90"/>
      <c r="K52" s="90"/>
      <c r="L52" s="90">
        <v>0.50689220428466797</v>
      </c>
      <c r="M52" s="90"/>
      <c r="N52" s="90"/>
      <c r="O52" s="90">
        <v>4.0289046325683593</v>
      </c>
      <c r="P52" s="90"/>
      <c r="Q52" s="90"/>
    </row>
    <row r="53" spans="1:17" s="1" customFormat="1" x14ac:dyDescent="0.2">
      <c r="A53" s="85" t="s">
        <v>17</v>
      </c>
      <c r="B53" s="1" t="s">
        <v>60</v>
      </c>
      <c r="C53" s="91">
        <v>5.2350044250488281E-2</v>
      </c>
      <c r="D53" s="91"/>
      <c r="E53" s="91"/>
      <c r="F53" s="91">
        <v>0.35916900634765625</v>
      </c>
      <c r="G53" s="91"/>
      <c r="H53" s="91"/>
      <c r="I53" s="91">
        <v>-1.55242919921875</v>
      </c>
      <c r="J53" s="91"/>
      <c r="K53" s="91"/>
      <c r="L53" s="91">
        <v>-0.24218654632568359</v>
      </c>
      <c r="M53" s="91"/>
      <c r="N53" s="91"/>
      <c r="O53" s="91">
        <v>-0.98424662780761807</v>
      </c>
      <c r="P53" s="91"/>
      <c r="Q53" s="91"/>
    </row>
    <row r="54" spans="1:17" x14ac:dyDescent="0.2">
      <c r="A54" s="84">
        <v>0.5</v>
      </c>
      <c r="B54" t="s">
        <v>60</v>
      </c>
      <c r="C54" s="90">
        <v>1.1610746383666992</v>
      </c>
      <c r="D54" s="90">
        <v>-2.8727531433105469E-2</v>
      </c>
      <c r="E54" s="90">
        <v>1.3403838654026194</v>
      </c>
      <c r="F54" s="90">
        <v>1.2481327056884766</v>
      </c>
      <c r="G54" s="90">
        <v>0.60770082473754883</v>
      </c>
      <c r="H54" s="90">
        <v>1.0616465074404453</v>
      </c>
      <c r="I54" s="90">
        <v>0.17510223388671875</v>
      </c>
      <c r="J54" s="90">
        <v>4.2565822601318359E-2</v>
      </c>
      <c r="K54" s="90">
        <v>1.0042168389095461</v>
      </c>
      <c r="L54" s="90">
        <v>-0.48916721343994141</v>
      </c>
      <c r="M54" s="90">
        <v>-0.31183004379272461</v>
      </c>
      <c r="N54" s="90">
        <v>0.35292291712028651</v>
      </c>
      <c r="O54" s="90">
        <v>3.2672685089111333</v>
      </c>
      <c r="P54" s="90">
        <v>1.0742504234313968</v>
      </c>
      <c r="Q54" s="90">
        <v>1.5834146456064064</v>
      </c>
    </row>
    <row r="55" spans="1:17" x14ac:dyDescent="0.2">
      <c r="A55" s="84">
        <v>0.5</v>
      </c>
      <c r="B55" t="s">
        <v>60</v>
      </c>
      <c r="C55" s="90">
        <v>-0.96551799774169922</v>
      </c>
      <c r="D55" s="90"/>
      <c r="E55" s="90"/>
      <c r="F55" s="90">
        <v>-0.19229316711425781</v>
      </c>
      <c r="G55" s="90"/>
      <c r="H55" s="90"/>
      <c r="I55" s="90">
        <v>1.4106864929199219</v>
      </c>
      <c r="J55" s="90"/>
      <c r="K55" s="90"/>
      <c r="L55" s="90">
        <v>-0.69281673431396484</v>
      </c>
      <c r="M55" s="90"/>
      <c r="N55" s="90"/>
      <c r="O55" s="90">
        <v>1.1105092468261724</v>
      </c>
      <c r="P55" s="90"/>
      <c r="Q55" s="90"/>
    </row>
    <row r="56" spans="1:17" x14ac:dyDescent="0.2">
      <c r="A56" s="84">
        <v>0.5</v>
      </c>
      <c r="B56" t="s">
        <v>60</v>
      </c>
      <c r="C56" s="90">
        <v>-1.3931093215942383</v>
      </c>
      <c r="D56" s="90"/>
      <c r="E56" s="90"/>
      <c r="F56" s="90">
        <v>-0.38918113708496094</v>
      </c>
      <c r="G56" s="90"/>
      <c r="H56" s="90"/>
      <c r="I56" s="90">
        <v>-0.77864456176757812</v>
      </c>
      <c r="J56" s="90"/>
      <c r="K56" s="90"/>
      <c r="L56" s="90">
        <v>0.11086177825927734</v>
      </c>
      <c r="M56" s="90"/>
      <c r="N56" s="90"/>
      <c r="O56" s="90">
        <v>0.29585966491699267</v>
      </c>
      <c r="P56" s="90"/>
      <c r="Q56" s="90"/>
    </row>
    <row r="57" spans="1:17" s="1" customFormat="1" x14ac:dyDescent="0.2">
      <c r="A57" s="85">
        <v>0.5</v>
      </c>
      <c r="B57" s="1" t="s">
        <v>60</v>
      </c>
      <c r="C57" s="91">
        <v>1.0826425552368164</v>
      </c>
      <c r="D57" s="91"/>
      <c r="E57" s="91"/>
      <c r="F57" s="91">
        <v>1.7641448974609375</v>
      </c>
      <c r="G57" s="91"/>
      <c r="H57" s="91"/>
      <c r="I57" s="91">
        <v>-0.63688087463378906</v>
      </c>
      <c r="J57" s="91"/>
      <c r="K57" s="91"/>
      <c r="L57" s="91">
        <v>-0.17619800567626953</v>
      </c>
      <c r="M57" s="91"/>
      <c r="N57" s="91"/>
      <c r="O57" s="91">
        <v>-0.37663572692871128</v>
      </c>
      <c r="P57" s="91"/>
      <c r="Q57" s="91"/>
    </row>
    <row r="58" spans="1:17" x14ac:dyDescent="0.2">
      <c r="A58" s="84" t="s">
        <v>81</v>
      </c>
      <c r="B58" t="s">
        <v>60</v>
      </c>
      <c r="C58" s="90">
        <v>-1.4373960494995117</v>
      </c>
      <c r="D58" s="90">
        <v>-0.16109981536865234</v>
      </c>
      <c r="E58" s="90">
        <v>1.088362095306814</v>
      </c>
      <c r="F58" s="90">
        <v>-0.96385002136230469</v>
      </c>
      <c r="G58" s="90">
        <v>9.1510772705078125E-2</v>
      </c>
      <c r="H58" s="90">
        <v>1.2652537762803797</v>
      </c>
      <c r="I58" s="90">
        <v>-1.3955459594726562</v>
      </c>
      <c r="J58" s="90">
        <v>-0.26613998413085938</v>
      </c>
      <c r="K58" s="90">
        <v>1.3681723595970801</v>
      </c>
      <c r="L58" s="90">
        <v>-1.022526741027832</v>
      </c>
      <c r="M58" s="90">
        <v>-0.56598720550537107</v>
      </c>
      <c r="N58" s="90">
        <v>0.4734094021109822</v>
      </c>
      <c r="O58" s="90">
        <v>0.2585099639892583</v>
      </c>
      <c r="P58" s="90">
        <v>-1.3626691223144527</v>
      </c>
      <c r="Q58" s="90">
        <v>1.1467810276365444</v>
      </c>
    </row>
    <row r="59" spans="1:17" x14ac:dyDescent="0.2">
      <c r="A59" s="84" t="s">
        <v>81</v>
      </c>
      <c r="B59" t="s">
        <v>60</v>
      </c>
      <c r="C59" s="90">
        <v>-0.61882495880126953</v>
      </c>
      <c r="D59" s="90"/>
      <c r="E59" s="90"/>
      <c r="F59" s="90">
        <v>0.17813682556152344</v>
      </c>
      <c r="G59" s="90"/>
      <c r="H59" s="90"/>
      <c r="I59" s="90">
        <v>-1.1045894622802734</v>
      </c>
      <c r="J59" s="90"/>
      <c r="K59" s="90"/>
      <c r="L59" s="90">
        <v>3.0222892761230469E-2</v>
      </c>
      <c r="M59" s="90"/>
      <c r="N59" s="90"/>
      <c r="O59" s="90">
        <v>-2.8475500640869136</v>
      </c>
      <c r="P59" s="90"/>
      <c r="Q59" s="90"/>
    </row>
    <row r="60" spans="1:17" x14ac:dyDescent="0.2">
      <c r="A60" s="84" t="s">
        <v>81</v>
      </c>
      <c r="B60" t="s">
        <v>60</v>
      </c>
      <c r="C60" s="90">
        <v>1.5114908218383789</v>
      </c>
      <c r="D60" s="90"/>
      <c r="E60" s="90"/>
      <c r="F60" s="90">
        <v>0.69455909729003906</v>
      </c>
      <c r="G60" s="90"/>
      <c r="H60" s="90"/>
      <c r="I60" s="90">
        <v>-0.95800018310546875</v>
      </c>
      <c r="J60" s="90"/>
      <c r="K60" s="90"/>
      <c r="L60" s="90">
        <v>-0.23013019561767578</v>
      </c>
      <c r="M60" s="90"/>
      <c r="N60" s="90"/>
      <c r="O60" s="90">
        <v>-0.9119612274169917</v>
      </c>
      <c r="P60" s="90"/>
      <c r="Q60" s="90"/>
    </row>
    <row r="61" spans="1:17" x14ac:dyDescent="0.2">
      <c r="A61" s="84" t="s">
        <v>81</v>
      </c>
      <c r="B61" t="s">
        <v>60</v>
      </c>
      <c r="C61" s="90">
        <v>9.3487739562988281E-2</v>
      </c>
      <c r="D61" s="90"/>
      <c r="E61" s="90"/>
      <c r="F61" s="90">
        <v>1.8318595886230469</v>
      </c>
      <c r="G61" s="90"/>
      <c r="H61" s="90"/>
      <c r="I61" s="90">
        <v>1.9278106689453125</v>
      </c>
      <c r="J61" s="90"/>
      <c r="K61" s="90"/>
      <c r="L61" s="90">
        <v>-0.57276630401611328</v>
      </c>
      <c r="M61" s="90"/>
      <c r="N61" s="90"/>
      <c r="O61" s="90">
        <v>-1.8172749176025391</v>
      </c>
      <c r="P61" s="90"/>
      <c r="Q61" s="90"/>
    </row>
    <row r="62" spans="1:17" s="1" customFormat="1" x14ac:dyDescent="0.2">
      <c r="A62" s="85" t="s">
        <v>81</v>
      </c>
      <c r="B62" s="1" t="s">
        <v>60</v>
      </c>
      <c r="C62" s="91">
        <v>-0.35425662994384766</v>
      </c>
      <c r="D62" s="91"/>
      <c r="E62" s="91"/>
      <c r="F62" s="91">
        <v>-1.2831516265869141</v>
      </c>
      <c r="G62" s="91"/>
      <c r="H62" s="91"/>
      <c r="I62" s="91">
        <v>0.19962501525878906</v>
      </c>
      <c r="J62" s="91"/>
      <c r="K62" s="91"/>
      <c r="L62" s="91">
        <v>-1.0347356796264648</v>
      </c>
      <c r="M62" s="91"/>
      <c r="N62" s="91"/>
      <c r="O62" s="91">
        <v>-1.4950693664550769</v>
      </c>
      <c r="P62" s="91"/>
      <c r="Q62" s="91"/>
    </row>
    <row r="63" spans="1:17" x14ac:dyDescent="0.2">
      <c r="A63" s="84" t="s">
        <v>82</v>
      </c>
      <c r="B63" t="s">
        <v>60</v>
      </c>
      <c r="C63" s="90">
        <v>0.83305835723876953</v>
      </c>
      <c r="D63" s="90">
        <v>1.2238124211629231</v>
      </c>
      <c r="E63" s="90">
        <v>0.33860044859235883</v>
      </c>
      <c r="F63" s="90">
        <v>0.69437217712402344</v>
      </c>
      <c r="G63" s="92">
        <v>0.48774019877115887</v>
      </c>
      <c r="H63" s="90">
        <v>0.6485275492806597</v>
      </c>
      <c r="I63" s="90">
        <v>-0.29061126708984375</v>
      </c>
      <c r="J63" s="90">
        <v>0.18196042378743491</v>
      </c>
      <c r="K63" s="90">
        <v>0.88461458696517969</v>
      </c>
      <c r="L63" s="90">
        <v>-0.78459453582763672</v>
      </c>
      <c r="M63" s="90">
        <v>-0.31044610341389972</v>
      </c>
      <c r="N63" s="90">
        <v>0.62988812020868501</v>
      </c>
      <c r="O63" s="90">
        <v>-0.71187463378906202</v>
      </c>
      <c r="P63" s="90">
        <v>-1.1934595591227211</v>
      </c>
      <c r="Q63" s="90">
        <v>0.69067385009451732</v>
      </c>
    </row>
    <row r="64" spans="1:17" x14ac:dyDescent="0.2">
      <c r="A64" s="84" t="s">
        <v>82</v>
      </c>
      <c r="B64" t="s">
        <v>60</v>
      </c>
      <c r="C64" s="90">
        <v>1.4076261520385742</v>
      </c>
      <c r="D64" s="90"/>
      <c r="E64" s="90"/>
      <c r="F64" s="90">
        <v>1.0077743530273438</v>
      </c>
      <c r="G64" s="90"/>
      <c r="H64" s="90"/>
      <c r="I64" s="90">
        <v>-0.36600494384765625</v>
      </c>
      <c r="J64" s="90"/>
      <c r="K64" s="90"/>
      <c r="L64" s="90">
        <v>-0.55101871490478516</v>
      </c>
      <c r="M64" s="90"/>
      <c r="N64" s="90"/>
      <c r="O64" s="90">
        <v>-1.9847857055664058</v>
      </c>
      <c r="P64" s="90"/>
      <c r="Q64" s="90"/>
    </row>
    <row r="65" spans="1:17" s="1" customFormat="1" x14ac:dyDescent="0.2">
      <c r="A65" s="85" t="s">
        <v>82</v>
      </c>
      <c r="B65" s="1" t="s">
        <v>60</v>
      </c>
      <c r="C65" s="91">
        <v>1.4307527542114258</v>
      </c>
      <c r="D65" s="91"/>
      <c r="E65" s="91"/>
      <c r="F65" s="91">
        <v>-0.23892593383789062</v>
      </c>
      <c r="G65" s="91"/>
      <c r="H65" s="91"/>
      <c r="I65" s="91">
        <v>1.2024974822998047</v>
      </c>
      <c r="J65" s="91"/>
      <c r="K65" s="91"/>
      <c r="L65" s="91">
        <v>0.40427494049072266</v>
      </c>
      <c r="M65" s="91"/>
      <c r="N65" s="91"/>
      <c r="O65" s="91">
        <v>-0.88371833801269517</v>
      </c>
      <c r="P65" s="91"/>
      <c r="Q65" s="91"/>
    </row>
    <row r="66" spans="1:17" x14ac:dyDescent="0.2">
      <c r="A66" s="84">
        <v>6</v>
      </c>
      <c r="B66" t="s">
        <v>60</v>
      </c>
      <c r="C66" s="90">
        <v>-1.7587118148803711</v>
      </c>
      <c r="D66" s="90">
        <v>0.30707502365112305</v>
      </c>
      <c r="E66" s="90">
        <v>1.4902600020389822</v>
      </c>
      <c r="F66" s="90">
        <v>-1.6657638549804688</v>
      </c>
      <c r="G66" s="90">
        <v>-2.5981903076171875E-2</v>
      </c>
      <c r="H66" s="90">
        <v>1.5665670530440643</v>
      </c>
      <c r="I66" s="90">
        <v>-1.5299854278564453</v>
      </c>
      <c r="J66" s="90">
        <v>0.44839859008789062</v>
      </c>
      <c r="K66" s="90">
        <v>2.2232514475254526</v>
      </c>
      <c r="L66" s="90">
        <v>1.2204866409301758</v>
      </c>
      <c r="M66" s="90">
        <v>1.1129698753356934</v>
      </c>
      <c r="N66" s="90">
        <v>0.24664547607990198</v>
      </c>
      <c r="O66" s="90">
        <v>-0.20283761596679639</v>
      </c>
      <c r="P66" s="90">
        <v>0.4520357055664066</v>
      </c>
      <c r="Q66" s="90">
        <v>0.99185908537761081</v>
      </c>
    </row>
    <row r="67" spans="1:17" x14ac:dyDescent="0.2">
      <c r="A67" s="84">
        <v>6</v>
      </c>
      <c r="B67" t="s">
        <v>60</v>
      </c>
      <c r="C67" s="90">
        <v>0.31155490875244141</v>
      </c>
      <c r="D67" s="90"/>
      <c r="E67" s="90"/>
      <c r="F67" s="90">
        <v>1.6759662628173828</v>
      </c>
      <c r="G67" s="90"/>
      <c r="H67" s="90"/>
      <c r="I67" s="90">
        <v>1.9847736358642578</v>
      </c>
      <c r="J67" s="90"/>
      <c r="K67" s="90"/>
      <c r="L67" s="90">
        <v>0.94492244720458984</v>
      </c>
      <c r="M67" s="90"/>
      <c r="N67" s="90"/>
      <c r="O67" s="90">
        <v>1.782336563110352</v>
      </c>
      <c r="P67" s="90"/>
      <c r="Q67" s="90"/>
    </row>
    <row r="68" spans="1:17" x14ac:dyDescent="0.2">
      <c r="A68" s="84">
        <v>6</v>
      </c>
      <c r="B68" t="s">
        <v>60</v>
      </c>
      <c r="C68" s="90">
        <v>1.7055845260620117</v>
      </c>
      <c r="D68" s="90"/>
      <c r="E68" s="90"/>
      <c r="F68" s="90">
        <v>0.8849945068359375</v>
      </c>
      <c r="G68" s="90"/>
      <c r="H68" s="90"/>
      <c r="I68" s="90">
        <v>2.7256622314453125</v>
      </c>
      <c r="J68" s="90"/>
      <c r="K68" s="90"/>
      <c r="L68" s="90">
        <v>1.4086313247680664</v>
      </c>
      <c r="M68" s="90"/>
      <c r="N68" s="90"/>
      <c r="O68" s="90">
        <v>0.62651951599121247</v>
      </c>
      <c r="P68" s="90"/>
      <c r="Q68" s="90"/>
    </row>
    <row r="69" spans="1:17" s="87" customFormat="1" ht="17" thickBot="1" x14ac:dyDescent="0.25">
      <c r="A69" s="86">
        <v>6</v>
      </c>
      <c r="B69" s="87" t="s">
        <v>60</v>
      </c>
      <c r="C69" s="93">
        <v>0.96987247467041016</v>
      </c>
      <c r="D69" s="93"/>
      <c r="E69" s="93"/>
      <c r="F69" s="93">
        <v>-0.99912452697753906</v>
      </c>
      <c r="G69" s="93"/>
      <c r="H69" s="93"/>
      <c r="I69" s="93">
        <v>-1.3868560791015625</v>
      </c>
      <c r="J69" s="93"/>
      <c r="K69" s="93"/>
      <c r="L69" s="93">
        <v>0.87783908843994141</v>
      </c>
      <c r="M69" s="93"/>
      <c r="N69" s="93"/>
      <c r="O69" s="93">
        <v>-0.39787564086914173</v>
      </c>
      <c r="P69" s="93"/>
      <c r="Q69" s="93"/>
    </row>
    <row r="70" spans="1:17" ht="17" thickTop="1" x14ac:dyDescent="0.2">
      <c r="A70" s="84" t="s">
        <v>17</v>
      </c>
      <c r="B70" t="s">
        <v>83</v>
      </c>
      <c r="C70" s="10">
        <v>-0.24</v>
      </c>
      <c r="D70" s="10">
        <v>0</v>
      </c>
      <c r="E70" s="10">
        <v>0.85399999999999998</v>
      </c>
      <c r="F70" s="10"/>
      <c r="G70" s="10">
        <v>0</v>
      </c>
      <c r="H70" s="10">
        <v>0.93700000000000006</v>
      </c>
      <c r="I70" s="10">
        <v>-0.95699999999999996</v>
      </c>
      <c r="J70" s="10">
        <v>0</v>
      </c>
      <c r="K70" s="10">
        <v>0.88200000000000001</v>
      </c>
      <c r="L70" s="10">
        <v>-0.34499999999999997</v>
      </c>
      <c r="M70" s="10">
        <v>0</v>
      </c>
      <c r="N70" s="10">
        <v>0.61399999999999999</v>
      </c>
      <c r="O70" s="10">
        <v>-3.181</v>
      </c>
      <c r="P70" s="10">
        <v>0</v>
      </c>
      <c r="Q70" s="10">
        <v>3.0579999999999998</v>
      </c>
    </row>
    <row r="71" spans="1:17" x14ac:dyDescent="0.2">
      <c r="A71" s="84" t="s">
        <v>17</v>
      </c>
      <c r="B71" t="s">
        <v>83</v>
      </c>
      <c r="C71" s="10">
        <v>1.24</v>
      </c>
      <c r="D71" s="10"/>
      <c r="E71" s="10"/>
      <c r="F71" s="10">
        <v>-1.0720000000000001</v>
      </c>
      <c r="G71" s="10"/>
      <c r="H71" s="10"/>
      <c r="I71" s="10">
        <v>-7.4999999999999997E-2</v>
      </c>
      <c r="J71" s="10"/>
      <c r="K71" s="10"/>
      <c r="L71" s="10">
        <v>-0.65400000000000003</v>
      </c>
      <c r="M71" s="10"/>
      <c r="N71" s="10"/>
      <c r="O71" s="10">
        <v>4.0339999999999998</v>
      </c>
      <c r="P71" s="10"/>
      <c r="Q71" s="10"/>
    </row>
    <row r="72" spans="1:17" x14ac:dyDescent="0.2">
      <c r="A72" s="84" t="s">
        <v>17</v>
      </c>
      <c r="B72" t="s">
        <v>83</v>
      </c>
      <c r="C72" s="10">
        <v>-0.71699999999999997</v>
      </c>
      <c r="D72" s="10"/>
      <c r="E72" s="10"/>
      <c r="F72" s="10">
        <v>0.41099999999999998</v>
      </c>
      <c r="G72" s="10"/>
      <c r="H72" s="10"/>
      <c r="I72" s="10">
        <v>1.179</v>
      </c>
      <c r="J72" s="10"/>
      <c r="K72" s="10"/>
      <c r="L72" s="10">
        <v>0.70599999999999996</v>
      </c>
      <c r="M72" s="10"/>
      <c r="N72" s="10"/>
      <c r="O72" s="10">
        <v>-1.2310000000000001</v>
      </c>
      <c r="P72" s="10"/>
      <c r="Q72" s="10"/>
    </row>
    <row r="73" spans="1:17" s="1" customFormat="1" x14ac:dyDescent="0.2">
      <c r="A73" s="85" t="s">
        <v>17</v>
      </c>
      <c r="B73" s="1" t="s">
        <v>83</v>
      </c>
      <c r="C73" s="89">
        <v>-0.28299999999999997</v>
      </c>
      <c r="D73" s="89"/>
      <c r="E73" s="89"/>
      <c r="F73" s="89">
        <v>0.66100000000000003</v>
      </c>
      <c r="G73" s="89"/>
      <c r="H73" s="89"/>
      <c r="I73" s="89">
        <v>-0.14699999999999999</v>
      </c>
      <c r="J73" s="89"/>
      <c r="K73" s="89"/>
      <c r="L73" s="89">
        <v>0.29399999999999998</v>
      </c>
      <c r="M73" s="89"/>
      <c r="N73" s="89"/>
      <c r="O73" s="89">
        <v>0.378</v>
      </c>
      <c r="P73" s="89"/>
      <c r="Q73" s="89"/>
    </row>
    <row r="74" spans="1:17" x14ac:dyDescent="0.2">
      <c r="A74" s="84">
        <v>0.5</v>
      </c>
      <c r="B74" t="s">
        <v>83</v>
      </c>
      <c r="C74" s="10">
        <v>0.63700000000000001</v>
      </c>
      <c r="D74" s="10">
        <v>-0.108</v>
      </c>
      <c r="E74" s="10">
        <v>0.81399999999999995</v>
      </c>
      <c r="F74" s="10">
        <v>2.403</v>
      </c>
      <c r="G74" s="10">
        <v>1.335</v>
      </c>
      <c r="H74" s="10">
        <v>0.82699999999999996</v>
      </c>
      <c r="I74" s="10">
        <v>1.643</v>
      </c>
      <c r="J74" s="10">
        <v>1.0609999999999999</v>
      </c>
      <c r="K74" s="10">
        <v>0.86599999999999999</v>
      </c>
      <c r="L74" s="10">
        <v>-0.67400000000000004</v>
      </c>
      <c r="M74" s="10">
        <v>0.38300000000000001</v>
      </c>
      <c r="N74" s="10">
        <v>0.88700000000000001</v>
      </c>
      <c r="O74" s="10">
        <v>0.29299999999999998</v>
      </c>
      <c r="P74" s="10">
        <v>0.97099999999999997</v>
      </c>
      <c r="Q74" s="10">
        <v>4.1100000000000003</v>
      </c>
    </row>
    <row r="75" spans="1:17" x14ac:dyDescent="0.2">
      <c r="A75" s="84">
        <v>0.5</v>
      </c>
      <c r="B75" t="s">
        <v>83</v>
      </c>
      <c r="C75" s="10">
        <v>-0.57599999999999996</v>
      </c>
      <c r="D75" s="10"/>
      <c r="E75" s="10"/>
      <c r="F75" s="10">
        <v>1.0660000000000001</v>
      </c>
      <c r="G75" s="10"/>
      <c r="H75" s="10"/>
      <c r="I75" s="10">
        <v>1.9510000000000001</v>
      </c>
      <c r="J75" s="10"/>
      <c r="K75" s="10"/>
      <c r="L75" s="10">
        <v>-2.5000000000000001E-2</v>
      </c>
      <c r="M75" s="10"/>
      <c r="N75" s="10"/>
      <c r="O75" s="10">
        <v>6.8579999999999997</v>
      </c>
      <c r="P75" s="10"/>
      <c r="Q75" s="10"/>
    </row>
    <row r="76" spans="1:17" x14ac:dyDescent="0.2">
      <c r="A76" s="84">
        <v>0.5</v>
      </c>
      <c r="B76" t="s">
        <v>83</v>
      </c>
      <c r="C76" s="10">
        <v>-1.014</v>
      </c>
      <c r="D76" s="10"/>
      <c r="E76" s="10"/>
      <c r="F76" s="10">
        <v>0.42499999999999999</v>
      </c>
      <c r="G76" s="10"/>
      <c r="H76" s="10"/>
      <c r="I76" s="10">
        <v>0.19400000000000001</v>
      </c>
      <c r="J76" s="10"/>
      <c r="K76" s="10"/>
      <c r="L76" s="10">
        <v>1.145</v>
      </c>
      <c r="M76" s="10"/>
      <c r="N76" s="10"/>
      <c r="O76" s="10">
        <v>-2.6309999999999998</v>
      </c>
      <c r="P76" s="10"/>
      <c r="Q76" s="10"/>
    </row>
    <row r="77" spans="1:17" s="1" customFormat="1" x14ac:dyDescent="0.2">
      <c r="A77" s="85">
        <v>0.5</v>
      </c>
      <c r="B77" s="1" t="s">
        <v>83</v>
      </c>
      <c r="C77" s="89">
        <v>0.51900000000000002</v>
      </c>
      <c r="D77" s="89"/>
      <c r="E77" s="89"/>
      <c r="F77" s="89">
        <v>1.4470000000000001</v>
      </c>
      <c r="G77" s="89"/>
      <c r="H77" s="89"/>
      <c r="I77" s="89">
        <v>0.45700000000000002</v>
      </c>
      <c r="J77" s="89"/>
      <c r="K77" s="89"/>
      <c r="L77" s="89">
        <v>1.0880000000000001</v>
      </c>
      <c r="M77" s="89"/>
      <c r="N77" s="89"/>
      <c r="O77" s="89">
        <v>-0.63400000000000001</v>
      </c>
      <c r="P77" s="89"/>
      <c r="Q77" s="89"/>
    </row>
    <row r="78" spans="1:17" x14ac:dyDescent="0.2">
      <c r="A78" s="84" t="s">
        <v>81</v>
      </c>
      <c r="B78" t="s">
        <v>83</v>
      </c>
      <c r="C78" s="10">
        <v>1.66</v>
      </c>
      <c r="D78" s="10">
        <v>0.97099999999999997</v>
      </c>
      <c r="E78" s="10">
        <v>0.94499999999999995</v>
      </c>
      <c r="F78" s="10">
        <v>3.0019999999999998</v>
      </c>
      <c r="G78" s="10">
        <v>1.325</v>
      </c>
      <c r="H78" s="10">
        <v>1.3089999999999999</v>
      </c>
      <c r="I78" s="10">
        <v>1.5609999999999999</v>
      </c>
      <c r="J78" s="10">
        <v>0.95199999999999996</v>
      </c>
      <c r="K78" s="10">
        <v>0.64100000000000001</v>
      </c>
      <c r="L78" s="10">
        <v>1.3109999999999999</v>
      </c>
      <c r="M78" s="10">
        <v>0.36499999999999999</v>
      </c>
      <c r="N78" s="10">
        <v>0.97299999999999998</v>
      </c>
      <c r="O78" s="10">
        <v>6.9109999999999996</v>
      </c>
      <c r="P78" s="10">
        <v>4.0259999999999998</v>
      </c>
      <c r="Q78" s="10">
        <v>2.157</v>
      </c>
    </row>
    <row r="79" spans="1:17" x14ac:dyDescent="0.2">
      <c r="A79" s="84" t="s">
        <v>81</v>
      </c>
      <c r="B79" t="s">
        <v>83</v>
      </c>
      <c r="C79" s="10">
        <v>0.745</v>
      </c>
      <c r="D79" s="10"/>
      <c r="E79" s="10"/>
      <c r="F79" s="10">
        <v>0.93799999999999994</v>
      </c>
      <c r="G79" s="10"/>
      <c r="H79" s="10"/>
      <c r="I79" s="10">
        <v>1.3009999999999999</v>
      </c>
      <c r="J79" s="10"/>
      <c r="K79" s="10"/>
      <c r="L79" s="10">
        <v>-0.84399999999999997</v>
      </c>
      <c r="M79" s="10"/>
      <c r="N79" s="10"/>
      <c r="O79" s="10">
        <v>1.7390000000000001</v>
      </c>
      <c r="P79" s="10"/>
      <c r="Q79" s="10"/>
    </row>
    <row r="80" spans="1:17" x14ac:dyDescent="0.2">
      <c r="A80" s="84" t="s">
        <v>81</v>
      </c>
      <c r="B80" t="s">
        <v>83</v>
      </c>
      <c r="C80" s="10">
        <v>-0.27200000000000002</v>
      </c>
      <c r="D80" s="10"/>
      <c r="E80" s="10"/>
      <c r="F80" s="10">
        <v>-0.14199999999999999</v>
      </c>
      <c r="G80" s="10"/>
      <c r="H80" s="10"/>
      <c r="I80" s="10">
        <v>0.84599999999999997</v>
      </c>
      <c r="J80" s="10"/>
      <c r="K80" s="10"/>
      <c r="L80" s="10">
        <v>2.4E-2</v>
      </c>
      <c r="M80" s="10"/>
      <c r="N80" s="10"/>
      <c r="O80" s="10">
        <v>3.39</v>
      </c>
      <c r="P80" s="10"/>
      <c r="Q80" s="10"/>
    </row>
    <row r="81" spans="1:17" s="1" customFormat="1" x14ac:dyDescent="0.2">
      <c r="A81" s="85" t="s">
        <v>81</v>
      </c>
      <c r="B81" s="1" t="s">
        <v>83</v>
      </c>
      <c r="C81" s="89">
        <v>1.7509999999999999</v>
      </c>
      <c r="D81" s="89"/>
      <c r="E81" s="89"/>
      <c r="F81" s="89">
        <v>1.5029999999999999</v>
      </c>
      <c r="G81" s="89"/>
      <c r="H81" s="89"/>
      <c r="I81" s="89">
        <v>9.9000000000000005E-2</v>
      </c>
      <c r="J81" s="89"/>
      <c r="K81" s="89"/>
      <c r="L81" s="89">
        <v>0.97099999999999997</v>
      </c>
      <c r="M81" s="89"/>
      <c r="N81" s="89"/>
      <c r="O81" s="89">
        <v>4.0629999999999997</v>
      </c>
      <c r="P81" s="89"/>
      <c r="Q81" s="89"/>
    </row>
    <row r="82" spans="1:17" x14ac:dyDescent="0.2">
      <c r="A82" s="84" t="s">
        <v>82</v>
      </c>
      <c r="B82" t="s">
        <v>83</v>
      </c>
      <c r="C82" s="10">
        <v>0.46600000000000003</v>
      </c>
      <c r="D82" s="10">
        <v>-0.38800000000000001</v>
      </c>
      <c r="E82" s="10">
        <v>0.61299999999999999</v>
      </c>
      <c r="F82" s="10">
        <v>-0.65900000000000003</v>
      </c>
      <c r="G82" s="10">
        <v>0.219</v>
      </c>
      <c r="H82" s="10">
        <v>0.79800000000000004</v>
      </c>
      <c r="I82" s="10">
        <v>-1.151</v>
      </c>
      <c r="J82" s="10">
        <v>0.184</v>
      </c>
      <c r="K82" s="10">
        <v>0.90100000000000002</v>
      </c>
      <c r="L82" s="10">
        <v>-1.2549999999999999</v>
      </c>
      <c r="M82" s="10">
        <v>-7.3999999999999996E-2</v>
      </c>
      <c r="N82" s="10">
        <v>1.228</v>
      </c>
      <c r="O82" s="10">
        <v>4.3040000000000003</v>
      </c>
      <c r="P82" s="10">
        <v>0.877</v>
      </c>
      <c r="Q82" s="10">
        <v>2.8889999999999998</v>
      </c>
    </row>
    <row r="83" spans="1:17" x14ac:dyDescent="0.2">
      <c r="A83" s="84" t="s">
        <v>82</v>
      </c>
      <c r="B83" t="s">
        <v>83</v>
      </c>
      <c r="C83" s="10">
        <v>-0.45700000000000002</v>
      </c>
      <c r="D83" s="10"/>
      <c r="E83" s="10"/>
      <c r="F83" s="10">
        <v>-0.22600000000000001</v>
      </c>
      <c r="G83" s="10"/>
      <c r="H83" s="10"/>
      <c r="I83" s="10">
        <v>0.82399999999999995</v>
      </c>
      <c r="J83" s="10"/>
      <c r="K83" s="10"/>
      <c r="L83" s="10">
        <v>-0.06</v>
      </c>
      <c r="M83" s="10"/>
      <c r="N83" s="10"/>
      <c r="O83" s="10">
        <v>1.1839999999999999</v>
      </c>
      <c r="P83" s="10"/>
      <c r="Q83" s="10"/>
    </row>
    <row r="84" spans="1:17" x14ac:dyDescent="0.2">
      <c r="A84" s="84" t="s">
        <v>82</v>
      </c>
      <c r="B84" t="s">
        <v>83</v>
      </c>
      <c r="C84" s="10">
        <v>-0.98899999999999999</v>
      </c>
      <c r="D84" s="10"/>
      <c r="E84" s="10"/>
      <c r="F84" s="10">
        <v>1.0620000000000001</v>
      </c>
      <c r="G84" s="10"/>
      <c r="H84" s="10"/>
      <c r="I84" s="10">
        <v>0.58199999999999996</v>
      </c>
      <c r="J84" s="10"/>
      <c r="K84" s="10"/>
      <c r="L84" s="10">
        <v>-0.59499999999999997</v>
      </c>
      <c r="M84" s="10"/>
      <c r="N84" s="10"/>
      <c r="O84" s="10">
        <v>0.77500000000000002</v>
      </c>
      <c r="P84" s="10"/>
      <c r="Q84" s="10"/>
    </row>
    <row r="85" spans="1:17" s="1" customFormat="1" x14ac:dyDescent="0.2">
      <c r="A85" s="85" t="s">
        <v>82</v>
      </c>
      <c r="B85" s="1" t="s">
        <v>83</v>
      </c>
      <c r="C85" s="89">
        <v>-0.56999999999999995</v>
      </c>
      <c r="D85" s="89"/>
      <c r="E85" s="89"/>
      <c r="F85" s="89">
        <v>0.69899999999999995</v>
      </c>
      <c r="G85" s="89"/>
      <c r="H85" s="89"/>
      <c r="I85" s="89">
        <v>0.48199999999999998</v>
      </c>
      <c r="J85" s="89"/>
      <c r="K85" s="89"/>
      <c r="L85" s="89">
        <v>1.6160000000000001</v>
      </c>
      <c r="M85" s="89"/>
      <c r="N85" s="89"/>
      <c r="O85" s="89">
        <v>-2.754</v>
      </c>
      <c r="P85" s="89"/>
      <c r="Q85" s="89"/>
    </row>
    <row r="86" spans="1:17" x14ac:dyDescent="0.2">
      <c r="A86" s="84">
        <v>6</v>
      </c>
      <c r="B86" t="s">
        <v>83</v>
      </c>
      <c r="C86" s="10">
        <v>2.9950000000000001</v>
      </c>
      <c r="D86" s="10">
        <v>2.3969999999999998</v>
      </c>
      <c r="E86" s="10">
        <v>3.278</v>
      </c>
      <c r="F86" s="10"/>
      <c r="G86" s="10">
        <v>2.3330000000000002</v>
      </c>
      <c r="H86" s="10">
        <v>3.2389999999999999</v>
      </c>
      <c r="I86" s="10">
        <v>1.4239999999999999</v>
      </c>
      <c r="J86" s="10">
        <v>2.609</v>
      </c>
      <c r="K86" s="10">
        <v>2.8180000000000001</v>
      </c>
      <c r="L86" s="10">
        <v>0.23899999999999999</v>
      </c>
      <c r="M86" s="10">
        <v>1.2230000000000001</v>
      </c>
      <c r="N86" s="10">
        <v>2.7709999999999999</v>
      </c>
      <c r="O86" s="10">
        <v>4.7939999999999996</v>
      </c>
      <c r="P86" s="10">
        <v>2.605</v>
      </c>
      <c r="Q86" s="10">
        <v>3.7610000000000001</v>
      </c>
    </row>
    <row r="87" spans="1:17" x14ac:dyDescent="0.2">
      <c r="A87" s="84">
        <v>6</v>
      </c>
      <c r="B87" t="s">
        <v>83</v>
      </c>
      <c r="C87" s="10">
        <v>7.8170000000000002</v>
      </c>
      <c r="D87" s="10"/>
      <c r="E87" s="10"/>
      <c r="F87" s="10">
        <v>6.8049999999999997</v>
      </c>
      <c r="G87" s="10"/>
      <c r="H87" s="10"/>
      <c r="I87" s="10">
        <v>7.4889999999999999</v>
      </c>
      <c r="J87" s="10"/>
      <c r="K87" s="10"/>
      <c r="L87" s="10">
        <v>5.8049999999999997</v>
      </c>
      <c r="M87" s="10"/>
      <c r="N87" s="10"/>
      <c r="O87" s="10">
        <v>5.306</v>
      </c>
      <c r="P87" s="10"/>
      <c r="Q87" s="10"/>
    </row>
    <row r="88" spans="1:17" x14ac:dyDescent="0.2">
      <c r="A88" s="84">
        <v>6</v>
      </c>
      <c r="B88" t="s">
        <v>83</v>
      </c>
      <c r="C88" s="10">
        <v>0.7</v>
      </c>
      <c r="D88" s="10"/>
      <c r="E88" s="10"/>
      <c r="F88" s="10">
        <v>1.534</v>
      </c>
      <c r="G88" s="10"/>
      <c r="H88" s="10"/>
      <c r="I88" s="10">
        <v>2.3140000000000001</v>
      </c>
      <c r="J88" s="10"/>
      <c r="K88" s="10"/>
      <c r="L88" s="10">
        <v>-1.367</v>
      </c>
      <c r="M88" s="10"/>
      <c r="N88" s="10"/>
      <c r="O88" s="10">
        <v>1.244</v>
      </c>
      <c r="P88" s="10"/>
      <c r="Q88" s="10"/>
    </row>
    <row r="89" spans="1:17" x14ac:dyDescent="0.2">
      <c r="A89" s="84">
        <v>6</v>
      </c>
      <c r="B89" t="s">
        <v>83</v>
      </c>
      <c r="C89" s="10">
        <v>-0.48299999999999998</v>
      </c>
      <c r="D89" s="10"/>
      <c r="E89" s="10"/>
      <c r="F89" s="10">
        <v>-0.93200000000000005</v>
      </c>
      <c r="G89" s="10"/>
      <c r="H89" s="10"/>
      <c r="I89" s="10">
        <v>0.33300000000000002</v>
      </c>
      <c r="J89" s="10"/>
      <c r="K89" s="10"/>
      <c r="L89" s="10">
        <v>1.591</v>
      </c>
      <c r="M89" s="10"/>
      <c r="N89" s="10"/>
      <c r="O89" s="10">
        <v>-3.4260000000000002</v>
      </c>
      <c r="P89" s="10"/>
      <c r="Q89" s="10"/>
    </row>
    <row r="90" spans="1:17" s="1" customFormat="1" x14ac:dyDescent="0.2">
      <c r="A90" s="85">
        <v>6</v>
      </c>
      <c r="B90" s="1" t="s">
        <v>83</v>
      </c>
      <c r="C90" s="89">
        <v>0.95499999999999996</v>
      </c>
      <c r="D90" s="89"/>
      <c r="E90" s="89"/>
      <c r="F90" s="89">
        <v>1.9239999999999999</v>
      </c>
      <c r="G90" s="89"/>
      <c r="H90" s="89"/>
      <c r="I90" s="89">
        <v>1.4850000000000001</v>
      </c>
      <c r="J90" s="89"/>
      <c r="K90" s="89"/>
      <c r="L90" s="89">
        <v>-0.154</v>
      </c>
      <c r="M90" s="89"/>
      <c r="N90" s="89"/>
      <c r="O90" s="89">
        <v>5.1059999999999999</v>
      </c>
      <c r="P90" s="89"/>
      <c r="Q90" s="89"/>
    </row>
  </sheetData>
  <mergeCells count="180">
    <mergeCell ref="AM40:AM42"/>
    <mergeCell ref="AN40:AN42"/>
    <mergeCell ref="AO40:AO42"/>
    <mergeCell ref="AM43:AM46"/>
    <mergeCell ref="AN43:AN46"/>
    <mergeCell ref="AO43:AO46"/>
    <mergeCell ref="AP43:AP46"/>
    <mergeCell ref="AA43:AA46"/>
    <mergeCell ref="AB43:AB46"/>
    <mergeCell ref="AF43:AF46"/>
    <mergeCell ref="AG43:AG46"/>
    <mergeCell ref="AH43:AH46"/>
    <mergeCell ref="AI43:AI46"/>
    <mergeCell ref="AI40:AI42"/>
    <mergeCell ref="B43:B46"/>
    <mergeCell ref="C43:C46"/>
    <mergeCell ref="K43:K46"/>
    <mergeCell ref="L43:L46"/>
    <mergeCell ref="M43:M46"/>
    <mergeCell ref="N43:N46"/>
    <mergeCell ref="AA40:AA42"/>
    <mergeCell ref="AB40:AB42"/>
    <mergeCell ref="AF40:AF42"/>
    <mergeCell ref="R40:R42"/>
    <mergeCell ref="S40:S42"/>
    <mergeCell ref="T40:T42"/>
    <mergeCell ref="U40:U42"/>
    <mergeCell ref="Y40:Y42"/>
    <mergeCell ref="Z40:Z42"/>
    <mergeCell ref="R43:R46"/>
    <mergeCell ref="S43:S46"/>
    <mergeCell ref="T43:T46"/>
    <mergeCell ref="U43:U46"/>
    <mergeCell ref="Y43:Y46"/>
    <mergeCell ref="Z43:Z46"/>
    <mergeCell ref="AN35:AN39"/>
    <mergeCell ref="AO35:AO39"/>
    <mergeCell ref="AP35:AP39"/>
    <mergeCell ref="B40:B42"/>
    <mergeCell ref="C40:C42"/>
    <mergeCell ref="K40:K42"/>
    <mergeCell ref="L40:L42"/>
    <mergeCell ref="M40:M42"/>
    <mergeCell ref="N40:N42"/>
    <mergeCell ref="AA35:AA39"/>
    <mergeCell ref="AB35:AB39"/>
    <mergeCell ref="AF35:AF39"/>
    <mergeCell ref="AG35:AG39"/>
    <mergeCell ref="AH35:AH39"/>
    <mergeCell ref="AI35:AI39"/>
    <mergeCell ref="R35:R39"/>
    <mergeCell ref="S35:S39"/>
    <mergeCell ref="T35:T39"/>
    <mergeCell ref="U35:U39"/>
    <mergeCell ref="Y35:Y39"/>
    <mergeCell ref="Z35:Z39"/>
    <mergeCell ref="AP40:AP42"/>
    <mergeCell ref="AG40:AG42"/>
    <mergeCell ref="AH40:AH42"/>
    <mergeCell ref="AH31:AH34"/>
    <mergeCell ref="AI31:AI34"/>
    <mergeCell ref="R31:R34"/>
    <mergeCell ref="S31:S34"/>
    <mergeCell ref="T31:T34"/>
    <mergeCell ref="U31:U34"/>
    <mergeCell ref="Y31:Y34"/>
    <mergeCell ref="Z31:Z34"/>
    <mergeCell ref="AM35:AM39"/>
    <mergeCell ref="B35:B39"/>
    <mergeCell ref="C35:C39"/>
    <mergeCell ref="K35:K39"/>
    <mergeCell ref="L35:L39"/>
    <mergeCell ref="M35:M39"/>
    <mergeCell ref="N35:N39"/>
    <mergeCell ref="AA31:AA34"/>
    <mergeCell ref="AB31:AB34"/>
    <mergeCell ref="AF31:AF34"/>
    <mergeCell ref="AP27:AP30"/>
    <mergeCell ref="B31:B34"/>
    <mergeCell ref="C31:C34"/>
    <mergeCell ref="K31:K34"/>
    <mergeCell ref="L31:L34"/>
    <mergeCell ref="M31:M34"/>
    <mergeCell ref="N31:N34"/>
    <mergeCell ref="AA27:AA30"/>
    <mergeCell ref="AB27:AB30"/>
    <mergeCell ref="AF27:AF30"/>
    <mergeCell ref="AG27:AG30"/>
    <mergeCell ref="AH27:AH30"/>
    <mergeCell ref="AI27:AI30"/>
    <mergeCell ref="R27:R30"/>
    <mergeCell ref="S27:S30"/>
    <mergeCell ref="T27:T30"/>
    <mergeCell ref="U27:U30"/>
    <mergeCell ref="Y27:Y30"/>
    <mergeCell ref="Z27:Z30"/>
    <mergeCell ref="AM31:AM34"/>
    <mergeCell ref="AN31:AN34"/>
    <mergeCell ref="AO31:AO34"/>
    <mergeCell ref="AP31:AP34"/>
    <mergeCell ref="AG31:AG34"/>
    <mergeCell ref="AH19:AH23"/>
    <mergeCell ref="AI19:AI23"/>
    <mergeCell ref="AN19:AN23"/>
    <mergeCell ref="AO19:AO23"/>
    <mergeCell ref="B27:B30"/>
    <mergeCell ref="C27:C30"/>
    <mergeCell ref="K27:K30"/>
    <mergeCell ref="L27:L30"/>
    <mergeCell ref="M27:M30"/>
    <mergeCell ref="N27:N30"/>
    <mergeCell ref="AM27:AM30"/>
    <mergeCell ref="AN27:AN30"/>
    <mergeCell ref="AO27:AO30"/>
    <mergeCell ref="H19:H23"/>
    <mergeCell ref="J19:J23"/>
    <mergeCell ref="K19:K23"/>
    <mergeCell ref="P19:P23"/>
    <mergeCell ref="Q19:Q23"/>
    <mergeCell ref="V19:V23"/>
    <mergeCell ref="W19:W23"/>
    <mergeCell ref="AB19:AB23"/>
    <mergeCell ref="AC19:AC23"/>
    <mergeCell ref="AN11:AN14"/>
    <mergeCell ref="AO11:AO14"/>
    <mergeCell ref="H15:H18"/>
    <mergeCell ref="J15:J18"/>
    <mergeCell ref="K15:K18"/>
    <mergeCell ref="P15:P18"/>
    <mergeCell ref="Q15:Q18"/>
    <mergeCell ref="V15:V18"/>
    <mergeCell ref="AO15:AO18"/>
    <mergeCell ref="W15:W18"/>
    <mergeCell ref="AB15:AB18"/>
    <mergeCell ref="AC15:AC18"/>
    <mergeCell ref="AH15:AH18"/>
    <mergeCell ref="AI15:AI18"/>
    <mergeCell ref="AN15:AN18"/>
    <mergeCell ref="AO7:AO10"/>
    <mergeCell ref="H11:H14"/>
    <mergeCell ref="J11:J14"/>
    <mergeCell ref="K11:K14"/>
    <mergeCell ref="P11:P14"/>
    <mergeCell ref="Q11:Q14"/>
    <mergeCell ref="V11:V14"/>
    <mergeCell ref="W11:W14"/>
    <mergeCell ref="AB11:AB14"/>
    <mergeCell ref="AC11:AC14"/>
    <mergeCell ref="W7:W10"/>
    <mergeCell ref="AB7:AB10"/>
    <mergeCell ref="AC7:AC10"/>
    <mergeCell ref="AH7:AH10"/>
    <mergeCell ref="AI7:AI10"/>
    <mergeCell ref="AN7:AN10"/>
    <mergeCell ref="H7:H10"/>
    <mergeCell ref="J7:J10"/>
    <mergeCell ref="K7:K10"/>
    <mergeCell ref="P7:P10"/>
    <mergeCell ref="Q7:Q10"/>
    <mergeCell ref="V7:V10"/>
    <mergeCell ref="AH11:AH14"/>
    <mergeCell ref="AI11:AI14"/>
    <mergeCell ref="AL3:AL6"/>
    <mergeCell ref="AN3:AN6"/>
    <mergeCell ref="AO3:AO6"/>
    <mergeCell ref="T3:T6"/>
    <mergeCell ref="V3:V6"/>
    <mergeCell ref="W3:W6"/>
    <mergeCell ref="Z3:Z6"/>
    <mergeCell ref="AB3:AB6"/>
    <mergeCell ref="AC3:AC6"/>
    <mergeCell ref="H3:H6"/>
    <mergeCell ref="J3:J6"/>
    <mergeCell ref="K3:K6"/>
    <mergeCell ref="N3:N6"/>
    <mergeCell ref="P3:P6"/>
    <mergeCell ref="Q3:Q6"/>
    <mergeCell ref="AF3:AF6"/>
    <mergeCell ref="AH3:AH6"/>
    <mergeCell ref="AI3:A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2D37-6667-174C-BA75-7623A1164A90}">
  <dimension ref="A1:AE55"/>
  <sheetViews>
    <sheetView tabSelected="1" zoomScale="69" workbookViewId="0">
      <selection activeCell="F47" sqref="F47"/>
    </sheetView>
  </sheetViews>
  <sheetFormatPr baseColWidth="10" defaultRowHeight="16" x14ac:dyDescent="0.2"/>
  <cols>
    <col min="1" max="1" width="12.5" bestFit="1" customWidth="1"/>
    <col min="2" max="2" width="7.5" bestFit="1" customWidth="1"/>
    <col min="3" max="3" width="12.5" style="100" bestFit="1" customWidth="1"/>
    <col min="4" max="4" width="13.6640625" bestFit="1" customWidth="1"/>
    <col min="6" max="6" width="13.83203125" style="100" bestFit="1" customWidth="1"/>
    <col min="7" max="7" width="15" bestFit="1" customWidth="1"/>
    <col min="8" max="8" width="12.1640625" bestFit="1" customWidth="1"/>
    <col min="9" max="9" width="14.83203125" style="100" bestFit="1" customWidth="1"/>
    <col min="10" max="10" width="16" bestFit="1" customWidth="1"/>
    <col min="11" max="11" width="13.1640625" bestFit="1" customWidth="1"/>
    <col min="12" max="12" width="10.33203125" style="100" bestFit="1" customWidth="1"/>
    <col min="13" max="13" width="11.5" bestFit="1" customWidth="1"/>
    <col min="14" max="14" width="8.6640625" bestFit="1" customWidth="1"/>
    <col min="15" max="15" width="10.5" style="100" bestFit="1" customWidth="1"/>
    <col min="16" max="16" width="11.6640625" bestFit="1" customWidth="1"/>
    <col min="17" max="17" width="8.83203125" bestFit="1" customWidth="1"/>
  </cols>
  <sheetData>
    <row r="1" spans="1:31" s="88" customFormat="1" ht="17" thickBot="1" x14ac:dyDescent="0.25">
      <c r="A1" s="88" t="s">
        <v>1</v>
      </c>
      <c r="B1" s="88" t="s">
        <v>65</v>
      </c>
      <c r="C1" s="94" t="s">
        <v>66</v>
      </c>
      <c r="D1" s="88" t="s">
        <v>67</v>
      </c>
      <c r="E1" s="88" t="s">
        <v>68</v>
      </c>
      <c r="F1" s="94" t="s">
        <v>69</v>
      </c>
      <c r="G1" s="88" t="s">
        <v>70</v>
      </c>
      <c r="H1" s="88" t="s">
        <v>71</v>
      </c>
      <c r="I1" s="94" t="s">
        <v>72</v>
      </c>
      <c r="J1" s="88" t="s">
        <v>73</v>
      </c>
      <c r="K1" s="88" t="s">
        <v>74</v>
      </c>
      <c r="L1" s="94" t="s">
        <v>75</v>
      </c>
      <c r="M1" s="88" t="s">
        <v>76</v>
      </c>
      <c r="N1" s="88" t="s">
        <v>77</v>
      </c>
      <c r="O1" s="94" t="s">
        <v>78</v>
      </c>
      <c r="P1" s="88" t="s">
        <v>79</v>
      </c>
      <c r="Q1" s="88" t="s">
        <v>80</v>
      </c>
    </row>
    <row r="2" spans="1:31" x14ac:dyDescent="0.2">
      <c r="A2" s="84" t="s">
        <v>17</v>
      </c>
      <c r="B2" t="s">
        <v>89</v>
      </c>
      <c r="C2" s="95">
        <v>-1.3517580032348633</v>
      </c>
      <c r="D2" s="90">
        <v>0</v>
      </c>
      <c r="E2" s="90">
        <v>1.1262962841760435</v>
      </c>
      <c r="F2" s="95">
        <v>-0.26117134094238281</v>
      </c>
      <c r="G2" s="90">
        <v>0</v>
      </c>
      <c r="H2" s="90">
        <v>1.0118305812016595</v>
      </c>
      <c r="I2" s="95">
        <v>3.3204727172851562</v>
      </c>
      <c r="J2" s="90">
        <v>0</v>
      </c>
      <c r="K2" s="90">
        <v>2.2391728869017635</v>
      </c>
      <c r="L2" s="95">
        <v>-0.35012722015380859</v>
      </c>
      <c r="M2" s="90">
        <v>0</v>
      </c>
      <c r="N2" s="90">
        <v>0.38534830286645433</v>
      </c>
      <c r="O2" s="95">
        <v>0.33157286071777392</v>
      </c>
      <c r="P2" s="90">
        <v>0</v>
      </c>
      <c r="Q2" s="90">
        <v>3.0935249248312089</v>
      </c>
    </row>
    <row r="3" spans="1:31" x14ac:dyDescent="0.2">
      <c r="A3" s="84" t="s">
        <v>17</v>
      </c>
      <c r="B3" t="s">
        <v>89</v>
      </c>
      <c r="C3" s="95">
        <v>-0.10242938995361328</v>
      </c>
      <c r="D3" s="90"/>
      <c r="E3" s="90"/>
      <c r="F3" s="95">
        <v>1.1487884521484375</v>
      </c>
      <c r="G3" s="90"/>
      <c r="H3" s="90"/>
      <c r="I3" s="95">
        <v>-0.73718643188476562</v>
      </c>
      <c r="J3" s="90"/>
      <c r="K3" s="90"/>
      <c r="L3" s="95">
        <v>8.5421562194824219E-2</v>
      </c>
      <c r="M3" s="90"/>
      <c r="N3" s="90"/>
      <c r="O3" s="95">
        <v>-3.3762308654785151</v>
      </c>
      <c r="P3" s="90"/>
      <c r="Q3" s="90"/>
    </row>
    <row r="4" spans="1:31" x14ac:dyDescent="0.2">
      <c r="A4" s="84" t="s">
        <v>17</v>
      </c>
      <c r="B4" t="s">
        <v>89</v>
      </c>
      <c r="C4" s="95">
        <v>1.4018373489379883</v>
      </c>
      <c r="D4" s="90"/>
      <c r="E4" s="90"/>
      <c r="F4" s="95">
        <v>-1.2467861175537109</v>
      </c>
      <c r="G4" s="90"/>
      <c r="H4" s="90"/>
      <c r="I4" s="95">
        <v>-1.0308570861816406</v>
      </c>
      <c r="J4" s="90"/>
      <c r="K4" s="90"/>
      <c r="L4" s="95">
        <v>0.50689220428466797</v>
      </c>
      <c r="M4" s="90"/>
      <c r="N4" s="90"/>
      <c r="O4" s="95">
        <v>4.0289046325683593</v>
      </c>
      <c r="P4" s="90"/>
      <c r="Q4" s="90"/>
    </row>
    <row r="5" spans="1:31" s="1" customFormat="1" x14ac:dyDescent="0.2">
      <c r="A5" s="85" t="s">
        <v>17</v>
      </c>
      <c r="B5" t="s">
        <v>89</v>
      </c>
      <c r="C5" s="96">
        <v>5.2350044250488281E-2</v>
      </c>
      <c r="D5" s="91"/>
      <c r="E5" s="91"/>
      <c r="F5" s="96">
        <v>0.35916900634765625</v>
      </c>
      <c r="G5" s="91"/>
      <c r="H5" s="91"/>
      <c r="I5" s="96">
        <v>-1.55242919921875</v>
      </c>
      <c r="J5" s="91"/>
      <c r="K5" s="91"/>
      <c r="L5" s="96">
        <v>-0.24218654632568359</v>
      </c>
      <c r="M5" s="91"/>
      <c r="N5" s="91"/>
      <c r="O5" s="96">
        <v>-0.98424662780761807</v>
      </c>
      <c r="P5" s="91"/>
      <c r="Q5" s="91"/>
      <c r="S5" s="1" t="s">
        <v>84</v>
      </c>
      <c r="Y5" s="1" t="s">
        <v>86</v>
      </c>
      <c r="AE5" s="1" t="s">
        <v>88</v>
      </c>
    </row>
    <row r="6" spans="1:31" x14ac:dyDescent="0.2">
      <c r="A6" s="84">
        <v>0.5</v>
      </c>
      <c r="B6" t="s">
        <v>89</v>
      </c>
      <c r="C6" s="95">
        <v>1.1610746383666992</v>
      </c>
      <c r="D6" s="90">
        <v>-2.8727531433105469E-2</v>
      </c>
      <c r="E6" s="90">
        <v>1.3403838654026194</v>
      </c>
      <c r="F6" s="95">
        <v>1.2481327056884766</v>
      </c>
      <c r="G6" s="90">
        <v>0.60770082473754883</v>
      </c>
      <c r="H6" s="90">
        <v>1.0616465074404453</v>
      </c>
      <c r="I6" s="95">
        <v>0.17510223388671875</v>
      </c>
      <c r="J6" s="90">
        <v>4.2565822601318359E-2</v>
      </c>
      <c r="K6" s="90">
        <v>1.0042168389095461</v>
      </c>
      <c r="L6" s="95">
        <v>-0.48916721343994141</v>
      </c>
      <c r="M6" s="90">
        <v>-0.31183004379272461</v>
      </c>
      <c r="N6" s="90">
        <v>0.35292291712028651</v>
      </c>
      <c r="O6" s="95">
        <v>3.2672685089111333</v>
      </c>
      <c r="P6" s="90">
        <v>1.0742504234313968</v>
      </c>
      <c r="Q6" s="90">
        <v>1.5834146456064064</v>
      </c>
    </row>
    <row r="7" spans="1:31" x14ac:dyDescent="0.2">
      <c r="A7" s="84">
        <v>0.5</v>
      </c>
      <c r="B7" t="s">
        <v>89</v>
      </c>
      <c r="C7" s="95">
        <v>-0.96551799774169922</v>
      </c>
      <c r="D7" s="90"/>
      <c r="E7" s="90"/>
      <c r="F7" s="95">
        <v>-0.19229316711425781</v>
      </c>
      <c r="G7" s="90"/>
      <c r="H7" s="90"/>
      <c r="I7" s="95">
        <v>1.4106864929199219</v>
      </c>
      <c r="J7" s="90"/>
      <c r="K7" s="90"/>
      <c r="L7" s="95">
        <v>-0.69281673431396484</v>
      </c>
      <c r="M7" s="90"/>
      <c r="N7" s="90"/>
      <c r="O7" s="95">
        <v>1.1105092468261724</v>
      </c>
      <c r="P7" s="90"/>
      <c r="Q7" s="90"/>
    </row>
    <row r="8" spans="1:31" x14ac:dyDescent="0.2">
      <c r="A8" s="84">
        <v>0.5</v>
      </c>
      <c r="B8" t="s">
        <v>89</v>
      </c>
      <c r="C8" s="95">
        <v>-1.3931093215942383</v>
      </c>
      <c r="D8" s="90"/>
      <c r="E8" s="90"/>
      <c r="F8" s="95">
        <v>-0.38918113708496094</v>
      </c>
      <c r="G8" s="90"/>
      <c r="H8" s="90"/>
      <c r="I8" s="95">
        <v>-0.77864456176757812</v>
      </c>
      <c r="J8" s="90"/>
      <c r="K8" s="90"/>
      <c r="L8" s="95">
        <v>0.11086177825927734</v>
      </c>
      <c r="M8" s="90"/>
      <c r="N8" s="90"/>
      <c r="O8" s="95">
        <v>0.29585966491699267</v>
      </c>
      <c r="P8" s="90"/>
      <c r="Q8" s="90"/>
    </row>
    <row r="9" spans="1:31" s="1" customFormat="1" x14ac:dyDescent="0.2">
      <c r="A9" s="85">
        <v>0.5</v>
      </c>
      <c r="B9" t="s">
        <v>89</v>
      </c>
      <c r="C9" s="96">
        <v>1.0826425552368164</v>
      </c>
      <c r="D9" s="91"/>
      <c r="E9" s="91"/>
      <c r="F9" s="96">
        <v>1.7641448974609375</v>
      </c>
      <c r="G9" s="91"/>
      <c r="H9" s="91"/>
      <c r="I9" s="96">
        <v>-0.63688087463378906</v>
      </c>
      <c r="J9" s="91"/>
      <c r="K9" s="91"/>
      <c r="L9" s="96">
        <v>-0.17619800567626953</v>
      </c>
      <c r="M9" s="91"/>
      <c r="N9" s="91"/>
      <c r="O9" s="96">
        <v>-0.37663572692871128</v>
      </c>
      <c r="P9" s="91"/>
      <c r="Q9" s="91"/>
    </row>
    <row r="10" spans="1:31" x14ac:dyDescent="0.2">
      <c r="A10" s="84" t="s">
        <v>81</v>
      </c>
      <c r="B10" t="s">
        <v>89</v>
      </c>
      <c r="C10" s="95">
        <v>-1.4373960494995117</v>
      </c>
      <c r="D10" s="90">
        <v>-0.16109981536865234</v>
      </c>
      <c r="E10" s="90">
        <v>1.088362095306814</v>
      </c>
      <c r="F10" s="95">
        <v>-0.96385002136230469</v>
      </c>
      <c r="G10" s="90">
        <v>9.1510772705078125E-2</v>
      </c>
      <c r="H10" s="90">
        <v>1.2652537762803797</v>
      </c>
      <c r="I10" s="95">
        <v>-1.3955459594726562</v>
      </c>
      <c r="J10" s="90">
        <v>-0.26613998413085938</v>
      </c>
      <c r="K10" s="90">
        <v>1.3681723595970801</v>
      </c>
      <c r="L10" s="95">
        <v>-1.022526741027832</v>
      </c>
      <c r="M10" s="90">
        <v>-0.56598720550537107</v>
      </c>
      <c r="N10" s="90">
        <v>0.4734094021109822</v>
      </c>
      <c r="O10" s="95">
        <v>0.2585099639892583</v>
      </c>
      <c r="P10" s="90">
        <v>-1.3626691223144527</v>
      </c>
      <c r="Q10" s="90">
        <v>1.1467810276365444</v>
      </c>
    </row>
    <row r="11" spans="1:31" x14ac:dyDescent="0.2">
      <c r="A11" s="84" t="s">
        <v>81</v>
      </c>
      <c r="B11" t="s">
        <v>89</v>
      </c>
      <c r="C11" s="95">
        <v>-0.61882495880126953</v>
      </c>
      <c r="D11" s="90"/>
      <c r="E11" s="90"/>
      <c r="F11" s="95">
        <v>0.17813682556152344</v>
      </c>
      <c r="G11" s="90"/>
      <c r="H11" s="90"/>
      <c r="I11" s="95">
        <v>-1.1045894622802734</v>
      </c>
      <c r="J11" s="90"/>
      <c r="K11" s="90"/>
      <c r="L11" s="95">
        <v>3.0222892761230469E-2</v>
      </c>
      <c r="M11" s="90"/>
      <c r="N11" s="90"/>
      <c r="O11" s="95">
        <v>-2.8475500640869136</v>
      </c>
      <c r="P11" s="90"/>
      <c r="Q11" s="90"/>
    </row>
    <row r="12" spans="1:31" x14ac:dyDescent="0.2">
      <c r="A12" s="84" t="s">
        <v>81</v>
      </c>
      <c r="B12" t="s">
        <v>89</v>
      </c>
      <c r="C12" s="95">
        <v>1.5114908218383789</v>
      </c>
      <c r="D12" s="90"/>
      <c r="E12" s="90"/>
      <c r="F12" s="95">
        <v>0.69455909729003906</v>
      </c>
      <c r="G12" s="90"/>
      <c r="H12" s="90"/>
      <c r="I12" s="95">
        <v>-0.95800018310546875</v>
      </c>
      <c r="J12" s="90"/>
      <c r="K12" s="90"/>
      <c r="L12" s="95">
        <v>-0.23013019561767578</v>
      </c>
      <c r="M12" s="90"/>
      <c r="N12" s="90"/>
      <c r="O12" s="95">
        <v>-0.9119612274169917</v>
      </c>
      <c r="P12" s="90"/>
      <c r="Q12" s="90"/>
    </row>
    <row r="13" spans="1:31" x14ac:dyDescent="0.2">
      <c r="A13" s="84" t="s">
        <v>81</v>
      </c>
      <c r="B13" t="s">
        <v>89</v>
      </c>
      <c r="C13" s="95">
        <v>9.3487739562988281E-2</v>
      </c>
      <c r="D13" s="90"/>
      <c r="E13" s="90"/>
      <c r="F13" s="95">
        <v>1.8318595886230469</v>
      </c>
      <c r="G13" s="90"/>
      <c r="H13" s="90"/>
      <c r="I13" s="95">
        <v>1.9278106689453125</v>
      </c>
      <c r="J13" s="90"/>
      <c r="K13" s="90"/>
      <c r="L13" s="95">
        <v>-0.57276630401611328</v>
      </c>
      <c r="M13" s="90"/>
      <c r="N13" s="90"/>
      <c r="O13" s="95">
        <v>-1.8172749176025391</v>
      </c>
      <c r="P13" s="90"/>
      <c r="Q13" s="90"/>
    </row>
    <row r="14" spans="1:31" s="1" customFormat="1" x14ac:dyDescent="0.2">
      <c r="A14" s="85" t="s">
        <v>81</v>
      </c>
      <c r="B14" t="s">
        <v>89</v>
      </c>
      <c r="C14" s="96">
        <v>-0.35425662994384766</v>
      </c>
      <c r="D14" s="91"/>
      <c r="E14" s="91"/>
      <c r="F14" s="96">
        <v>-1.2831516265869141</v>
      </c>
      <c r="G14" s="91"/>
      <c r="H14" s="91"/>
      <c r="I14" s="96">
        <v>0.19962501525878906</v>
      </c>
      <c r="J14" s="91"/>
      <c r="K14" s="91"/>
      <c r="L14" s="96">
        <v>-1.0347356796264648</v>
      </c>
      <c r="M14" s="91"/>
      <c r="N14" s="91"/>
      <c r="O14" s="96">
        <v>-1.4950693664550769</v>
      </c>
      <c r="P14" s="91"/>
      <c r="Q14" s="91"/>
    </row>
    <row r="15" spans="1:31" x14ac:dyDescent="0.2">
      <c r="A15" s="84" t="s">
        <v>82</v>
      </c>
      <c r="B15" t="s">
        <v>89</v>
      </c>
      <c r="C15" s="95">
        <v>0.83305835723876953</v>
      </c>
      <c r="D15" s="90">
        <v>1.2238124211629231</v>
      </c>
      <c r="E15" s="90">
        <v>0.33860044859235883</v>
      </c>
      <c r="F15" s="95">
        <v>0.69437217712402344</v>
      </c>
      <c r="G15" s="90">
        <v>0.48774019877115887</v>
      </c>
      <c r="H15" s="90">
        <v>0.6485275492806597</v>
      </c>
      <c r="I15" s="95">
        <v>-0.29061126708984375</v>
      </c>
      <c r="J15" s="90">
        <v>0.18196042378743491</v>
      </c>
      <c r="K15" s="90">
        <v>0.88461458696517969</v>
      </c>
      <c r="L15" s="95">
        <v>-0.78459453582763672</v>
      </c>
      <c r="M15" s="90">
        <v>-0.31044610341389972</v>
      </c>
      <c r="N15" s="90">
        <v>0.62988812020868501</v>
      </c>
      <c r="O15" s="95">
        <v>-0.71187463378906202</v>
      </c>
      <c r="P15" s="90">
        <v>-1.1934595591227211</v>
      </c>
      <c r="Q15" s="90">
        <v>0.69067385009451732</v>
      </c>
    </row>
    <row r="16" spans="1:31" x14ac:dyDescent="0.2">
      <c r="A16" s="84" t="s">
        <v>82</v>
      </c>
      <c r="B16" t="s">
        <v>89</v>
      </c>
      <c r="C16" s="95">
        <v>1.4076261520385742</v>
      </c>
      <c r="D16" s="90"/>
      <c r="E16" s="90"/>
      <c r="F16" s="95">
        <v>1.0077743530273438</v>
      </c>
      <c r="G16" s="90"/>
      <c r="H16" s="90"/>
      <c r="I16" s="95">
        <v>-0.36600494384765625</v>
      </c>
      <c r="J16" s="90"/>
      <c r="K16" s="90"/>
      <c r="L16" s="95">
        <v>-0.55101871490478516</v>
      </c>
      <c r="M16" s="90"/>
      <c r="N16" s="90"/>
      <c r="O16" s="95">
        <v>-1.9847857055664058</v>
      </c>
      <c r="P16" s="90"/>
      <c r="Q16" s="90"/>
    </row>
    <row r="17" spans="1:25" s="1" customFormat="1" x14ac:dyDescent="0.2">
      <c r="A17" s="85" t="s">
        <v>82</v>
      </c>
      <c r="B17" t="s">
        <v>89</v>
      </c>
      <c r="C17" s="96">
        <v>1.4307527542114258</v>
      </c>
      <c r="D17" s="91"/>
      <c r="E17" s="91"/>
      <c r="F17" s="96">
        <v>-0.23892593383789062</v>
      </c>
      <c r="G17" s="91"/>
      <c r="H17" s="91"/>
      <c r="I17" s="96">
        <v>1.2024974822998047</v>
      </c>
      <c r="J17" s="91"/>
      <c r="K17" s="91"/>
      <c r="L17" s="96">
        <v>0.40427494049072266</v>
      </c>
      <c r="M17" s="91"/>
      <c r="N17" s="91"/>
      <c r="O17" s="96">
        <v>-0.88371833801269517</v>
      </c>
      <c r="P17" s="91"/>
      <c r="Q17" s="91"/>
    </row>
    <row r="18" spans="1:25" x14ac:dyDescent="0.2">
      <c r="A18" s="84">
        <v>6</v>
      </c>
      <c r="B18" t="s">
        <v>89</v>
      </c>
      <c r="C18" s="95">
        <v>-1.7587118148803711</v>
      </c>
      <c r="D18" s="90">
        <v>0.30707502365112305</v>
      </c>
      <c r="E18" s="90">
        <v>1.4902600020389822</v>
      </c>
      <c r="F18" s="95">
        <v>-1.6657638549804688</v>
      </c>
      <c r="G18" s="90">
        <v>-2.5981903076171875E-2</v>
      </c>
      <c r="H18" s="90">
        <v>1.5665670530440643</v>
      </c>
      <c r="I18" s="95">
        <v>-1.5299854278564453</v>
      </c>
      <c r="J18" s="90">
        <v>0.44839859008789062</v>
      </c>
      <c r="K18" s="90">
        <v>2.2232514475254526</v>
      </c>
      <c r="L18" s="95">
        <v>1.2204866409301758</v>
      </c>
      <c r="M18" s="90">
        <v>1.1129698753356934</v>
      </c>
      <c r="N18" s="90">
        <v>0.24664547607990198</v>
      </c>
      <c r="O18" s="95">
        <v>-0.20283761596679639</v>
      </c>
      <c r="P18" s="90">
        <v>0.4520357055664066</v>
      </c>
      <c r="Q18" s="90">
        <v>0.99185908537761081</v>
      </c>
    </row>
    <row r="19" spans="1:25" x14ac:dyDescent="0.2">
      <c r="A19" s="84">
        <v>6</v>
      </c>
      <c r="B19" t="s">
        <v>89</v>
      </c>
      <c r="C19" s="95">
        <v>0.31155490875244141</v>
      </c>
      <c r="D19" s="90"/>
      <c r="E19" s="90"/>
      <c r="F19" s="95">
        <v>1.6759662628173828</v>
      </c>
      <c r="G19" s="90"/>
      <c r="H19" s="90"/>
      <c r="I19" s="95">
        <v>1.9847736358642578</v>
      </c>
      <c r="J19" s="90"/>
      <c r="K19" s="90"/>
      <c r="L19" s="95">
        <v>0.94492244720458984</v>
      </c>
      <c r="M19" s="90"/>
      <c r="N19" s="90"/>
      <c r="O19" s="95">
        <v>1.782336563110352</v>
      </c>
      <c r="P19" s="90"/>
      <c r="Q19" s="90"/>
    </row>
    <row r="20" spans="1:25" x14ac:dyDescent="0.2">
      <c r="A20" s="84">
        <v>6</v>
      </c>
      <c r="B20" t="s">
        <v>89</v>
      </c>
      <c r="C20" s="95">
        <v>1.7055845260620117</v>
      </c>
      <c r="D20" s="90"/>
      <c r="E20" s="90"/>
      <c r="F20" s="95">
        <v>0.8849945068359375</v>
      </c>
      <c r="G20" s="90"/>
      <c r="H20" s="90"/>
      <c r="I20" s="95">
        <v>2.7256622314453125</v>
      </c>
      <c r="J20" s="90"/>
      <c r="K20" s="90"/>
      <c r="L20" s="95">
        <v>1.4086313247680664</v>
      </c>
      <c r="M20" s="90"/>
      <c r="N20" s="90"/>
      <c r="O20" s="95">
        <v>0.62651951599121247</v>
      </c>
      <c r="P20" s="90"/>
      <c r="Q20" s="90"/>
    </row>
    <row r="21" spans="1:25" s="87" customFormat="1" ht="17" thickBot="1" x14ac:dyDescent="0.25">
      <c r="A21" s="86">
        <v>6</v>
      </c>
      <c r="B21" t="s">
        <v>89</v>
      </c>
      <c r="C21" s="97">
        <v>0.96987247467041016</v>
      </c>
      <c r="D21" s="93"/>
      <c r="E21" s="93"/>
      <c r="F21" s="97">
        <v>-0.99912452697753906</v>
      </c>
      <c r="G21" s="93"/>
      <c r="H21" s="93"/>
      <c r="I21" s="97">
        <v>-1.3868560791015625</v>
      </c>
      <c r="J21" s="93"/>
      <c r="K21" s="93"/>
      <c r="L21" s="97">
        <v>0.87783908843994141</v>
      </c>
      <c r="M21" s="93"/>
      <c r="N21" s="93"/>
      <c r="O21" s="97">
        <v>-0.39787564086914173</v>
      </c>
      <c r="P21" s="93"/>
      <c r="Q21" s="93"/>
      <c r="S21" s="87" t="s">
        <v>85</v>
      </c>
      <c r="Y21" s="87" t="s">
        <v>87</v>
      </c>
    </row>
    <row r="22" spans="1:25" ht="17" thickTop="1" x14ac:dyDescent="0.2">
      <c r="A22" s="84" t="s">
        <v>17</v>
      </c>
      <c r="B22" t="s">
        <v>59</v>
      </c>
      <c r="C22" s="98">
        <v>-0.24</v>
      </c>
      <c r="D22" s="10">
        <v>0</v>
      </c>
      <c r="E22" s="10">
        <v>0.85399999999999998</v>
      </c>
      <c r="F22" s="98"/>
      <c r="G22" s="10">
        <v>0</v>
      </c>
      <c r="H22" s="10">
        <v>0.93700000000000006</v>
      </c>
      <c r="I22" s="98">
        <v>-0.95699999999999996</v>
      </c>
      <c r="J22" s="10">
        <v>0</v>
      </c>
      <c r="K22" s="10">
        <v>0.88200000000000001</v>
      </c>
      <c r="L22" s="98">
        <v>-0.34499999999999997</v>
      </c>
      <c r="M22" s="10">
        <v>0</v>
      </c>
      <c r="N22" s="10">
        <v>0.61399999999999999</v>
      </c>
      <c r="O22" s="98">
        <v>-3.181</v>
      </c>
      <c r="P22" s="10">
        <v>0</v>
      </c>
      <c r="Q22" s="10">
        <v>3.0579999999999998</v>
      </c>
    </row>
    <row r="23" spans="1:25" x14ac:dyDescent="0.2">
      <c r="A23" s="84" t="s">
        <v>17</v>
      </c>
      <c r="B23" t="s">
        <v>59</v>
      </c>
      <c r="C23" s="98">
        <v>1.24</v>
      </c>
      <c r="D23" s="10"/>
      <c r="E23" s="10"/>
      <c r="F23" s="98">
        <v>-1.0720000000000001</v>
      </c>
      <c r="G23" s="10"/>
      <c r="H23" s="10"/>
      <c r="I23" s="98">
        <v>-7.4999999999999997E-2</v>
      </c>
      <c r="J23" s="10"/>
      <c r="K23" s="10"/>
      <c r="L23" s="98">
        <v>-0.65400000000000003</v>
      </c>
      <c r="M23" s="10"/>
      <c r="N23" s="10"/>
      <c r="O23" s="98">
        <v>4.0339999999999998</v>
      </c>
      <c r="P23" s="10"/>
      <c r="Q23" s="10"/>
    </row>
    <row r="24" spans="1:25" x14ac:dyDescent="0.2">
      <c r="A24" s="84" t="s">
        <v>17</v>
      </c>
      <c r="B24" t="s">
        <v>59</v>
      </c>
      <c r="C24" s="98">
        <v>-0.71699999999999997</v>
      </c>
      <c r="D24" s="10"/>
      <c r="E24" s="10"/>
      <c r="F24" s="98">
        <v>0.41099999999999998</v>
      </c>
      <c r="G24" s="10"/>
      <c r="H24" s="10"/>
      <c r="I24" s="98">
        <v>1.179</v>
      </c>
      <c r="J24" s="10"/>
      <c r="K24" s="10"/>
      <c r="L24" s="98">
        <v>0.70599999999999996</v>
      </c>
      <c r="M24" s="10"/>
      <c r="N24" s="10"/>
      <c r="O24" s="98">
        <v>-1.2310000000000001</v>
      </c>
      <c r="P24" s="10"/>
      <c r="Q24" s="10"/>
    </row>
    <row r="25" spans="1:25" s="1" customFormat="1" x14ac:dyDescent="0.2">
      <c r="A25" s="85" t="s">
        <v>17</v>
      </c>
      <c r="B25" t="s">
        <v>59</v>
      </c>
      <c r="C25" s="99">
        <v>-0.28299999999999997</v>
      </c>
      <c r="D25" s="89"/>
      <c r="E25" s="89"/>
      <c r="F25" s="99">
        <v>0.66100000000000003</v>
      </c>
      <c r="G25" s="89"/>
      <c r="H25" s="89"/>
      <c r="I25" s="99">
        <v>-0.14699999999999999</v>
      </c>
      <c r="J25" s="89"/>
      <c r="K25" s="89"/>
      <c r="L25" s="99">
        <v>0.29399999999999998</v>
      </c>
      <c r="M25" s="89"/>
      <c r="N25" s="89"/>
      <c r="O25" s="99">
        <v>0.378</v>
      </c>
      <c r="P25" s="89"/>
      <c r="Q25" s="89"/>
    </row>
    <row r="26" spans="1:25" x14ac:dyDescent="0.2">
      <c r="A26" s="84">
        <v>0.5</v>
      </c>
      <c r="B26" t="s">
        <v>59</v>
      </c>
      <c r="C26" s="98">
        <v>0.63700000000000001</v>
      </c>
      <c r="D26" s="10">
        <v>-0.108</v>
      </c>
      <c r="E26" s="10">
        <v>0.81399999999999995</v>
      </c>
      <c r="F26" s="98">
        <v>2.403</v>
      </c>
      <c r="G26" s="10">
        <v>1.335</v>
      </c>
      <c r="H26" s="10">
        <v>0.82699999999999996</v>
      </c>
      <c r="I26" s="98">
        <v>1.643</v>
      </c>
      <c r="J26" s="10">
        <v>1.0609999999999999</v>
      </c>
      <c r="K26" s="10">
        <v>0.86599999999999999</v>
      </c>
      <c r="L26" s="98">
        <v>-0.67400000000000004</v>
      </c>
      <c r="M26" s="10">
        <v>0.38300000000000001</v>
      </c>
      <c r="N26" s="10">
        <v>0.88700000000000001</v>
      </c>
      <c r="O26" s="98">
        <v>0.29299999999999998</v>
      </c>
      <c r="P26" s="10">
        <v>0.97099999999999997</v>
      </c>
      <c r="Q26" s="10">
        <v>4.1100000000000003</v>
      </c>
    </row>
    <row r="27" spans="1:25" x14ac:dyDescent="0.2">
      <c r="A27" s="84">
        <v>0.5</v>
      </c>
      <c r="B27" t="s">
        <v>59</v>
      </c>
      <c r="C27" s="98">
        <v>-0.57599999999999996</v>
      </c>
      <c r="D27" s="10"/>
      <c r="E27" s="10"/>
      <c r="F27" s="98">
        <v>1.0660000000000001</v>
      </c>
      <c r="G27" s="10"/>
      <c r="H27" s="10"/>
      <c r="I27" s="98">
        <v>1.9510000000000001</v>
      </c>
      <c r="J27" s="10"/>
      <c r="K27" s="10"/>
      <c r="L27" s="98">
        <v>-2.5000000000000001E-2</v>
      </c>
      <c r="M27" s="10"/>
      <c r="N27" s="10"/>
      <c r="O27" s="98">
        <v>6.8579999999999997</v>
      </c>
      <c r="P27" s="10"/>
      <c r="Q27" s="10"/>
    </row>
    <row r="28" spans="1:25" x14ac:dyDescent="0.2">
      <c r="A28" s="84">
        <v>0.5</v>
      </c>
      <c r="B28" t="s">
        <v>59</v>
      </c>
      <c r="C28" s="98">
        <v>-1.014</v>
      </c>
      <c r="D28" s="10"/>
      <c r="E28" s="10"/>
      <c r="F28" s="98">
        <v>0.42499999999999999</v>
      </c>
      <c r="G28" s="10"/>
      <c r="H28" s="10"/>
      <c r="I28" s="98">
        <v>0.19400000000000001</v>
      </c>
      <c r="J28" s="10"/>
      <c r="K28" s="10"/>
      <c r="L28" s="98">
        <v>1.145</v>
      </c>
      <c r="M28" s="10"/>
      <c r="N28" s="10"/>
      <c r="O28" s="98">
        <v>-2.6309999999999998</v>
      </c>
      <c r="P28" s="10"/>
      <c r="Q28" s="10"/>
    </row>
    <row r="29" spans="1:25" s="1" customFormat="1" x14ac:dyDescent="0.2">
      <c r="A29" s="85">
        <v>0.5</v>
      </c>
      <c r="B29" t="s">
        <v>59</v>
      </c>
      <c r="C29" s="99">
        <v>0.51900000000000002</v>
      </c>
      <c r="D29" s="89"/>
      <c r="E29" s="89"/>
      <c r="F29" s="99">
        <v>1.4470000000000001</v>
      </c>
      <c r="G29" s="89"/>
      <c r="H29" s="89"/>
      <c r="I29" s="99">
        <v>0.45700000000000002</v>
      </c>
      <c r="J29" s="89"/>
      <c r="K29" s="89"/>
      <c r="L29" s="99">
        <v>1.0880000000000001</v>
      </c>
      <c r="M29" s="89"/>
      <c r="N29" s="89"/>
      <c r="O29" s="99">
        <v>-0.63400000000000001</v>
      </c>
      <c r="P29" s="89"/>
      <c r="Q29" s="89"/>
    </row>
    <row r="30" spans="1:25" x14ac:dyDescent="0.2">
      <c r="A30" s="84" t="s">
        <v>81</v>
      </c>
      <c r="B30" t="s">
        <v>59</v>
      </c>
      <c r="C30" s="98">
        <v>1.66</v>
      </c>
      <c r="D30" s="10">
        <v>0.97099999999999997</v>
      </c>
      <c r="E30" s="10">
        <v>0.94499999999999995</v>
      </c>
      <c r="F30" s="98">
        <v>3.0019999999999998</v>
      </c>
      <c r="G30" s="10">
        <v>1.325</v>
      </c>
      <c r="H30" s="10">
        <v>1.3089999999999999</v>
      </c>
      <c r="I30" s="98">
        <v>1.5609999999999999</v>
      </c>
      <c r="J30" s="10">
        <v>0.95199999999999996</v>
      </c>
      <c r="K30" s="10">
        <v>0.64100000000000001</v>
      </c>
      <c r="L30" s="98">
        <v>1.3109999999999999</v>
      </c>
      <c r="M30" s="10">
        <v>0.36499999999999999</v>
      </c>
      <c r="N30" s="10">
        <v>0.97299999999999998</v>
      </c>
      <c r="O30" s="98">
        <v>6.9109999999999996</v>
      </c>
      <c r="P30" s="10">
        <v>4.0259999999999998</v>
      </c>
      <c r="Q30" s="10">
        <v>2.157</v>
      </c>
    </row>
    <row r="31" spans="1:25" x14ac:dyDescent="0.2">
      <c r="A31" s="84" t="s">
        <v>81</v>
      </c>
      <c r="B31" t="s">
        <v>59</v>
      </c>
      <c r="C31" s="98">
        <v>0.745</v>
      </c>
      <c r="D31" s="10"/>
      <c r="E31" s="10"/>
      <c r="F31" s="98">
        <v>0.93799999999999994</v>
      </c>
      <c r="G31" s="10"/>
      <c r="H31" s="10"/>
      <c r="I31" s="98">
        <v>1.3009999999999999</v>
      </c>
      <c r="J31" s="10"/>
      <c r="K31" s="10"/>
      <c r="L31" s="98">
        <v>-0.84399999999999997</v>
      </c>
      <c r="M31" s="10"/>
      <c r="N31" s="10"/>
      <c r="O31" s="98">
        <v>1.7390000000000001</v>
      </c>
      <c r="P31" s="10"/>
      <c r="Q31" s="10"/>
    </row>
    <row r="32" spans="1:25" x14ac:dyDescent="0.2">
      <c r="A32" s="84" t="s">
        <v>81</v>
      </c>
      <c r="B32" t="s">
        <v>59</v>
      </c>
      <c r="C32" s="98">
        <v>-0.27200000000000002</v>
      </c>
      <c r="D32" s="10"/>
      <c r="E32" s="10"/>
      <c r="F32" s="98">
        <v>-0.14199999999999999</v>
      </c>
      <c r="G32" s="10"/>
      <c r="H32" s="10"/>
      <c r="I32" s="98">
        <v>0.84599999999999997</v>
      </c>
      <c r="J32" s="10"/>
      <c r="K32" s="10"/>
      <c r="L32" s="98">
        <v>2.4E-2</v>
      </c>
      <c r="M32" s="10"/>
      <c r="N32" s="10"/>
      <c r="O32" s="98">
        <v>3.39</v>
      </c>
      <c r="P32" s="10"/>
      <c r="Q32" s="10"/>
    </row>
    <row r="33" spans="1:31" s="1" customFormat="1" x14ac:dyDescent="0.2">
      <c r="A33" s="85" t="s">
        <v>81</v>
      </c>
      <c r="B33" t="s">
        <v>59</v>
      </c>
      <c r="C33" s="99">
        <v>1.7509999999999999</v>
      </c>
      <c r="D33" s="89"/>
      <c r="E33" s="89"/>
      <c r="F33" s="99">
        <v>1.5029999999999999</v>
      </c>
      <c r="G33" s="89"/>
      <c r="H33" s="89"/>
      <c r="I33" s="99">
        <v>9.9000000000000005E-2</v>
      </c>
      <c r="J33" s="89"/>
      <c r="K33" s="89"/>
      <c r="L33" s="99">
        <v>0.97099999999999997</v>
      </c>
      <c r="M33" s="89"/>
      <c r="N33" s="89"/>
      <c r="O33" s="99">
        <v>4.0629999999999997</v>
      </c>
      <c r="P33" s="89"/>
      <c r="Q33" s="89"/>
    </row>
    <row r="34" spans="1:31" x14ac:dyDescent="0.2">
      <c r="A34" s="84" t="s">
        <v>82</v>
      </c>
      <c r="B34" t="s">
        <v>59</v>
      </c>
      <c r="C34" s="98">
        <v>0.46600000000000003</v>
      </c>
      <c r="D34" s="10">
        <v>-0.38800000000000001</v>
      </c>
      <c r="E34" s="10">
        <v>0.61299999999999999</v>
      </c>
      <c r="F34" s="98">
        <v>-0.65900000000000003</v>
      </c>
      <c r="G34" s="10">
        <v>0.219</v>
      </c>
      <c r="H34" s="10">
        <v>0.79800000000000004</v>
      </c>
      <c r="I34" s="98">
        <v>-1.151</v>
      </c>
      <c r="J34" s="10">
        <v>0.184</v>
      </c>
      <c r="K34" s="10">
        <v>0.90100000000000002</v>
      </c>
      <c r="L34" s="98">
        <v>-1.2549999999999999</v>
      </c>
      <c r="M34" s="10">
        <v>-7.3999999999999996E-2</v>
      </c>
      <c r="N34" s="10">
        <v>1.228</v>
      </c>
      <c r="O34" s="98">
        <v>4.3040000000000003</v>
      </c>
      <c r="P34" s="10">
        <v>0.877</v>
      </c>
      <c r="Q34" s="10">
        <v>2.8889999999999998</v>
      </c>
    </row>
    <row r="35" spans="1:31" x14ac:dyDescent="0.2">
      <c r="A35" s="84" t="s">
        <v>82</v>
      </c>
      <c r="B35" t="s">
        <v>59</v>
      </c>
      <c r="C35" s="98">
        <v>-0.45700000000000002</v>
      </c>
      <c r="D35" s="10"/>
      <c r="E35" s="10"/>
      <c r="F35" s="98">
        <v>-0.22600000000000001</v>
      </c>
      <c r="G35" s="10"/>
      <c r="H35" s="10"/>
      <c r="I35" s="98">
        <v>0.82399999999999995</v>
      </c>
      <c r="J35" s="10"/>
      <c r="K35" s="10"/>
      <c r="L35" s="98">
        <v>-0.06</v>
      </c>
      <c r="M35" s="10"/>
      <c r="N35" s="10"/>
      <c r="O35" s="98">
        <v>1.1839999999999999</v>
      </c>
      <c r="P35" s="10"/>
      <c r="Q35" s="10"/>
    </row>
    <row r="36" spans="1:31" x14ac:dyDescent="0.2">
      <c r="A36" s="84" t="s">
        <v>82</v>
      </c>
      <c r="B36" t="s">
        <v>59</v>
      </c>
      <c r="C36" s="98">
        <v>-0.98899999999999999</v>
      </c>
      <c r="D36" s="10"/>
      <c r="E36" s="10"/>
      <c r="F36" s="98">
        <v>1.0620000000000001</v>
      </c>
      <c r="G36" s="10"/>
      <c r="H36" s="10"/>
      <c r="I36" s="98">
        <v>0.58199999999999996</v>
      </c>
      <c r="J36" s="10"/>
      <c r="K36" s="10"/>
      <c r="L36" s="98">
        <v>-0.59499999999999997</v>
      </c>
      <c r="M36" s="10"/>
      <c r="N36" s="10"/>
      <c r="O36" s="98">
        <v>0.77500000000000002</v>
      </c>
      <c r="P36" s="10"/>
      <c r="Q36" s="10"/>
    </row>
    <row r="37" spans="1:31" s="1" customFormat="1" x14ac:dyDescent="0.2">
      <c r="A37" s="85" t="s">
        <v>82</v>
      </c>
      <c r="B37" t="s">
        <v>59</v>
      </c>
      <c r="C37" s="99">
        <v>-0.56999999999999995</v>
      </c>
      <c r="D37" s="89"/>
      <c r="E37" s="89"/>
      <c r="F37" s="99">
        <v>0.69899999999999995</v>
      </c>
      <c r="G37" s="89"/>
      <c r="H37" s="89"/>
      <c r="I37" s="99">
        <v>0.48199999999999998</v>
      </c>
      <c r="J37" s="89"/>
      <c r="K37" s="89"/>
      <c r="L37" s="99">
        <v>1.6160000000000001</v>
      </c>
      <c r="M37" s="89"/>
      <c r="N37" s="89"/>
      <c r="O37" s="99">
        <v>-2.754</v>
      </c>
      <c r="P37" s="89"/>
      <c r="Q37" s="89"/>
    </row>
    <row r="38" spans="1:31" x14ac:dyDescent="0.2">
      <c r="A38" s="84">
        <v>6</v>
      </c>
      <c r="B38" t="s">
        <v>59</v>
      </c>
      <c r="C38" s="98">
        <v>2.9950000000000001</v>
      </c>
      <c r="D38" s="10">
        <v>2.3969999999999998</v>
      </c>
      <c r="E38" s="10">
        <v>3.278</v>
      </c>
      <c r="F38" s="98"/>
      <c r="G38" s="10">
        <v>2.3330000000000002</v>
      </c>
      <c r="H38" s="10">
        <v>3.2389999999999999</v>
      </c>
      <c r="I38" s="98">
        <v>1.4239999999999999</v>
      </c>
      <c r="J38" s="10">
        <v>2.609</v>
      </c>
      <c r="K38" s="10">
        <v>2.8180000000000001</v>
      </c>
      <c r="L38" s="98">
        <v>0.23899999999999999</v>
      </c>
      <c r="M38" s="10">
        <v>1.2230000000000001</v>
      </c>
      <c r="N38" s="10">
        <v>2.7709999999999999</v>
      </c>
      <c r="O38" s="98">
        <v>4.7939999999999996</v>
      </c>
      <c r="P38" s="10">
        <v>2.605</v>
      </c>
      <c r="Q38" s="10">
        <v>3.7610000000000001</v>
      </c>
    </row>
    <row r="39" spans="1:31" x14ac:dyDescent="0.2">
      <c r="A39" s="84">
        <v>6</v>
      </c>
      <c r="B39" t="s">
        <v>59</v>
      </c>
      <c r="C39" s="98">
        <v>7.8170000000000002</v>
      </c>
      <c r="D39" s="10"/>
      <c r="E39" s="10"/>
      <c r="F39" s="98">
        <v>6.8049999999999997</v>
      </c>
      <c r="G39" s="10"/>
      <c r="H39" s="10"/>
      <c r="I39" s="98">
        <v>7.4889999999999999</v>
      </c>
      <c r="J39" s="10"/>
      <c r="K39" s="10"/>
      <c r="L39" s="98">
        <v>5.8049999999999997</v>
      </c>
      <c r="M39" s="10"/>
      <c r="N39" s="10"/>
      <c r="O39" s="98">
        <v>5.306</v>
      </c>
      <c r="P39" s="10"/>
      <c r="Q39" s="10"/>
    </row>
    <row r="40" spans="1:31" x14ac:dyDescent="0.2">
      <c r="A40" s="84">
        <v>6</v>
      </c>
      <c r="B40" t="s">
        <v>59</v>
      </c>
      <c r="C40" s="98">
        <v>0.7</v>
      </c>
      <c r="D40" s="10"/>
      <c r="E40" s="10"/>
      <c r="F40" s="98">
        <v>1.534</v>
      </c>
      <c r="G40" s="10"/>
      <c r="H40" s="10"/>
      <c r="I40" s="98">
        <v>2.3140000000000001</v>
      </c>
      <c r="J40" s="10"/>
      <c r="K40" s="10"/>
      <c r="L40" s="98">
        <v>-1.367</v>
      </c>
      <c r="M40" s="10"/>
      <c r="N40" s="10"/>
      <c r="O40" s="98">
        <v>1.244</v>
      </c>
      <c r="P40" s="10"/>
      <c r="Q40" s="10"/>
      <c r="S40" t="s">
        <v>90</v>
      </c>
      <c r="Y40" t="s">
        <v>91</v>
      </c>
      <c r="AE40" t="s">
        <v>92</v>
      </c>
    </row>
    <row r="41" spans="1:31" x14ac:dyDescent="0.2">
      <c r="A41" s="84">
        <v>6</v>
      </c>
      <c r="B41" t="s">
        <v>59</v>
      </c>
      <c r="C41" s="98">
        <v>-0.48299999999999998</v>
      </c>
      <c r="D41" s="10"/>
      <c r="E41" s="10"/>
      <c r="F41" s="98">
        <v>-0.93200000000000005</v>
      </c>
      <c r="G41" s="10"/>
      <c r="H41" s="10"/>
      <c r="I41" s="98">
        <v>0.33300000000000002</v>
      </c>
      <c r="J41" s="10"/>
      <c r="K41" s="10"/>
      <c r="L41" s="98">
        <v>1.591</v>
      </c>
      <c r="M41" s="10"/>
      <c r="N41" s="10"/>
      <c r="O41" s="98">
        <v>-3.4260000000000002</v>
      </c>
      <c r="P41" s="10"/>
      <c r="Q41" s="10"/>
    </row>
    <row r="42" spans="1:31" s="1" customFormat="1" x14ac:dyDescent="0.2">
      <c r="A42" s="85">
        <v>6</v>
      </c>
      <c r="B42" t="s">
        <v>59</v>
      </c>
      <c r="C42" s="99">
        <v>0.95499999999999996</v>
      </c>
      <c r="D42" s="89"/>
      <c r="E42" s="89"/>
      <c r="F42" s="99">
        <v>1.9239999999999999</v>
      </c>
      <c r="G42" s="89"/>
      <c r="H42" s="89"/>
      <c r="I42" s="99">
        <v>1.4850000000000001</v>
      </c>
      <c r="J42" s="89"/>
      <c r="K42" s="89"/>
      <c r="L42" s="99">
        <v>-0.154</v>
      </c>
      <c r="M42" s="89"/>
      <c r="N42" s="89"/>
      <c r="O42" s="99">
        <v>5.1059999999999999</v>
      </c>
      <c r="P42" s="89"/>
      <c r="Q42" s="89"/>
    </row>
    <row r="55" spans="19:25" x14ac:dyDescent="0.2">
      <c r="S55" t="s">
        <v>93</v>
      </c>
      <c r="Y55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larvae</vt:lpstr>
      <vt:lpstr>Juvenile</vt:lpstr>
      <vt:lpstr>both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2021-02-12T16:36:03Z</dcterms:created>
  <dcterms:modified xsi:type="dcterms:W3CDTF">2021-02-16T19:35:05Z</dcterms:modified>
</cp:coreProperties>
</file>