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ropbox/My Mac (Owners-MacBook-Air.local)/Documents/TAMUCC/Masters/publication drafts/Pub 2/submission materials ET&amp;C/"/>
    </mc:Choice>
  </mc:AlternateContent>
  <xr:revisionPtr revIDLastSave="0" documentId="8_{2BEB68A6-85C7-AD48-ABB9-14C44D3D4205}" xr6:coauthVersionLast="47" xr6:coauthVersionMax="47" xr10:uidLastSave="{00000000-0000-0000-0000-000000000000}"/>
  <bookViews>
    <workbookView xWindow="780" yWindow="960" windowWidth="27640" windowHeight="15920" activeTab="2" xr2:uid="{C201B866-1BA3-C142-A977-491C6CEFFDC6}"/>
  </bookViews>
  <sheets>
    <sheet name="R data" sheetId="1" r:id="rId1"/>
    <sheet name="female gonad pcr" sheetId="4" r:id="rId2"/>
    <sheet name="male gonad pc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4" l="1"/>
  <c r="BH26" i="4" s="1"/>
  <c r="BH25" i="4"/>
  <c r="AX25" i="4"/>
  <c r="AN25" i="4"/>
  <c r="AD25" i="4"/>
  <c r="T25" i="4"/>
  <c r="J25" i="4"/>
  <c r="H25" i="4"/>
  <c r="BH24" i="4"/>
  <c r="AX24" i="4"/>
  <c r="AN24" i="4"/>
  <c r="AD24" i="4"/>
  <c r="T24" i="4"/>
  <c r="J24" i="4"/>
  <c r="H24" i="4"/>
  <c r="H23" i="4"/>
  <c r="BH23" i="4" s="1"/>
  <c r="BH22" i="4"/>
  <c r="AD22" i="4"/>
  <c r="T22" i="4"/>
  <c r="H22" i="4"/>
  <c r="AX22" i="4" s="1"/>
  <c r="H21" i="4"/>
  <c r="BH21" i="4" s="1"/>
  <c r="H20" i="4"/>
  <c r="BH19" i="4"/>
  <c r="AX19" i="4"/>
  <c r="AN19" i="4"/>
  <c r="AD19" i="4"/>
  <c r="T19" i="4"/>
  <c r="J19" i="4"/>
  <c r="H19" i="4"/>
  <c r="J18" i="4"/>
  <c r="H18" i="4"/>
  <c r="BH18" i="4" s="1"/>
  <c r="BH17" i="4"/>
  <c r="AX17" i="4"/>
  <c r="T17" i="4"/>
  <c r="J17" i="4"/>
  <c r="H17" i="4"/>
  <c r="AN17" i="4" s="1"/>
  <c r="J16" i="4"/>
  <c r="H16" i="4"/>
  <c r="BH16" i="4" s="1"/>
  <c r="J15" i="4"/>
  <c r="H15" i="4"/>
  <c r="BH14" i="4"/>
  <c r="AX14" i="4"/>
  <c r="AN14" i="4"/>
  <c r="AD14" i="4"/>
  <c r="T14" i="4"/>
  <c r="J14" i="4"/>
  <c r="H14" i="4"/>
  <c r="H13" i="4"/>
  <c r="BH12" i="4"/>
  <c r="AD12" i="4"/>
  <c r="T12" i="4"/>
  <c r="J12" i="4"/>
  <c r="H12" i="4"/>
  <c r="AX12" i="4" s="1"/>
  <c r="H11" i="4"/>
  <c r="H10" i="4"/>
  <c r="BH10" i="4" s="1"/>
  <c r="BH9" i="4"/>
  <c r="AX9" i="4"/>
  <c r="AN9" i="4"/>
  <c r="AD9" i="4"/>
  <c r="T9" i="4"/>
  <c r="J9" i="4"/>
  <c r="H9" i="4"/>
  <c r="BH8" i="4"/>
  <c r="AX8" i="4"/>
  <c r="AN8" i="4"/>
  <c r="AD8" i="4"/>
  <c r="T8" i="4"/>
  <c r="J8" i="4"/>
  <c r="H8" i="4"/>
  <c r="BH7" i="4"/>
  <c r="J7" i="4"/>
  <c r="H7" i="4"/>
  <c r="H6" i="4"/>
  <c r="BH6" i="4" s="1"/>
  <c r="BH5" i="4"/>
  <c r="AX5" i="4"/>
  <c r="AN5" i="4"/>
  <c r="AD5" i="4"/>
  <c r="T5" i="4"/>
  <c r="J5" i="4"/>
  <c r="H5" i="4"/>
  <c r="AN4" i="4"/>
  <c r="AD4" i="4"/>
  <c r="T4" i="4"/>
  <c r="J4" i="4"/>
  <c r="H4" i="4"/>
  <c r="BH4" i="4" s="1"/>
  <c r="H3" i="4"/>
  <c r="BH3" i="4" s="1"/>
  <c r="BH2" i="4"/>
  <c r="AD2" i="4"/>
  <c r="T2" i="4"/>
  <c r="J2" i="4"/>
  <c r="H2" i="4"/>
  <c r="AX2" i="4" s="1"/>
  <c r="BH17" i="3"/>
  <c r="AX17" i="3"/>
  <c r="AN17" i="3"/>
  <c r="AD17" i="3"/>
  <c r="T17" i="3"/>
  <c r="J17" i="3"/>
  <c r="BH16" i="3"/>
  <c r="AY16" i="3"/>
  <c r="AX16" i="3"/>
  <c r="AO16" i="3"/>
  <c r="AN16" i="3"/>
  <c r="AD16" i="3"/>
  <c r="U16" i="3"/>
  <c r="T16" i="3"/>
  <c r="K16" i="3"/>
  <c r="J16" i="3"/>
  <c r="BH15" i="3"/>
  <c r="AX15" i="3"/>
  <c r="AN15" i="3"/>
  <c r="AD15" i="3"/>
  <c r="T15" i="3"/>
  <c r="J15" i="3"/>
  <c r="BH14" i="3"/>
  <c r="AX14" i="3"/>
  <c r="AN14" i="3"/>
  <c r="AD14" i="3"/>
  <c r="T14" i="3"/>
  <c r="J14" i="3"/>
  <c r="BI13" i="3"/>
  <c r="BH13" i="3"/>
  <c r="AX13" i="3"/>
  <c r="AO13" i="3"/>
  <c r="AN13" i="3"/>
  <c r="AE13" i="3"/>
  <c r="AD13" i="3"/>
  <c r="U13" i="3"/>
  <c r="T13" i="3"/>
  <c r="J13" i="3"/>
  <c r="BH12" i="3"/>
  <c r="AX12" i="3"/>
  <c r="AN12" i="3"/>
  <c r="AD12" i="3"/>
  <c r="T12" i="3"/>
  <c r="J12" i="3"/>
  <c r="BH11" i="3"/>
  <c r="AX11" i="3"/>
  <c r="AN11" i="3"/>
  <c r="AD11" i="3"/>
  <c r="T11" i="3"/>
  <c r="J11" i="3"/>
  <c r="BH10" i="3"/>
  <c r="AX10" i="3"/>
  <c r="AN10" i="3"/>
  <c r="AD10" i="3"/>
  <c r="T10" i="3"/>
  <c r="J10" i="3"/>
  <c r="BH9" i="3"/>
  <c r="AY9" i="3"/>
  <c r="AX9" i="3"/>
  <c r="AN9" i="3"/>
  <c r="AD9" i="3"/>
  <c r="T9" i="3"/>
  <c r="U9" i="3" s="1"/>
  <c r="J9" i="3"/>
  <c r="BH8" i="3"/>
  <c r="BJ8" i="3" s="1"/>
  <c r="BM8" i="3" s="1"/>
  <c r="BN8" i="3" s="1"/>
  <c r="AX8" i="3"/>
  <c r="AN8" i="3"/>
  <c r="AD8" i="3"/>
  <c r="T8" i="3"/>
  <c r="V8" i="3" s="1"/>
  <c r="Y8" i="3" s="1"/>
  <c r="Z8" i="3" s="1"/>
  <c r="J8" i="3"/>
  <c r="BH7" i="3"/>
  <c r="BJ7" i="3" s="1"/>
  <c r="BM7" i="3" s="1"/>
  <c r="BN7" i="3" s="1"/>
  <c r="AX7" i="3"/>
  <c r="AN7" i="3"/>
  <c r="AD7" i="3"/>
  <c r="T7" i="3"/>
  <c r="V7" i="3" s="1"/>
  <c r="Y7" i="3" s="1"/>
  <c r="Z7" i="3" s="1"/>
  <c r="J7" i="3"/>
  <c r="BH6" i="3"/>
  <c r="BJ6" i="3" s="1"/>
  <c r="AX6" i="3"/>
  <c r="AO6" i="3"/>
  <c r="AN6" i="3"/>
  <c r="AD6" i="3"/>
  <c r="AE6" i="3" s="1"/>
  <c r="T6" i="3"/>
  <c r="V6" i="3" s="1"/>
  <c r="J6" i="3"/>
  <c r="BH5" i="3"/>
  <c r="BJ5" i="3" s="1"/>
  <c r="BM5" i="3" s="1"/>
  <c r="BN5" i="3" s="1"/>
  <c r="AX5" i="3"/>
  <c r="AZ5" i="3" s="1"/>
  <c r="BC5" i="3" s="1"/>
  <c r="BD5" i="3" s="1"/>
  <c r="AN5" i="3"/>
  <c r="AD5" i="3"/>
  <c r="T5" i="3"/>
  <c r="V5" i="3" s="1"/>
  <c r="Y5" i="3" s="1"/>
  <c r="Z5" i="3" s="1"/>
  <c r="J5" i="3"/>
  <c r="L5" i="3" s="1"/>
  <c r="O5" i="3" s="1"/>
  <c r="P5" i="3" s="1"/>
  <c r="BH4" i="3"/>
  <c r="BJ4" i="3" s="1"/>
  <c r="BM4" i="3" s="1"/>
  <c r="BN4" i="3" s="1"/>
  <c r="AX4" i="3"/>
  <c r="AN4" i="3"/>
  <c r="AD4" i="3"/>
  <c r="T4" i="3"/>
  <c r="V4" i="3" s="1"/>
  <c r="Y4" i="3" s="1"/>
  <c r="Z4" i="3" s="1"/>
  <c r="J4" i="3"/>
  <c r="BH3" i="3"/>
  <c r="BJ3" i="3" s="1"/>
  <c r="BM3" i="3" s="1"/>
  <c r="BN3" i="3" s="1"/>
  <c r="AX3" i="3"/>
  <c r="AZ3" i="3" s="1"/>
  <c r="BC3" i="3" s="1"/>
  <c r="BD3" i="3" s="1"/>
  <c r="AN3" i="3"/>
  <c r="AD3" i="3"/>
  <c r="T3" i="3"/>
  <c r="V3" i="3" s="1"/>
  <c r="Y3" i="3" s="1"/>
  <c r="Z3" i="3" s="1"/>
  <c r="J3" i="3"/>
  <c r="BI2" i="3"/>
  <c r="BJ15" i="3" s="1"/>
  <c r="BM15" i="3" s="1"/>
  <c r="BN15" i="3" s="1"/>
  <c r="BH2" i="3"/>
  <c r="AX2" i="3"/>
  <c r="AY2" i="3" s="1"/>
  <c r="AN2" i="3"/>
  <c r="AD2" i="3"/>
  <c r="U2" i="3"/>
  <c r="V15" i="3" s="1"/>
  <c r="Y15" i="3" s="1"/>
  <c r="Z15" i="3" s="1"/>
  <c r="T2" i="3"/>
  <c r="J2" i="3"/>
  <c r="K2" i="3" s="1"/>
  <c r="AM42" i="1"/>
  <c r="AN42" i="1" s="1"/>
  <c r="AJ42" i="1"/>
  <c r="AK42" i="1" s="1"/>
  <c r="AG42" i="1"/>
  <c r="AH42" i="1" s="1"/>
  <c r="AD42" i="1"/>
  <c r="AE42" i="1" s="1"/>
  <c r="AA42" i="1"/>
  <c r="AB42" i="1" s="1"/>
  <c r="X42" i="1"/>
  <c r="Y42" i="1" s="1"/>
  <c r="AM41" i="1"/>
  <c r="AN41" i="1" s="1"/>
  <c r="AJ41" i="1"/>
  <c r="AK41" i="1" s="1"/>
  <c r="AG41" i="1"/>
  <c r="AH41" i="1" s="1"/>
  <c r="AD41" i="1"/>
  <c r="AE41" i="1" s="1"/>
  <c r="AA41" i="1"/>
  <c r="AB41" i="1" s="1"/>
  <c r="X41" i="1"/>
  <c r="Y41" i="1" s="1"/>
  <c r="AM40" i="1"/>
  <c r="AN40" i="1" s="1"/>
  <c r="AJ40" i="1"/>
  <c r="AK40" i="1" s="1"/>
  <c r="AG40" i="1"/>
  <c r="AH40" i="1" s="1"/>
  <c r="AD40" i="1"/>
  <c r="AE40" i="1" s="1"/>
  <c r="AA40" i="1"/>
  <c r="AB40" i="1" s="1"/>
  <c r="X40" i="1"/>
  <c r="Y40" i="1" s="1"/>
  <c r="AM39" i="1"/>
  <c r="AN39" i="1" s="1"/>
  <c r="AJ39" i="1"/>
  <c r="AK39" i="1" s="1"/>
  <c r="AG39" i="1"/>
  <c r="AH39" i="1" s="1"/>
  <c r="AD39" i="1"/>
  <c r="AE39" i="1" s="1"/>
  <c r="AA39" i="1"/>
  <c r="AB39" i="1" s="1"/>
  <c r="X39" i="1"/>
  <c r="Y39" i="1" s="1"/>
  <c r="AM38" i="1"/>
  <c r="AN38" i="1" s="1"/>
  <c r="AJ38" i="1"/>
  <c r="AK38" i="1" s="1"/>
  <c r="AG38" i="1"/>
  <c r="AH38" i="1" s="1"/>
  <c r="AD38" i="1"/>
  <c r="AE38" i="1" s="1"/>
  <c r="AA38" i="1"/>
  <c r="AB38" i="1" s="1"/>
  <c r="X38" i="1"/>
  <c r="Y38" i="1" s="1"/>
  <c r="AM37" i="1"/>
  <c r="AN37" i="1" s="1"/>
  <c r="AJ37" i="1"/>
  <c r="AK37" i="1" s="1"/>
  <c r="AG37" i="1"/>
  <c r="AH37" i="1" s="1"/>
  <c r="AD37" i="1"/>
  <c r="AE37" i="1" s="1"/>
  <c r="AB37" i="1"/>
  <c r="AA37" i="1"/>
  <c r="X37" i="1"/>
  <c r="Y37" i="1" s="1"/>
  <c r="AM36" i="1"/>
  <c r="AN36" i="1" s="1"/>
  <c r="AJ36" i="1"/>
  <c r="AK36" i="1" s="1"/>
  <c r="AH36" i="1"/>
  <c r="AG36" i="1"/>
  <c r="AD36" i="1"/>
  <c r="AE36" i="1" s="1"/>
  <c r="AA36" i="1"/>
  <c r="AB36" i="1" s="1"/>
  <c r="X36" i="1"/>
  <c r="Y36" i="1" s="1"/>
  <c r="AN35" i="1"/>
  <c r="AM35" i="1"/>
  <c r="AJ35" i="1"/>
  <c r="AK35" i="1" s="1"/>
  <c r="AG35" i="1"/>
  <c r="AH35" i="1" s="1"/>
  <c r="AD35" i="1"/>
  <c r="AE35" i="1" s="1"/>
  <c r="AB35" i="1"/>
  <c r="AA35" i="1"/>
  <c r="X35" i="1"/>
  <c r="Y35" i="1" s="1"/>
  <c r="AM34" i="1"/>
  <c r="AN34" i="1" s="1"/>
  <c r="AJ34" i="1"/>
  <c r="AK34" i="1" s="1"/>
  <c r="AH34" i="1"/>
  <c r="AG34" i="1"/>
  <c r="AD34" i="1"/>
  <c r="AE34" i="1" s="1"/>
  <c r="AA34" i="1"/>
  <c r="AB34" i="1" s="1"/>
  <c r="X34" i="1"/>
  <c r="Y34" i="1" s="1"/>
  <c r="AN33" i="1"/>
  <c r="AM33" i="1"/>
  <c r="AJ33" i="1"/>
  <c r="AK33" i="1" s="1"/>
  <c r="AG33" i="1"/>
  <c r="AH33" i="1" s="1"/>
  <c r="AD33" i="1"/>
  <c r="AE33" i="1" s="1"/>
  <c r="AB33" i="1"/>
  <c r="AA33" i="1"/>
  <c r="X33" i="1"/>
  <c r="Y33" i="1" s="1"/>
  <c r="AM32" i="1"/>
  <c r="AN32" i="1" s="1"/>
  <c r="AJ32" i="1"/>
  <c r="AK32" i="1" s="1"/>
  <c r="AH32" i="1"/>
  <c r="AG32" i="1"/>
  <c r="AD32" i="1"/>
  <c r="AE32" i="1" s="1"/>
  <c r="AA32" i="1"/>
  <c r="AB32" i="1" s="1"/>
  <c r="X32" i="1"/>
  <c r="Y32" i="1" s="1"/>
  <c r="AN31" i="1"/>
  <c r="AM31" i="1"/>
  <c r="AJ31" i="1"/>
  <c r="AK31" i="1" s="1"/>
  <c r="AG31" i="1"/>
  <c r="AH31" i="1" s="1"/>
  <c r="AD31" i="1"/>
  <c r="AE31" i="1" s="1"/>
  <c r="AB31" i="1"/>
  <c r="AA31" i="1"/>
  <c r="X31" i="1"/>
  <c r="Y31" i="1" s="1"/>
  <c r="AM30" i="1"/>
  <c r="AN30" i="1" s="1"/>
  <c r="AJ30" i="1"/>
  <c r="AK30" i="1" s="1"/>
  <c r="AH30" i="1"/>
  <c r="AG30" i="1"/>
  <c r="AD30" i="1"/>
  <c r="AE30" i="1" s="1"/>
  <c r="AA30" i="1"/>
  <c r="AB30" i="1" s="1"/>
  <c r="X30" i="1"/>
  <c r="Y30" i="1" s="1"/>
  <c r="AN29" i="1"/>
  <c r="AM29" i="1"/>
  <c r="AJ29" i="1"/>
  <c r="AK29" i="1" s="1"/>
  <c r="AG29" i="1"/>
  <c r="AH29" i="1" s="1"/>
  <c r="AD29" i="1"/>
  <c r="AE29" i="1" s="1"/>
  <c r="AB29" i="1"/>
  <c r="AA29" i="1"/>
  <c r="X29" i="1"/>
  <c r="Y29" i="1" s="1"/>
  <c r="AM28" i="1"/>
  <c r="AN28" i="1" s="1"/>
  <c r="AJ28" i="1"/>
  <c r="AK28" i="1" s="1"/>
  <c r="AH28" i="1"/>
  <c r="AG28" i="1"/>
  <c r="AD28" i="1"/>
  <c r="AE28" i="1" s="1"/>
  <c r="AA28" i="1"/>
  <c r="AB28" i="1" s="1"/>
  <c r="X28" i="1"/>
  <c r="Y28" i="1" s="1"/>
  <c r="AN27" i="1"/>
  <c r="AM27" i="1"/>
  <c r="AJ27" i="1"/>
  <c r="AK27" i="1" s="1"/>
  <c r="AG27" i="1"/>
  <c r="AH27" i="1" s="1"/>
  <c r="AD27" i="1"/>
  <c r="AE27" i="1" s="1"/>
  <c r="AB27" i="1"/>
  <c r="AA27" i="1"/>
  <c r="X27" i="1"/>
  <c r="Y27" i="1" s="1"/>
  <c r="AM26" i="1"/>
  <c r="AN26" i="1" s="1"/>
  <c r="AJ26" i="1"/>
  <c r="AK26" i="1" s="1"/>
  <c r="AH26" i="1"/>
  <c r="AG26" i="1"/>
  <c r="AD26" i="1"/>
  <c r="AE26" i="1" s="1"/>
  <c r="AA26" i="1"/>
  <c r="AB26" i="1" s="1"/>
  <c r="X26" i="1"/>
  <c r="Y26" i="1" s="1"/>
  <c r="AN25" i="1"/>
  <c r="AM25" i="1"/>
  <c r="AJ25" i="1"/>
  <c r="AK25" i="1" s="1"/>
  <c r="AG25" i="1"/>
  <c r="AH25" i="1" s="1"/>
  <c r="AD25" i="1"/>
  <c r="AE25" i="1" s="1"/>
  <c r="AB25" i="1"/>
  <c r="AA25" i="1"/>
  <c r="X25" i="1"/>
  <c r="Y25" i="1" s="1"/>
  <c r="AM24" i="1"/>
  <c r="AN24" i="1" s="1"/>
  <c r="AJ24" i="1"/>
  <c r="AK24" i="1" s="1"/>
  <c r="AH24" i="1"/>
  <c r="AG24" i="1"/>
  <c r="AD24" i="1"/>
  <c r="AE24" i="1" s="1"/>
  <c r="AA24" i="1"/>
  <c r="AB24" i="1" s="1"/>
  <c r="X24" i="1"/>
  <c r="Y24" i="1" s="1"/>
  <c r="AN23" i="1"/>
  <c r="AM23" i="1"/>
  <c r="AJ23" i="1"/>
  <c r="AK23" i="1" s="1"/>
  <c r="AG23" i="1"/>
  <c r="AH23" i="1" s="1"/>
  <c r="AD23" i="1"/>
  <c r="AE23" i="1" s="1"/>
  <c r="AB23" i="1"/>
  <c r="AA23" i="1"/>
  <c r="X23" i="1"/>
  <c r="Y23" i="1" s="1"/>
  <c r="AM22" i="1"/>
  <c r="AN22" i="1" s="1"/>
  <c r="AJ22" i="1"/>
  <c r="AK22" i="1" s="1"/>
  <c r="AH22" i="1"/>
  <c r="AG22" i="1"/>
  <c r="AD22" i="1"/>
  <c r="AE22" i="1" s="1"/>
  <c r="AA22" i="1"/>
  <c r="AB22" i="1" s="1"/>
  <c r="X22" i="1"/>
  <c r="Y22" i="1" s="1"/>
  <c r="AN21" i="1"/>
  <c r="AM21" i="1"/>
  <c r="AJ21" i="1"/>
  <c r="AK21" i="1" s="1"/>
  <c r="AG21" i="1"/>
  <c r="AH21" i="1" s="1"/>
  <c r="AD21" i="1"/>
  <c r="AE21" i="1" s="1"/>
  <c r="AB21" i="1"/>
  <c r="AA21" i="1"/>
  <c r="X21" i="1"/>
  <c r="Y21" i="1" s="1"/>
  <c r="AM20" i="1"/>
  <c r="AN20" i="1" s="1"/>
  <c r="AJ20" i="1"/>
  <c r="AK20" i="1" s="1"/>
  <c r="AH20" i="1"/>
  <c r="AG20" i="1"/>
  <c r="AD20" i="1"/>
  <c r="AE20" i="1" s="1"/>
  <c r="AA20" i="1"/>
  <c r="AB20" i="1" s="1"/>
  <c r="X20" i="1"/>
  <c r="Y20" i="1" s="1"/>
  <c r="AN19" i="1"/>
  <c r="AM19" i="1"/>
  <c r="AJ19" i="1"/>
  <c r="AK19" i="1" s="1"/>
  <c r="AG19" i="1"/>
  <c r="AH19" i="1" s="1"/>
  <c r="AD19" i="1"/>
  <c r="AE19" i="1" s="1"/>
  <c r="AB19" i="1"/>
  <c r="AA19" i="1"/>
  <c r="X19" i="1"/>
  <c r="Y19" i="1" s="1"/>
  <c r="AM18" i="1"/>
  <c r="AN18" i="1" s="1"/>
  <c r="AJ18" i="1"/>
  <c r="AK18" i="1" s="1"/>
  <c r="AH18" i="1"/>
  <c r="AG18" i="1"/>
  <c r="AD18" i="1"/>
  <c r="AE18" i="1" s="1"/>
  <c r="AA18" i="1"/>
  <c r="AB18" i="1" s="1"/>
  <c r="X18" i="1"/>
  <c r="Y18" i="1" s="1"/>
  <c r="V17" i="1"/>
  <c r="U17" i="1"/>
  <c r="R17" i="1"/>
  <c r="S17" i="1" s="1"/>
  <c r="O17" i="1"/>
  <c r="P17" i="1" s="1"/>
  <c r="L17" i="1"/>
  <c r="M17" i="1" s="1"/>
  <c r="J17" i="1"/>
  <c r="I17" i="1"/>
  <c r="F17" i="1"/>
  <c r="G17" i="1" s="1"/>
  <c r="U16" i="1"/>
  <c r="V16" i="1" s="1"/>
  <c r="R16" i="1"/>
  <c r="S16" i="1" s="1"/>
  <c r="P16" i="1"/>
  <c r="O16" i="1"/>
  <c r="L16" i="1"/>
  <c r="M16" i="1" s="1"/>
  <c r="I16" i="1"/>
  <c r="J16" i="1" s="1"/>
  <c r="F16" i="1"/>
  <c r="G16" i="1" s="1"/>
  <c r="U15" i="1"/>
  <c r="V15" i="1" s="1"/>
  <c r="R15" i="1"/>
  <c r="S15" i="1" s="1"/>
  <c r="O15" i="1"/>
  <c r="P15" i="1" s="1"/>
  <c r="L15" i="1"/>
  <c r="M15" i="1" s="1"/>
  <c r="J15" i="1"/>
  <c r="I15" i="1"/>
  <c r="F15" i="1"/>
  <c r="G15" i="1" s="1"/>
  <c r="V14" i="1"/>
  <c r="U14" i="1"/>
  <c r="R14" i="1"/>
  <c r="S14" i="1" s="1"/>
  <c r="O14" i="1"/>
  <c r="P14" i="1" s="1"/>
  <c r="M14" i="1"/>
  <c r="L14" i="1"/>
  <c r="I14" i="1"/>
  <c r="J14" i="1" s="1"/>
  <c r="G14" i="1"/>
  <c r="F14" i="1"/>
  <c r="U13" i="1"/>
  <c r="V13" i="1" s="1"/>
  <c r="S13" i="1"/>
  <c r="R13" i="1"/>
  <c r="O13" i="1"/>
  <c r="P13" i="1" s="1"/>
  <c r="M13" i="1"/>
  <c r="L13" i="1"/>
  <c r="I13" i="1"/>
  <c r="J13" i="1" s="1"/>
  <c r="G13" i="1"/>
  <c r="F13" i="1"/>
  <c r="U12" i="1"/>
  <c r="V12" i="1" s="1"/>
  <c r="S12" i="1"/>
  <c r="R12" i="1"/>
  <c r="O12" i="1"/>
  <c r="P12" i="1" s="1"/>
  <c r="M12" i="1"/>
  <c r="L12" i="1"/>
  <c r="I12" i="1"/>
  <c r="J12" i="1" s="1"/>
  <c r="G12" i="1"/>
  <c r="F12" i="1"/>
  <c r="U11" i="1"/>
  <c r="V11" i="1" s="1"/>
  <c r="S11" i="1"/>
  <c r="R11" i="1"/>
  <c r="O11" i="1"/>
  <c r="P11" i="1" s="1"/>
  <c r="M11" i="1"/>
  <c r="L11" i="1"/>
  <c r="I11" i="1"/>
  <c r="J11" i="1" s="1"/>
  <c r="G11" i="1"/>
  <c r="F11" i="1"/>
  <c r="U10" i="1"/>
  <c r="V10" i="1" s="1"/>
  <c r="S10" i="1"/>
  <c r="R10" i="1"/>
  <c r="O10" i="1"/>
  <c r="P10" i="1" s="1"/>
  <c r="M10" i="1"/>
  <c r="L10" i="1"/>
  <c r="I10" i="1"/>
  <c r="J10" i="1" s="1"/>
  <c r="G10" i="1"/>
  <c r="F10" i="1"/>
  <c r="U9" i="1"/>
  <c r="V9" i="1" s="1"/>
  <c r="S9" i="1"/>
  <c r="R9" i="1"/>
  <c r="O9" i="1"/>
  <c r="P9" i="1" s="1"/>
  <c r="M9" i="1"/>
  <c r="L9" i="1"/>
  <c r="I9" i="1"/>
  <c r="J9" i="1" s="1"/>
  <c r="G9" i="1"/>
  <c r="F9" i="1"/>
  <c r="U8" i="1"/>
  <c r="V8" i="1" s="1"/>
  <c r="S8" i="1"/>
  <c r="R8" i="1"/>
  <c r="O8" i="1"/>
  <c r="P8" i="1" s="1"/>
  <c r="L8" i="1"/>
  <c r="M8" i="1" s="1"/>
  <c r="I8" i="1"/>
  <c r="J8" i="1" s="1"/>
  <c r="F8" i="1"/>
  <c r="G8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U4" i="1"/>
  <c r="V4" i="1" s="1"/>
  <c r="R4" i="1"/>
  <c r="S4" i="1" s="1"/>
  <c r="O4" i="1"/>
  <c r="P4" i="1" s="1"/>
  <c r="L4" i="1"/>
  <c r="M4" i="1" s="1"/>
  <c r="I4" i="1"/>
  <c r="J4" i="1" s="1"/>
  <c r="F4" i="1"/>
  <c r="G4" i="1" s="1"/>
  <c r="U3" i="1"/>
  <c r="V3" i="1" s="1"/>
  <c r="R3" i="1"/>
  <c r="S3" i="1" s="1"/>
  <c r="O3" i="1"/>
  <c r="P3" i="1" s="1"/>
  <c r="L3" i="1"/>
  <c r="M3" i="1" s="1"/>
  <c r="I3" i="1"/>
  <c r="J3" i="1" s="1"/>
  <c r="F3" i="1"/>
  <c r="G3" i="1" s="1"/>
  <c r="U2" i="1"/>
  <c r="V2" i="1" s="1"/>
  <c r="R2" i="1"/>
  <c r="S2" i="1" s="1"/>
  <c r="O2" i="1"/>
  <c r="P2" i="1" s="1"/>
  <c r="L2" i="1"/>
  <c r="M2" i="1" s="1"/>
  <c r="I2" i="1"/>
  <c r="J2" i="1" s="1"/>
  <c r="F2" i="1"/>
  <c r="G2" i="1" s="1"/>
  <c r="BI2" i="4" l="1"/>
  <c r="BJ3" i="4" s="1"/>
  <c r="BM3" i="4" s="1"/>
  <c r="BN3" i="4" s="1"/>
  <c r="J6" i="4"/>
  <c r="T6" i="4"/>
  <c r="AD6" i="4"/>
  <c r="AN6" i="4"/>
  <c r="AX6" i="4"/>
  <c r="AN2" i="4"/>
  <c r="J3" i="4"/>
  <c r="T3" i="4"/>
  <c r="AD3" i="4"/>
  <c r="AN3" i="4"/>
  <c r="AX3" i="4"/>
  <c r="AY2" i="4" s="1"/>
  <c r="J10" i="4"/>
  <c r="AD10" i="4"/>
  <c r="AX10" i="4"/>
  <c r="BH11" i="4"/>
  <c r="BJ11" i="4" s="1"/>
  <c r="BM11" i="4" s="1"/>
  <c r="BN11" i="4" s="1"/>
  <c r="AX11" i="4"/>
  <c r="AN11" i="4"/>
  <c r="AD11" i="4"/>
  <c r="T11" i="4"/>
  <c r="J11" i="4"/>
  <c r="AX4" i="4"/>
  <c r="AN7" i="4"/>
  <c r="AD7" i="4"/>
  <c r="T7" i="4"/>
  <c r="AX7" i="4"/>
  <c r="BJ12" i="4"/>
  <c r="BJ7" i="4"/>
  <c r="T10" i="4"/>
  <c r="AN10" i="4"/>
  <c r="BH13" i="4"/>
  <c r="AX13" i="4"/>
  <c r="AY12" i="4" s="1"/>
  <c r="AN13" i="4"/>
  <c r="AD13" i="4"/>
  <c r="T13" i="4"/>
  <c r="J13" i="4"/>
  <c r="BJ19" i="4"/>
  <c r="BM19" i="4" s="1"/>
  <c r="BN19" i="4" s="1"/>
  <c r="BJ23" i="4"/>
  <c r="BM23" i="4" s="1"/>
  <c r="BN23" i="4" s="1"/>
  <c r="BH20" i="4"/>
  <c r="BJ20" i="4" s="1"/>
  <c r="BM20" i="4" s="1"/>
  <c r="BN20" i="4" s="1"/>
  <c r="AX20" i="4"/>
  <c r="AN20" i="4"/>
  <c r="AD20" i="4"/>
  <c r="T20" i="4"/>
  <c r="J20" i="4"/>
  <c r="AN12" i="4"/>
  <c r="BJ25" i="4"/>
  <c r="BM25" i="4" s="1"/>
  <c r="BN25" i="4" s="1"/>
  <c r="BH15" i="4"/>
  <c r="BJ15" i="4" s="1"/>
  <c r="BM15" i="4" s="1"/>
  <c r="BN15" i="4" s="1"/>
  <c r="AX15" i="4"/>
  <c r="AN15" i="4"/>
  <c r="AD15" i="4"/>
  <c r="T15" i="4"/>
  <c r="BJ17" i="4"/>
  <c r="BI17" i="4"/>
  <c r="BJ21" i="4"/>
  <c r="BM21" i="4" s="1"/>
  <c r="BN21" i="4" s="1"/>
  <c r="BJ22" i="4"/>
  <c r="BJ26" i="4"/>
  <c r="BM26" i="4" s="1"/>
  <c r="BN26" i="4" s="1"/>
  <c r="BI22" i="4"/>
  <c r="J26" i="4"/>
  <c r="T26" i="4"/>
  <c r="AD26" i="4"/>
  <c r="AN26" i="4"/>
  <c r="AX26" i="4"/>
  <c r="AD17" i="4"/>
  <c r="J21" i="4"/>
  <c r="T21" i="4"/>
  <c r="AD21" i="4"/>
  <c r="AN21" i="4"/>
  <c r="AX21" i="4"/>
  <c r="AN22" i="4"/>
  <c r="J23" i="4"/>
  <c r="T23" i="4"/>
  <c r="AD23" i="4"/>
  <c r="AN23" i="4"/>
  <c r="AX23" i="4"/>
  <c r="T16" i="4"/>
  <c r="AD16" i="4"/>
  <c r="AN16" i="4"/>
  <c r="AX16" i="4"/>
  <c r="T18" i="4"/>
  <c r="AD18" i="4"/>
  <c r="AN18" i="4"/>
  <c r="AX18" i="4"/>
  <c r="J22" i="4"/>
  <c r="L16" i="3"/>
  <c r="L8" i="3"/>
  <c r="O8" i="3" s="1"/>
  <c r="P8" i="3" s="1"/>
  <c r="L2" i="3"/>
  <c r="L14" i="3"/>
  <c r="O14" i="3" s="1"/>
  <c r="P14" i="3" s="1"/>
  <c r="L15" i="3"/>
  <c r="O15" i="3" s="1"/>
  <c r="P15" i="3" s="1"/>
  <c r="L3" i="3"/>
  <c r="O3" i="3" s="1"/>
  <c r="P3" i="3" s="1"/>
  <c r="BK6" i="3"/>
  <c r="BM6" i="3"/>
  <c r="BN6" i="3" s="1"/>
  <c r="BL6" i="3"/>
  <c r="AZ8" i="3"/>
  <c r="BC8" i="3" s="1"/>
  <c r="BD8" i="3" s="1"/>
  <c r="AZ2" i="3"/>
  <c r="AZ14" i="3"/>
  <c r="BC14" i="3" s="1"/>
  <c r="BD14" i="3" s="1"/>
  <c r="AZ9" i="3"/>
  <c r="AZ15" i="3"/>
  <c r="BC15" i="3" s="1"/>
  <c r="BD15" i="3" s="1"/>
  <c r="L7" i="3"/>
  <c r="O7" i="3" s="1"/>
  <c r="P7" i="3" s="1"/>
  <c r="L4" i="3"/>
  <c r="O4" i="3" s="1"/>
  <c r="P4" i="3" s="1"/>
  <c r="AZ4" i="3"/>
  <c r="BC4" i="3" s="1"/>
  <c r="BD4" i="3" s="1"/>
  <c r="L6" i="3"/>
  <c r="AP8" i="3"/>
  <c r="AS8" i="3" s="1"/>
  <c r="AT8" i="3" s="1"/>
  <c r="AZ7" i="3"/>
  <c r="BC7" i="3" s="1"/>
  <c r="BD7" i="3" s="1"/>
  <c r="L9" i="3"/>
  <c r="W6" i="3"/>
  <c r="Y6" i="3"/>
  <c r="Z6" i="3" s="1"/>
  <c r="X6" i="3"/>
  <c r="AZ6" i="3"/>
  <c r="V2" i="3"/>
  <c r="AE2" i="3"/>
  <c r="AF12" i="3" s="1"/>
  <c r="AI12" i="3" s="1"/>
  <c r="AJ12" i="3" s="1"/>
  <c r="BJ2" i="3"/>
  <c r="K6" i="3"/>
  <c r="AY6" i="3"/>
  <c r="BJ9" i="3"/>
  <c r="V13" i="3"/>
  <c r="AO2" i="3"/>
  <c r="U6" i="3"/>
  <c r="BI6" i="3"/>
  <c r="K9" i="3"/>
  <c r="AE9" i="3"/>
  <c r="BI9" i="3"/>
  <c r="L10" i="3"/>
  <c r="O10" i="3" s="1"/>
  <c r="P10" i="3" s="1"/>
  <c r="AZ10" i="3"/>
  <c r="BC10" i="3" s="1"/>
  <c r="BD10" i="3" s="1"/>
  <c r="L11" i="3"/>
  <c r="O11" i="3" s="1"/>
  <c r="P11" i="3" s="1"/>
  <c r="AZ11" i="3"/>
  <c r="BC11" i="3" s="1"/>
  <c r="BD11" i="3" s="1"/>
  <c r="L12" i="3"/>
  <c r="O12" i="3" s="1"/>
  <c r="P12" i="3" s="1"/>
  <c r="AZ12" i="3"/>
  <c r="BC12" i="3" s="1"/>
  <c r="BD12" i="3" s="1"/>
  <c r="L13" i="3"/>
  <c r="K13" i="3"/>
  <c r="AP13" i="3"/>
  <c r="BJ13" i="3"/>
  <c r="V14" i="3"/>
  <c r="Y14" i="3" s="1"/>
  <c r="Z14" i="3" s="1"/>
  <c r="BJ14" i="3"/>
  <c r="BM14" i="3" s="1"/>
  <c r="BN14" i="3" s="1"/>
  <c r="BJ16" i="3"/>
  <c r="BI16" i="3"/>
  <c r="AP17" i="3"/>
  <c r="AS17" i="3" s="1"/>
  <c r="AT17" i="3" s="1"/>
  <c r="AZ13" i="3"/>
  <c r="AY13" i="3"/>
  <c r="V16" i="3"/>
  <c r="AZ16" i="3"/>
  <c r="L17" i="3"/>
  <c r="O17" i="3" s="1"/>
  <c r="P17" i="3" s="1"/>
  <c r="AZ17" i="3"/>
  <c r="BC17" i="3" s="1"/>
  <c r="BD17" i="3" s="1"/>
  <c r="V9" i="3"/>
  <c r="V10" i="3"/>
  <c r="Y10" i="3" s="1"/>
  <c r="Z10" i="3" s="1"/>
  <c r="AO9" i="3"/>
  <c r="AP10" i="3"/>
  <c r="AS10" i="3" s="1"/>
  <c r="AT10" i="3" s="1"/>
  <c r="BJ10" i="3"/>
  <c r="BM10" i="3" s="1"/>
  <c r="BN10" i="3" s="1"/>
  <c r="V11" i="3"/>
  <c r="Y11" i="3" s="1"/>
  <c r="Z11" i="3" s="1"/>
  <c r="AP11" i="3"/>
  <c r="AS11" i="3" s="1"/>
  <c r="AT11" i="3" s="1"/>
  <c r="BJ11" i="3"/>
  <c r="BM11" i="3" s="1"/>
  <c r="BN11" i="3" s="1"/>
  <c r="V12" i="3"/>
  <c r="Y12" i="3" s="1"/>
  <c r="Z12" i="3" s="1"/>
  <c r="AP12" i="3"/>
  <c r="AS12" i="3" s="1"/>
  <c r="AT12" i="3" s="1"/>
  <c r="BJ12" i="3"/>
  <c r="BM12" i="3" s="1"/>
  <c r="BN12" i="3" s="1"/>
  <c r="AF16" i="3"/>
  <c r="AE16" i="3"/>
  <c r="V17" i="3"/>
  <c r="Y17" i="3" s="1"/>
  <c r="Z17" i="3" s="1"/>
  <c r="BJ17" i="3"/>
  <c r="BM17" i="3" s="1"/>
  <c r="BN17" i="3" s="1"/>
  <c r="AZ24" i="4" l="1"/>
  <c r="BC24" i="4" s="1"/>
  <c r="BD24" i="4" s="1"/>
  <c r="AZ12" i="4"/>
  <c r="AZ14" i="4"/>
  <c r="BC14" i="4" s="1"/>
  <c r="BD14" i="4" s="1"/>
  <c r="AZ8" i="4"/>
  <c r="BC8" i="4" s="1"/>
  <c r="BD8" i="4" s="1"/>
  <c r="AZ17" i="4"/>
  <c r="AZ9" i="4"/>
  <c r="BC9" i="4" s="1"/>
  <c r="BD9" i="4" s="1"/>
  <c r="AZ25" i="4"/>
  <c r="BC25" i="4" s="1"/>
  <c r="BD25" i="4" s="1"/>
  <c r="AZ19" i="4"/>
  <c r="BC19" i="4" s="1"/>
  <c r="BD19" i="4" s="1"/>
  <c r="AZ2" i="4"/>
  <c r="AZ5" i="4"/>
  <c r="BC5" i="4" s="1"/>
  <c r="BD5" i="4" s="1"/>
  <c r="AZ22" i="4"/>
  <c r="K22" i="4"/>
  <c r="AZ21" i="4"/>
  <c r="BC21" i="4" s="1"/>
  <c r="BD21" i="4" s="1"/>
  <c r="U22" i="4"/>
  <c r="BM17" i="4"/>
  <c r="BN17" i="4" s="1"/>
  <c r="AZ15" i="4"/>
  <c r="BC15" i="4" s="1"/>
  <c r="BD15" i="4" s="1"/>
  <c r="AO12" i="4"/>
  <c r="AZ20" i="4"/>
  <c r="BC20" i="4" s="1"/>
  <c r="BD20" i="4" s="1"/>
  <c r="U17" i="4"/>
  <c r="BJ13" i="4"/>
  <c r="BM13" i="4" s="1"/>
  <c r="BN13" i="4" s="1"/>
  <c r="BI12" i="4"/>
  <c r="BM7" i="4"/>
  <c r="BN7" i="4" s="1"/>
  <c r="AZ7" i="4"/>
  <c r="AY7" i="4"/>
  <c r="AZ4" i="4"/>
  <c r="BC4" i="4" s="1"/>
  <c r="BD4" i="4" s="1"/>
  <c r="U12" i="4"/>
  <c r="AE2" i="4"/>
  <c r="AF17" i="4" s="1"/>
  <c r="AY17" i="4"/>
  <c r="AZ18" i="4"/>
  <c r="BC18" i="4" s="1"/>
  <c r="BD18" i="4" s="1"/>
  <c r="AZ16" i="4"/>
  <c r="BC16" i="4" s="1"/>
  <c r="BD16" i="4" s="1"/>
  <c r="AZ23" i="4"/>
  <c r="BC23" i="4" s="1"/>
  <c r="BD23" i="4" s="1"/>
  <c r="AE17" i="4"/>
  <c r="AY22" i="4"/>
  <c r="AF13" i="4"/>
  <c r="AI13" i="4" s="1"/>
  <c r="AJ13" i="4" s="1"/>
  <c r="U7" i="4"/>
  <c r="K17" i="4"/>
  <c r="AZ11" i="4"/>
  <c r="BC11" i="4" s="1"/>
  <c r="BD11" i="4" s="1"/>
  <c r="K7" i="4"/>
  <c r="BJ18" i="4"/>
  <c r="BM18" i="4" s="1"/>
  <c r="BN18" i="4" s="1"/>
  <c r="AZ6" i="4"/>
  <c r="BC6" i="4" s="1"/>
  <c r="BD6" i="4" s="1"/>
  <c r="BJ4" i="4"/>
  <c r="BM4" i="4" s="1"/>
  <c r="BN4" i="4" s="1"/>
  <c r="BJ2" i="4"/>
  <c r="AO22" i="4"/>
  <c r="AF21" i="4"/>
  <c r="AI21" i="4" s="1"/>
  <c r="AJ21" i="4" s="1"/>
  <c r="AZ26" i="4"/>
  <c r="BC26" i="4" s="1"/>
  <c r="BD26" i="4" s="1"/>
  <c r="AF15" i="4"/>
  <c r="AI15" i="4" s="1"/>
  <c r="AJ15" i="4" s="1"/>
  <c r="AF20" i="4"/>
  <c r="AI20" i="4" s="1"/>
  <c r="AJ20" i="4" s="1"/>
  <c r="AF7" i="4"/>
  <c r="AE7" i="4"/>
  <c r="AE12" i="4"/>
  <c r="AZ3" i="4"/>
  <c r="BC3" i="4" s="1"/>
  <c r="BD3" i="4" s="1"/>
  <c r="K2" i="4"/>
  <c r="L21" i="4" s="1"/>
  <c r="O21" i="4" s="1"/>
  <c r="P21" i="4" s="1"/>
  <c r="BJ24" i="4"/>
  <c r="BM24" i="4" s="1"/>
  <c r="BN24" i="4" s="1"/>
  <c r="BJ9" i="4"/>
  <c r="BM9" i="4" s="1"/>
  <c r="BN9" i="4" s="1"/>
  <c r="BJ14" i="4"/>
  <c r="BM14" i="4" s="1"/>
  <c r="BN14" i="4" s="1"/>
  <c r="BJ8" i="4"/>
  <c r="BM8" i="4" s="1"/>
  <c r="BN8" i="4" s="1"/>
  <c r="BJ16" i="4"/>
  <c r="BM16" i="4" s="1"/>
  <c r="BN16" i="4" s="1"/>
  <c r="BJ10" i="4"/>
  <c r="BM10" i="4" s="1"/>
  <c r="BN10" i="4" s="1"/>
  <c r="AF16" i="4"/>
  <c r="AI16" i="4" s="1"/>
  <c r="AJ16" i="4" s="1"/>
  <c r="AF23" i="4"/>
  <c r="AI23" i="4" s="1"/>
  <c r="AJ23" i="4" s="1"/>
  <c r="AE22" i="4"/>
  <c r="BL22" i="4"/>
  <c r="BK22" i="4"/>
  <c r="BM22" i="4"/>
  <c r="BN22" i="4" s="1"/>
  <c r="AO17" i="4"/>
  <c r="K12" i="4"/>
  <c r="AZ13" i="4"/>
  <c r="BC13" i="4" s="1"/>
  <c r="BD13" i="4" s="1"/>
  <c r="BI7" i="4"/>
  <c r="BM12" i="4"/>
  <c r="BN12" i="4" s="1"/>
  <c r="BL12" i="4"/>
  <c r="AO7" i="4"/>
  <c r="AF11" i="4"/>
  <c r="AI11" i="4" s="1"/>
  <c r="AJ11" i="4" s="1"/>
  <c r="AZ10" i="4"/>
  <c r="BC10" i="4" s="1"/>
  <c r="BD10" i="4" s="1"/>
  <c r="AP3" i="4"/>
  <c r="AS3" i="4" s="1"/>
  <c r="AT3" i="4" s="1"/>
  <c r="AO2" i="4"/>
  <c r="AP11" i="4" s="1"/>
  <c r="AS11" i="4" s="1"/>
  <c r="AT11" i="4" s="1"/>
  <c r="AF6" i="4"/>
  <c r="AI6" i="4" s="1"/>
  <c r="AJ6" i="4" s="1"/>
  <c r="U2" i="4"/>
  <c r="V18" i="4" s="1"/>
  <c r="Y18" i="4" s="1"/>
  <c r="Z18" i="4" s="1"/>
  <c r="BJ6" i="4"/>
  <c r="BM6" i="4" s="1"/>
  <c r="BN6" i="4" s="1"/>
  <c r="BJ5" i="4"/>
  <c r="BM5" i="4" s="1"/>
  <c r="BN5" i="4" s="1"/>
  <c r="BB16" i="3"/>
  <c r="BA16" i="3"/>
  <c r="BC16" i="3"/>
  <c r="BD16" i="3" s="1"/>
  <c r="O13" i="3"/>
  <c r="N13" i="3"/>
  <c r="M13" i="3"/>
  <c r="AF10" i="3"/>
  <c r="AI10" i="3" s="1"/>
  <c r="AJ10" i="3" s="1"/>
  <c r="AF9" i="3"/>
  <c r="AP14" i="3"/>
  <c r="AS14" i="3" s="1"/>
  <c r="AT14" i="3" s="1"/>
  <c r="AP9" i="3"/>
  <c r="AP15" i="3"/>
  <c r="AS15" i="3" s="1"/>
  <c r="AT15" i="3" s="1"/>
  <c r="AP16" i="3"/>
  <c r="AP6" i="3"/>
  <c r="Y2" i="3"/>
  <c r="Z2" i="3" s="1"/>
  <c r="X2" i="3"/>
  <c r="W2" i="3"/>
  <c r="M9" i="3"/>
  <c r="N9" i="3"/>
  <c r="O9" i="3"/>
  <c r="N6" i="3"/>
  <c r="M6" i="3"/>
  <c r="O6" i="3"/>
  <c r="P6" i="3" s="1"/>
  <c r="AF3" i="3"/>
  <c r="AI3" i="3" s="1"/>
  <c r="AJ3" i="3" s="1"/>
  <c r="BB9" i="3"/>
  <c r="BA9" i="3"/>
  <c r="BC9" i="3"/>
  <c r="BD9" i="3" s="1"/>
  <c r="AP7" i="3"/>
  <c r="AS7" i="3" s="1"/>
  <c r="AT7" i="3" s="1"/>
  <c r="AF4" i="3"/>
  <c r="AI4" i="3" s="1"/>
  <c r="AJ4" i="3" s="1"/>
  <c r="Y9" i="3"/>
  <c r="Z9" i="3" s="1"/>
  <c r="X9" i="3"/>
  <c r="W9" i="3"/>
  <c r="W16" i="3"/>
  <c r="Y16" i="3"/>
  <c r="Z16" i="3" s="1"/>
  <c r="X16" i="3"/>
  <c r="BM13" i="3"/>
  <c r="BN13" i="3" s="1"/>
  <c r="BL13" i="3"/>
  <c r="BK13" i="3"/>
  <c r="AF11" i="3"/>
  <c r="AI11" i="3" s="1"/>
  <c r="AJ11" i="3" s="1"/>
  <c r="AF17" i="3"/>
  <c r="AI17" i="3" s="1"/>
  <c r="AJ17" i="3" s="1"/>
  <c r="BB6" i="3"/>
  <c r="BA6" i="3"/>
  <c r="BC6" i="3"/>
  <c r="BD6" i="3" s="1"/>
  <c r="AP5" i="3"/>
  <c r="AS5" i="3" s="1"/>
  <c r="AT5" i="3" s="1"/>
  <c r="AF5" i="3"/>
  <c r="AI5" i="3" s="1"/>
  <c r="AJ5" i="3" s="1"/>
  <c r="AF8" i="3"/>
  <c r="AI8" i="3" s="1"/>
  <c r="AJ8" i="3" s="1"/>
  <c r="O2" i="3"/>
  <c r="P2" i="3" s="1"/>
  <c r="N2" i="3"/>
  <c r="M2" i="3"/>
  <c r="AI16" i="3"/>
  <c r="AJ16" i="3" s="1"/>
  <c r="AG16" i="3"/>
  <c r="BL16" i="3"/>
  <c r="BK16" i="3"/>
  <c r="BM16" i="3"/>
  <c r="BN16" i="3" s="1"/>
  <c r="AQ13" i="3"/>
  <c r="AR13" i="3"/>
  <c r="AS13" i="3"/>
  <c r="AT13" i="3" s="1"/>
  <c r="Y13" i="3"/>
  <c r="Z13" i="3" s="1"/>
  <c r="X13" i="3"/>
  <c r="W13" i="3"/>
  <c r="BM2" i="3"/>
  <c r="BN2" i="3" s="1"/>
  <c r="BL2" i="3"/>
  <c r="BK2" i="3"/>
  <c r="AP3" i="3"/>
  <c r="AS3" i="3" s="1"/>
  <c r="AT3" i="3" s="1"/>
  <c r="AP4" i="3"/>
  <c r="AS4" i="3" s="1"/>
  <c r="AT4" i="3" s="1"/>
  <c r="BC2" i="3"/>
  <c r="BD2" i="3" s="1"/>
  <c r="BB2" i="3"/>
  <c r="BA2" i="3"/>
  <c r="BP6" i="3"/>
  <c r="BO6" i="3"/>
  <c r="AP2" i="3"/>
  <c r="BC13" i="3"/>
  <c r="BD13" i="3" s="1"/>
  <c r="BA13" i="3"/>
  <c r="BB13" i="3"/>
  <c r="BK9" i="3"/>
  <c r="BM9" i="3"/>
  <c r="BN9" i="3" s="1"/>
  <c r="BL9" i="3"/>
  <c r="AF7" i="3"/>
  <c r="AI7" i="3" s="1"/>
  <c r="AJ7" i="3" s="1"/>
  <c r="AF6" i="3"/>
  <c r="AF15" i="3"/>
  <c r="AI15" i="3" s="1"/>
  <c r="AJ15" i="3" s="1"/>
  <c r="AF13" i="3"/>
  <c r="AF14" i="3"/>
  <c r="AI14" i="3" s="1"/>
  <c r="AJ14" i="3" s="1"/>
  <c r="AA6" i="3"/>
  <c r="AB6" i="3"/>
  <c r="AF2" i="3"/>
  <c r="N16" i="3"/>
  <c r="M16" i="3"/>
  <c r="O16" i="3"/>
  <c r="AI17" i="4" l="1"/>
  <c r="AJ17" i="4" s="1"/>
  <c r="AI7" i="4"/>
  <c r="AJ7" i="4" s="1"/>
  <c r="AP18" i="4"/>
  <c r="AS18" i="4" s="1"/>
  <c r="AT18" i="4" s="1"/>
  <c r="L10" i="4"/>
  <c r="O10" i="4" s="1"/>
  <c r="P10" i="4" s="1"/>
  <c r="V7" i="4"/>
  <c r="V6" i="4"/>
  <c r="Y6" i="4" s="1"/>
  <c r="Z6" i="4" s="1"/>
  <c r="BA7" i="4"/>
  <c r="BC7" i="4"/>
  <c r="BD7" i="4" s="1"/>
  <c r="BB7" i="4"/>
  <c r="V23" i="4"/>
  <c r="Y23" i="4" s="1"/>
  <c r="Z23" i="4" s="1"/>
  <c r="AP24" i="4"/>
  <c r="AS24" i="4" s="1"/>
  <c r="AT24" i="4" s="1"/>
  <c r="AP14" i="4"/>
  <c r="AS14" i="4" s="1"/>
  <c r="AT14" i="4" s="1"/>
  <c r="AP9" i="4"/>
  <c r="AS9" i="4" s="1"/>
  <c r="AT9" i="4" s="1"/>
  <c r="AP8" i="4"/>
  <c r="AS8" i="4" s="1"/>
  <c r="AT8" i="4" s="1"/>
  <c r="AP4" i="4"/>
  <c r="AS4" i="4" s="1"/>
  <c r="AT4" i="4" s="1"/>
  <c r="AP5" i="4"/>
  <c r="AS5" i="4" s="1"/>
  <c r="AT5" i="4" s="1"/>
  <c r="AP17" i="4"/>
  <c r="AP25" i="4"/>
  <c r="AS25" i="4" s="1"/>
  <c r="AT25" i="4" s="1"/>
  <c r="AP19" i="4"/>
  <c r="AS19" i="4" s="1"/>
  <c r="AT19" i="4" s="1"/>
  <c r="BO12" i="4"/>
  <c r="BP12" i="4"/>
  <c r="AP15" i="4"/>
  <c r="AS15" i="4" s="1"/>
  <c r="AT15" i="4" s="1"/>
  <c r="AP6" i="4"/>
  <c r="AS6" i="4" s="1"/>
  <c r="AT6" i="4" s="1"/>
  <c r="V11" i="4"/>
  <c r="Y11" i="4" s="1"/>
  <c r="Z11" i="4" s="1"/>
  <c r="V10" i="4"/>
  <c r="Y10" i="4" s="1"/>
  <c r="Z10" i="4" s="1"/>
  <c r="L26" i="4"/>
  <c r="O26" i="4" s="1"/>
  <c r="P26" i="4" s="1"/>
  <c r="AP22" i="4"/>
  <c r="BL2" i="4"/>
  <c r="BK2" i="4"/>
  <c r="BM2" i="4"/>
  <c r="BN2" i="4" s="1"/>
  <c r="V20" i="4"/>
  <c r="Y20" i="4" s="1"/>
  <c r="Z20" i="4" s="1"/>
  <c r="AF24" i="4"/>
  <c r="AI24" i="4" s="1"/>
  <c r="AJ24" i="4" s="1"/>
  <c r="AF4" i="4"/>
  <c r="AI4" i="4" s="1"/>
  <c r="AJ4" i="4" s="1"/>
  <c r="AF14" i="4"/>
  <c r="AI14" i="4" s="1"/>
  <c r="AJ14" i="4" s="1"/>
  <c r="AF8" i="4"/>
  <c r="AI8" i="4" s="1"/>
  <c r="AJ8" i="4" s="1"/>
  <c r="AF2" i="4"/>
  <c r="AF9" i="4"/>
  <c r="AI9" i="4" s="1"/>
  <c r="AJ9" i="4" s="1"/>
  <c r="AF12" i="4"/>
  <c r="AF19" i="4"/>
  <c r="AI19" i="4" s="1"/>
  <c r="AJ19" i="4" s="1"/>
  <c r="AF25" i="4"/>
  <c r="AI25" i="4" s="1"/>
  <c r="AJ25" i="4" s="1"/>
  <c r="AF5" i="4"/>
  <c r="AI5" i="4" s="1"/>
  <c r="AJ5" i="4" s="1"/>
  <c r="AF22" i="4"/>
  <c r="BK7" i="4"/>
  <c r="L20" i="4"/>
  <c r="O20" i="4" s="1"/>
  <c r="P20" i="4" s="1"/>
  <c r="BK17" i="4"/>
  <c r="AF26" i="4"/>
  <c r="AI26" i="4" s="1"/>
  <c r="AJ26" i="4" s="1"/>
  <c r="V16" i="4"/>
  <c r="Y16" i="4" s="1"/>
  <c r="Z16" i="4" s="1"/>
  <c r="BC22" i="4"/>
  <c r="BD22" i="4" s="1"/>
  <c r="BB22" i="4"/>
  <c r="BA22" i="4"/>
  <c r="AP26" i="4"/>
  <c r="AS26" i="4" s="1"/>
  <c r="AT26" i="4" s="1"/>
  <c r="AP2" i="4"/>
  <c r="BK12" i="4"/>
  <c r="L13" i="4"/>
  <c r="O13" i="4" s="1"/>
  <c r="P13" i="4" s="1"/>
  <c r="BP22" i="4"/>
  <c r="BO22" i="4"/>
  <c r="V21" i="4"/>
  <c r="Y21" i="4" s="1"/>
  <c r="Z21" i="4" s="1"/>
  <c r="AF18" i="4"/>
  <c r="AI18" i="4" s="1"/>
  <c r="AJ18" i="4" s="1"/>
  <c r="L3" i="4"/>
  <c r="O3" i="4" s="1"/>
  <c r="P3" i="4" s="1"/>
  <c r="AP13" i="4"/>
  <c r="AS13" i="4" s="1"/>
  <c r="AT13" i="4" s="1"/>
  <c r="AP23" i="4"/>
  <c r="AS23" i="4" s="1"/>
  <c r="AT23" i="4" s="1"/>
  <c r="V3" i="4"/>
  <c r="Y3" i="4" s="1"/>
  <c r="Z3" i="4" s="1"/>
  <c r="L11" i="4"/>
  <c r="O11" i="4" s="1"/>
  <c r="P11" i="4" s="1"/>
  <c r="AP10" i="4"/>
  <c r="AS10" i="4" s="1"/>
  <c r="AT10" i="4" s="1"/>
  <c r="V15" i="4"/>
  <c r="Y15" i="4" s="1"/>
  <c r="Z15" i="4" s="1"/>
  <c r="AP21" i="4"/>
  <c r="AS21" i="4" s="1"/>
  <c r="AT21" i="4" s="1"/>
  <c r="AF3" i="4"/>
  <c r="AI3" i="4" s="1"/>
  <c r="AJ3" i="4" s="1"/>
  <c r="BL7" i="4"/>
  <c r="V13" i="4"/>
  <c r="Y13" i="4" s="1"/>
  <c r="Z13" i="4" s="1"/>
  <c r="AP12" i="4"/>
  <c r="BL17" i="4"/>
  <c r="BB12" i="4"/>
  <c r="BA12" i="4"/>
  <c r="BC12" i="4"/>
  <c r="BD12" i="4" s="1"/>
  <c r="V24" i="4"/>
  <c r="Y24" i="4" s="1"/>
  <c r="Z24" i="4" s="1"/>
  <c r="V9" i="4"/>
  <c r="Y9" i="4" s="1"/>
  <c r="Z9" i="4" s="1"/>
  <c r="V4" i="4"/>
  <c r="Y4" i="4" s="1"/>
  <c r="Z4" i="4" s="1"/>
  <c r="V14" i="4"/>
  <c r="Y14" i="4" s="1"/>
  <c r="Z14" i="4" s="1"/>
  <c r="V8" i="4"/>
  <c r="Y8" i="4" s="1"/>
  <c r="Z8" i="4" s="1"/>
  <c r="V19" i="4"/>
  <c r="Y19" i="4" s="1"/>
  <c r="Z19" i="4" s="1"/>
  <c r="V22" i="4"/>
  <c r="V25" i="4"/>
  <c r="Y25" i="4" s="1"/>
  <c r="Z25" i="4" s="1"/>
  <c r="V2" i="4"/>
  <c r="V17" i="4"/>
  <c r="V5" i="4"/>
  <c r="Y5" i="4" s="1"/>
  <c r="Z5" i="4" s="1"/>
  <c r="V12" i="4"/>
  <c r="AP7" i="4"/>
  <c r="AP20" i="4"/>
  <c r="AS20" i="4" s="1"/>
  <c r="AT20" i="4" s="1"/>
  <c r="L24" i="4"/>
  <c r="O24" i="4" s="1"/>
  <c r="P24" i="4" s="1"/>
  <c r="L16" i="4"/>
  <c r="O16" i="4" s="1"/>
  <c r="P16" i="4" s="1"/>
  <c r="L18" i="4"/>
  <c r="O18" i="4" s="1"/>
  <c r="P18" i="4" s="1"/>
  <c r="L4" i="4"/>
  <c r="O4" i="4" s="1"/>
  <c r="P4" i="4" s="1"/>
  <c r="L14" i="4"/>
  <c r="O14" i="4" s="1"/>
  <c r="P14" i="4" s="1"/>
  <c r="L8" i="4"/>
  <c r="O8" i="4" s="1"/>
  <c r="P8" i="4" s="1"/>
  <c r="L12" i="4"/>
  <c r="L2" i="4"/>
  <c r="L5" i="4"/>
  <c r="O5" i="4" s="1"/>
  <c r="P5" i="4" s="1"/>
  <c r="L15" i="4"/>
  <c r="O15" i="4" s="1"/>
  <c r="P15" i="4" s="1"/>
  <c r="L9" i="4"/>
  <c r="O9" i="4" s="1"/>
  <c r="P9" i="4" s="1"/>
  <c r="L17" i="4"/>
  <c r="L25" i="4"/>
  <c r="O25" i="4" s="1"/>
  <c r="P25" i="4" s="1"/>
  <c r="L19" i="4"/>
  <c r="O19" i="4" s="1"/>
  <c r="P19" i="4" s="1"/>
  <c r="L7" i="4"/>
  <c r="AP16" i="4"/>
  <c r="AS16" i="4" s="1"/>
  <c r="AT16" i="4" s="1"/>
  <c r="L6" i="4"/>
  <c r="O6" i="4" s="1"/>
  <c r="P6" i="4" s="1"/>
  <c r="V26" i="4"/>
  <c r="Y26" i="4" s="1"/>
  <c r="Z26" i="4" s="1"/>
  <c r="L23" i="4"/>
  <c r="O23" i="4" s="1"/>
  <c r="P23" i="4" s="1"/>
  <c r="AF10" i="4"/>
  <c r="AI10" i="4" s="1"/>
  <c r="AJ10" i="4" s="1"/>
  <c r="BP7" i="4"/>
  <c r="BO7" i="4"/>
  <c r="BP17" i="4"/>
  <c r="BO17" i="4"/>
  <c r="L22" i="4"/>
  <c r="BC2" i="4"/>
  <c r="BD2" i="4" s="1"/>
  <c r="BB2" i="4"/>
  <c r="BA2" i="4"/>
  <c r="BA17" i="4"/>
  <c r="BB17" i="4"/>
  <c r="BC17" i="4"/>
  <c r="BD17" i="4" s="1"/>
  <c r="AS16" i="3"/>
  <c r="AT16" i="3" s="1"/>
  <c r="AR16" i="3"/>
  <c r="AQ16" i="3"/>
  <c r="AI9" i="3"/>
  <c r="AJ9" i="3" s="1"/>
  <c r="AH9" i="3"/>
  <c r="AG9" i="3"/>
  <c r="P13" i="3"/>
  <c r="Q13" i="3" s="1"/>
  <c r="R13" i="3"/>
  <c r="R16" i="3"/>
  <c r="P16" i="3"/>
  <c r="Q16" i="3" s="1"/>
  <c r="BO9" i="3"/>
  <c r="BP9" i="3"/>
  <c r="AI6" i="3"/>
  <c r="AJ6" i="3" s="1"/>
  <c r="AH6" i="3"/>
  <c r="AG6" i="3"/>
  <c r="AQ2" i="3"/>
  <c r="AS2" i="3"/>
  <c r="AT2" i="3" s="1"/>
  <c r="AR2" i="3"/>
  <c r="BP13" i="3"/>
  <c r="BO13" i="3"/>
  <c r="R9" i="3"/>
  <c r="P9" i="3"/>
  <c r="Q9" i="3" s="1"/>
  <c r="BF16" i="3"/>
  <c r="BE16" i="3"/>
  <c r="BF13" i="3"/>
  <c r="BE13" i="3"/>
  <c r="BF2" i="3"/>
  <c r="BE2" i="3"/>
  <c r="AB13" i="3"/>
  <c r="AA13" i="3"/>
  <c r="BP16" i="3"/>
  <c r="BO16" i="3"/>
  <c r="AH16" i="3"/>
  <c r="R2" i="3"/>
  <c r="Q2" i="3"/>
  <c r="BF6" i="3"/>
  <c r="BE6" i="3"/>
  <c r="BF9" i="3"/>
  <c r="BE9" i="3"/>
  <c r="R6" i="3"/>
  <c r="Q6" i="3"/>
  <c r="AB2" i="3"/>
  <c r="AA2" i="3"/>
  <c r="AS9" i="3"/>
  <c r="AT9" i="3" s="1"/>
  <c r="AR9" i="3"/>
  <c r="AQ9" i="3"/>
  <c r="AH2" i="3"/>
  <c r="AG2" i="3"/>
  <c r="AI2" i="3"/>
  <c r="AJ2" i="3" s="1"/>
  <c r="AH13" i="3"/>
  <c r="AG13" i="3"/>
  <c r="AI13" i="3"/>
  <c r="AJ13" i="3" s="1"/>
  <c r="BP2" i="3"/>
  <c r="BO2" i="3"/>
  <c r="AU13" i="3"/>
  <c r="AV13" i="3"/>
  <c r="AL16" i="3"/>
  <c r="AK16" i="3"/>
  <c r="AA16" i="3"/>
  <c r="AB16" i="3"/>
  <c r="AA9" i="3"/>
  <c r="AB9" i="3"/>
  <c r="AS6" i="3"/>
  <c r="AT6" i="3" s="1"/>
  <c r="AR6" i="3"/>
  <c r="AQ6" i="3"/>
  <c r="Y17" i="4" l="1"/>
  <c r="Z17" i="4" s="1"/>
  <c r="X17" i="4"/>
  <c r="W17" i="4"/>
  <c r="BF22" i="4"/>
  <c r="BE22" i="4"/>
  <c r="BE7" i="4"/>
  <c r="BF7" i="4"/>
  <c r="AL7" i="4"/>
  <c r="AK7" i="4"/>
  <c r="M17" i="4"/>
  <c r="O17" i="4"/>
  <c r="P17" i="4" s="1"/>
  <c r="N17" i="4"/>
  <c r="O7" i="4"/>
  <c r="P7" i="4" s="1"/>
  <c r="N7" i="4"/>
  <c r="M7" i="4"/>
  <c r="AR7" i="4"/>
  <c r="AQ7" i="4"/>
  <c r="AS7" i="4"/>
  <c r="AT7" i="4" s="1"/>
  <c r="AG2" i="4"/>
  <c r="AI2" i="4"/>
  <c r="AJ2" i="4" s="1"/>
  <c r="AH2" i="4"/>
  <c r="N12" i="4"/>
  <c r="M12" i="4"/>
  <c r="O12" i="4"/>
  <c r="P12" i="4" s="1"/>
  <c r="X2" i="4"/>
  <c r="W2" i="4"/>
  <c r="Y2" i="4"/>
  <c r="Z2" i="4" s="1"/>
  <c r="W12" i="4"/>
  <c r="Y12" i="4"/>
  <c r="Z12" i="4" s="1"/>
  <c r="X12" i="4"/>
  <c r="BF12" i="4"/>
  <c r="BE12" i="4"/>
  <c r="AS12" i="4"/>
  <c r="AT12" i="4" s="1"/>
  <c r="AR12" i="4"/>
  <c r="AQ12" i="4"/>
  <c r="AG22" i="4"/>
  <c r="AI22" i="4"/>
  <c r="AJ22" i="4" s="1"/>
  <c r="AH22" i="4"/>
  <c r="AI12" i="4"/>
  <c r="AJ12" i="4" s="1"/>
  <c r="AH12" i="4"/>
  <c r="AG12" i="4"/>
  <c r="BP2" i="4"/>
  <c r="BO2" i="4"/>
  <c r="AG7" i="4"/>
  <c r="AH17" i="4"/>
  <c r="O2" i="4"/>
  <c r="P2" i="4" s="1"/>
  <c r="N2" i="4"/>
  <c r="M2" i="4"/>
  <c r="AS2" i="4"/>
  <c r="AT2" i="4" s="1"/>
  <c r="AR2" i="4"/>
  <c r="AQ2" i="4"/>
  <c r="BE17" i="4"/>
  <c r="BF17" i="4"/>
  <c r="AS22" i="4"/>
  <c r="AT22" i="4" s="1"/>
  <c r="AR22" i="4"/>
  <c r="AQ22" i="4"/>
  <c r="AG17" i="4"/>
  <c r="BF2" i="4"/>
  <c r="BE2" i="4"/>
  <c r="O22" i="4"/>
  <c r="P22" i="4" s="1"/>
  <c r="N22" i="4"/>
  <c r="M22" i="4"/>
  <c r="X22" i="4"/>
  <c r="W22" i="4"/>
  <c r="Y22" i="4"/>
  <c r="Z22" i="4" s="1"/>
  <c r="AR17" i="4"/>
  <c r="AQ17" i="4"/>
  <c r="AS17" i="4"/>
  <c r="AT17" i="4" s="1"/>
  <c r="Y7" i="4"/>
  <c r="Z7" i="4" s="1"/>
  <c r="X7" i="4"/>
  <c r="W7" i="4"/>
  <c r="AH7" i="4"/>
  <c r="AL17" i="4"/>
  <c r="AK17" i="4"/>
  <c r="AL13" i="3"/>
  <c r="AK13" i="3"/>
  <c r="AV9" i="3"/>
  <c r="AU9" i="3"/>
  <c r="AL9" i="3"/>
  <c r="AK9" i="3"/>
  <c r="AV6" i="3"/>
  <c r="AU6" i="3"/>
  <c r="AL2" i="3"/>
  <c r="AK2" i="3"/>
  <c r="AU2" i="3"/>
  <c r="AV2" i="3"/>
  <c r="AL6" i="3"/>
  <c r="AK6" i="3"/>
  <c r="AV16" i="3"/>
  <c r="AU16" i="3"/>
  <c r="AV17" i="4" l="1"/>
  <c r="AU17" i="4"/>
  <c r="R22" i="4"/>
  <c r="Q22" i="4"/>
  <c r="R12" i="4"/>
  <c r="Q12" i="4"/>
  <c r="AK2" i="4"/>
  <c r="AL2" i="4"/>
  <c r="AL12" i="4"/>
  <c r="AK12" i="4"/>
  <c r="AB2" i="4"/>
  <c r="AA2" i="4"/>
  <c r="Q17" i="4"/>
  <c r="R17" i="4"/>
  <c r="AV22" i="4"/>
  <c r="AU22" i="4"/>
  <c r="R2" i="4"/>
  <c r="Q2" i="4"/>
  <c r="AV7" i="4"/>
  <c r="AU7" i="4"/>
  <c r="AA7" i="4"/>
  <c r="AB7" i="4"/>
  <c r="AB22" i="4"/>
  <c r="AA22" i="4"/>
  <c r="AV2" i="4"/>
  <c r="AU2" i="4"/>
  <c r="AK22" i="4"/>
  <c r="AL22" i="4"/>
  <c r="AV12" i="4"/>
  <c r="AU12" i="4"/>
  <c r="AA12" i="4"/>
  <c r="AB12" i="4"/>
  <c r="R7" i="4"/>
  <c r="Q7" i="4"/>
  <c r="AB17" i="4"/>
  <c r="AA17" i="4"/>
</calcChain>
</file>

<file path=xl/sharedStrings.xml><?xml version="1.0" encoding="utf-8"?>
<sst xmlns="http://schemas.openxmlformats.org/spreadsheetml/2006/main" count="390" uniqueCount="198">
  <si>
    <t>sample_id</t>
  </si>
  <si>
    <t>treatment</t>
  </si>
  <si>
    <t>replicate</t>
  </si>
  <si>
    <t>sex</t>
  </si>
  <si>
    <t>ddct_star</t>
  </si>
  <si>
    <t>fc_star</t>
  </si>
  <si>
    <t>lfc_star</t>
  </si>
  <si>
    <t>ddct_ara</t>
  </si>
  <si>
    <t>fc_ara</t>
  </si>
  <si>
    <t>lfc_ara</t>
  </si>
  <si>
    <t>ddct_hsd11b2`</t>
  </si>
  <si>
    <t>fc_hsd11b2</t>
  </si>
  <si>
    <t>lfc_hsd11b2</t>
  </si>
  <si>
    <t>ddct_amh</t>
  </si>
  <si>
    <t>fc_amh</t>
  </si>
  <si>
    <t>lfc_amh</t>
  </si>
  <si>
    <t>ddct_sox9a</t>
  </si>
  <si>
    <t>fc_sox9a</t>
  </si>
  <si>
    <t>lfc_sox9a</t>
  </si>
  <si>
    <t>ddct_sox9b</t>
  </si>
  <si>
    <t>fc_sox9b</t>
  </si>
  <si>
    <t>lfc_sox9b</t>
  </si>
  <si>
    <t>ddct_olvas</t>
  </si>
  <si>
    <t>fc_olvas</t>
  </si>
  <si>
    <t>lfc_olvas</t>
  </si>
  <si>
    <t>ddct_mpra</t>
  </si>
  <si>
    <t>fc_mpra</t>
  </si>
  <si>
    <t>lfc_mpra</t>
  </si>
  <si>
    <t>ddct_foxl2</t>
  </si>
  <si>
    <t>fc_foxl2</t>
  </si>
  <si>
    <t>lfc_foxl2</t>
  </si>
  <si>
    <t>ddct_fshr</t>
  </si>
  <si>
    <t>fc_fshr</t>
  </si>
  <si>
    <t>lfc_fshr</t>
  </si>
  <si>
    <t>ddct_lhr</t>
  </si>
  <si>
    <t>fc_lhr</t>
  </si>
  <si>
    <t>lfc_lhr</t>
  </si>
  <si>
    <t>ddct_cyp19a1</t>
  </si>
  <si>
    <t>fc_cyp19a1</t>
  </si>
  <si>
    <t>lfc_cyp19a1</t>
  </si>
  <si>
    <t>1A</t>
  </si>
  <si>
    <t>control</t>
  </si>
  <si>
    <t>male</t>
  </si>
  <si>
    <t>3A</t>
  </si>
  <si>
    <t>4A</t>
  </si>
  <si>
    <t>5A</t>
  </si>
  <si>
    <t>3B</t>
  </si>
  <si>
    <t>4B</t>
  </si>
  <si>
    <t>5B</t>
  </si>
  <si>
    <t>1C</t>
  </si>
  <si>
    <t>2C</t>
  </si>
  <si>
    <t>3C</t>
  </si>
  <si>
    <t>4C</t>
  </si>
  <si>
    <t>2D</t>
  </si>
  <si>
    <t>3D</t>
  </si>
  <si>
    <t>5D</t>
  </si>
  <si>
    <t>2E</t>
  </si>
  <si>
    <t>4E</t>
  </si>
  <si>
    <t>female</t>
  </si>
  <si>
    <t>2A</t>
  </si>
  <si>
    <t>1B</t>
  </si>
  <si>
    <t>2B</t>
  </si>
  <si>
    <t>5C</t>
  </si>
  <si>
    <t>1D</t>
  </si>
  <si>
    <t>4D</t>
  </si>
  <si>
    <t>1E</t>
  </si>
  <si>
    <t>3E</t>
  </si>
  <si>
    <t>5E</t>
  </si>
  <si>
    <t>Sample ID</t>
  </si>
  <si>
    <t>Concentration</t>
  </si>
  <si>
    <t>Replicate</t>
  </si>
  <si>
    <t>Sex</t>
  </si>
  <si>
    <t>18S ct</t>
  </si>
  <si>
    <t>EF1a ct</t>
  </si>
  <si>
    <t>RPL7 ct</t>
  </si>
  <si>
    <t>MEDIAN hk</t>
  </si>
  <si>
    <t>StAR ct</t>
  </si>
  <si>
    <t>StAR dct</t>
  </si>
  <si>
    <t>StAR mean dct</t>
  </si>
  <si>
    <t>StAR ddct</t>
  </si>
  <si>
    <t>StAR mean ddct</t>
  </si>
  <si>
    <t>StAR std</t>
  </si>
  <si>
    <t>StAR fold change</t>
  </si>
  <si>
    <t>log fold change</t>
  </si>
  <si>
    <t>avg_log_fc_star</t>
  </si>
  <si>
    <t>std_star</t>
  </si>
  <si>
    <t>ARa ct</t>
  </si>
  <si>
    <t>ARa dct</t>
  </si>
  <si>
    <t>ARa mean dct</t>
  </si>
  <si>
    <t>ARa ddct</t>
  </si>
  <si>
    <t>ARa mean ddct</t>
  </si>
  <si>
    <t>ARa std</t>
  </si>
  <si>
    <t>ARa fold change</t>
  </si>
  <si>
    <t>log_fc</t>
  </si>
  <si>
    <t>avg_log_fc_ara</t>
  </si>
  <si>
    <t>std_ara</t>
  </si>
  <si>
    <t>HSD11b2 ct</t>
  </si>
  <si>
    <t>HSD11b2 dct</t>
  </si>
  <si>
    <t>HSD11b2 mean dct</t>
  </si>
  <si>
    <t>HSD11b2 ddct</t>
  </si>
  <si>
    <t>HSD11b2 mean ddct</t>
  </si>
  <si>
    <t>HSD11b2 std</t>
  </si>
  <si>
    <t>HSD11b2 fold change</t>
  </si>
  <si>
    <t>avg_log_fc_hsd111b2</t>
  </si>
  <si>
    <t>std_hsd11b2</t>
  </si>
  <si>
    <t>amh ct</t>
  </si>
  <si>
    <t>amh dct</t>
  </si>
  <si>
    <t>amh mean dct</t>
  </si>
  <si>
    <t>amh ddct</t>
  </si>
  <si>
    <t>amh mean ddct</t>
  </si>
  <si>
    <t>amh std</t>
  </si>
  <si>
    <t>amh fold change</t>
  </si>
  <si>
    <t>avg_log_fc_amh</t>
  </si>
  <si>
    <t>std_amh</t>
  </si>
  <si>
    <t>SOX9a ct</t>
  </si>
  <si>
    <t>SOX9a dct</t>
  </si>
  <si>
    <t>SOX9a mean dct</t>
  </si>
  <si>
    <t>SOX9a ddct</t>
  </si>
  <si>
    <t>SOX9a mean ddct</t>
  </si>
  <si>
    <t>SOX9a std</t>
  </si>
  <si>
    <t>SOX9a fold change</t>
  </si>
  <si>
    <t>avg_log_fc_sox9a</t>
  </si>
  <si>
    <t>std_sox9a</t>
  </si>
  <si>
    <t>SOX9b ct</t>
  </si>
  <si>
    <t>SOX9b dct</t>
  </si>
  <si>
    <t>SOX9b mean dct</t>
  </si>
  <si>
    <t>SOX9b ddct</t>
  </si>
  <si>
    <t>SOX9b mean ddct</t>
  </si>
  <si>
    <t>SOX9b std</t>
  </si>
  <si>
    <t>SOX9b fold change</t>
  </si>
  <si>
    <t>avg_log_fc_sox9b</t>
  </si>
  <si>
    <t>std_sox9b</t>
  </si>
  <si>
    <t>Control</t>
  </si>
  <si>
    <t>Male</t>
  </si>
  <si>
    <t>did not use for calc</t>
  </si>
  <si>
    <t xml:space="preserve"> </t>
  </si>
  <si>
    <t>olvas ct</t>
  </si>
  <si>
    <t>olvas dct</t>
  </si>
  <si>
    <t>olvas mean dct</t>
  </si>
  <si>
    <t>olvas ddct</t>
  </si>
  <si>
    <t>olvas mean ddct</t>
  </si>
  <si>
    <t>olvas stdv</t>
  </si>
  <si>
    <t>olvas_fc</t>
  </si>
  <si>
    <t>olvas_log_fc</t>
  </si>
  <si>
    <t>avg_log_fc_olvas</t>
  </si>
  <si>
    <t>std_olvas</t>
  </si>
  <si>
    <t>mPRa ct</t>
  </si>
  <si>
    <t>mPRa dct</t>
  </si>
  <si>
    <t>mPRa mean dct</t>
  </si>
  <si>
    <t>mPRa ddct</t>
  </si>
  <si>
    <t>mPRa mean ddct</t>
  </si>
  <si>
    <t>mPRa stdv</t>
  </si>
  <si>
    <t>mPRa_fc</t>
  </si>
  <si>
    <t>mPRa_log_fc</t>
  </si>
  <si>
    <t>avg_log_fc_mPRa</t>
  </si>
  <si>
    <t>std_mPRa</t>
  </si>
  <si>
    <t>foxl2 ct</t>
  </si>
  <si>
    <t>foxl2 dct</t>
  </si>
  <si>
    <t>foxl2 mean dct</t>
  </si>
  <si>
    <t>foxl2 ddct</t>
  </si>
  <si>
    <t>foxl2 mean ddct</t>
  </si>
  <si>
    <t>foxl2 stdv</t>
  </si>
  <si>
    <t>foxl2_fc</t>
  </si>
  <si>
    <t>foxl2_log_fc</t>
  </si>
  <si>
    <t>avg_log_fc_foxl2</t>
  </si>
  <si>
    <t>std_foxl2</t>
  </si>
  <si>
    <t>FSHR ct</t>
  </si>
  <si>
    <t>FSHR dct</t>
  </si>
  <si>
    <t>FSHR mean dct</t>
  </si>
  <si>
    <t>FSHR ddct</t>
  </si>
  <si>
    <t>FSHR mean ddct</t>
  </si>
  <si>
    <t>FSHR stdv</t>
  </si>
  <si>
    <t>FSHR_fc</t>
  </si>
  <si>
    <t>FSHR_log_fc</t>
  </si>
  <si>
    <t>avg_log_fc_FSHR</t>
  </si>
  <si>
    <t>std_FSHR</t>
  </si>
  <si>
    <t>LHR ct</t>
  </si>
  <si>
    <t>LHR dct</t>
  </si>
  <si>
    <t>LHR mean dct</t>
  </si>
  <si>
    <t>LHR ddct</t>
  </si>
  <si>
    <t>LHR mean ddct</t>
  </si>
  <si>
    <t>LHR stdv</t>
  </si>
  <si>
    <t>LHR_fc</t>
  </si>
  <si>
    <t>LHR_log_fc</t>
  </si>
  <si>
    <t>avg_log_fc_LHR</t>
  </si>
  <si>
    <t>std_LHR</t>
  </si>
  <si>
    <t>CYP19A1 ct</t>
  </si>
  <si>
    <t>CYP19A1 dct</t>
  </si>
  <si>
    <t>CYP19A1 mean dct</t>
  </si>
  <si>
    <t>CYP19A1 ddct</t>
  </si>
  <si>
    <t>CYP19A1 mean ddct</t>
  </si>
  <si>
    <t xml:space="preserve">CYP19A1 stdv </t>
  </si>
  <si>
    <t>CYP19A1_fc</t>
  </si>
  <si>
    <t>CYP19A1_log_fc</t>
  </si>
  <si>
    <t>avg_log_fc_CYP19A1</t>
  </si>
  <si>
    <t>std_CYP19A1</t>
  </si>
  <si>
    <t>Female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</si>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</sst>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"/>
    <numFmt numFmtId="167" formatCode="#,##0.00000000000000"/>
    <numFmt numFmtId="168" formatCode="#,##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DD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0" borderId="2" xfId="0" applyBorder="1"/>
    <xf numFmtId="164" fontId="0" fillId="4" borderId="0" xfId="0" applyNumberFormat="1" applyFill="1"/>
    <xf numFmtId="166" fontId="0" fillId="3" borderId="0" xfId="0" applyNumberFormat="1" applyFill="1"/>
    <xf numFmtId="166" fontId="0" fillId="0" borderId="0" xfId="0" applyNumberFormat="1"/>
    <xf numFmtId="0" fontId="0" fillId="5" borderId="1" xfId="0" applyFill="1" applyBorder="1"/>
    <xf numFmtId="165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0" fillId="5" borderId="0" xfId="0" applyNumberFormat="1" applyFill="1"/>
    <xf numFmtId="165" fontId="1" fillId="0" borderId="2" xfId="0" applyNumberFormat="1" applyFont="1" applyBorder="1"/>
    <xf numFmtId="165" fontId="0" fillId="0" borderId="2" xfId="0" applyNumberForma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6253-02B6-8041-A22A-330C1CCDB7CA}">
  <dimension ref="A1:AN42"/>
  <sheetViews>
    <sheetView workbookViewId="0">
      <selection activeCell="K13" sqref="K13"/>
    </sheetView>
  </sheetViews>
  <sheetFormatPr baseColWidth="10" defaultRowHeight="16" x14ac:dyDescent="0.2"/>
  <cols>
    <col min="6" max="6" width="6.83203125" style="6" bestFit="1" customWidth="1"/>
    <col min="7" max="7" width="8.33203125" style="6" bestFit="1" customWidth="1"/>
    <col min="8" max="8" width="8.5" bestFit="1" customWidth="1"/>
    <col min="9" max="10" width="8.5" customWidth="1"/>
    <col min="11" max="11" width="12.5" bestFit="1" customWidth="1"/>
    <col min="12" max="13" width="8.5" customWidth="1"/>
    <col min="15" max="16" width="8.5" customWidth="1"/>
    <col min="18" max="19" width="8.5" customWidth="1"/>
    <col min="21" max="22" width="8.5" customWidth="1"/>
    <col min="24" max="24" width="7.83203125" bestFit="1" customWidth="1"/>
    <col min="25" max="25" width="8.33203125" bestFit="1" customWidth="1"/>
    <col min="27" max="27" width="8" bestFit="1" customWidth="1"/>
    <col min="28" max="28" width="8.5" bestFit="1" customWidth="1"/>
    <col min="29" max="29" width="9.6640625" bestFit="1" customWidth="1"/>
    <col min="30" max="30" width="7.6640625" bestFit="1" customWidth="1"/>
    <col min="31" max="31" width="8.1640625" bestFit="1" customWidth="1"/>
    <col min="32" max="32" width="8.83203125" bestFit="1" customWidth="1"/>
    <col min="33" max="33" width="6.83203125" bestFit="1" customWidth="1"/>
    <col min="34" max="34" width="7.33203125" bestFit="1" customWidth="1"/>
    <col min="35" max="35" width="7.83203125" bestFit="1" customWidth="1"/>
    <col min="36" max="36" width="6.6640625" bestFit="1" customWidth="1"/>
    <col min="37" max="37" width="7.33203125" bestFit="1" customWidth="1"/>
    <col min="38" max="38" width="12.33203125" bestFit="1" customWidth="1"/>
  </cols>
  <sheetData>
    <row r="1" spans="1:4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4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</row>
    <row r="2" spans="1:40" ht="17" thickTop="1" x14ac:dyDescent="0.2">
      <c r="A2" t="s">
        <v>40</v>
      </c>
      <c r="B2" t="s">
        <v>41</v>
      </c>
      <c r="C2">
        <v>1</v>
      </c>
      <c r="D2" t="s">
        <v>42</v>
      </c>
      <c r="E2" s="5">
        <v>-0.39112591743471103</v>
      </c>
      <c r="F2" s="6">
        <f>2^(-E2)</f>
        <v>1.3114164687516976</v>
      </c>
      <c r="G2" s="6">
        <f>LOG10(F2)</f>
        <v>0.11774063322944173</v>
      </c>
      <c r="H2" s="5">
        <v>-0.66033816337587314</v>
      </c>
      <c r="I2" s="7">
        <f>2^(-H2)</f>
        <v>1.5804530337483855</v>
      </c>
      <c r="J2" s="7">
        <f>LOG10(I2)</f>
        <v>0.19878159445780039</v>
      </c>
      <c r="K2" s="5">
        <v>0.19548678398130459</v>
      </c>
      <c r="L2" s="7">
        <f>2^(-K2)</f>
        <v>0.87327819083537495</v>
      </c>
      <c r="M2" s="7">
        <f>LOG10(L2)</f>
        <v>-5.8847385734257802E-2</v>
      </c>
      <c r="N2" s="5">
        <v>-0.32386770439149792</v>
      </c>
      <c r="O2" s="7">
        <f>2^(-N2)</f>
        <v>1.2516816737710905</v>
      </c>
      <c r="P2" s="7">
        <f>LOG10(O2)</f>
        <v>9.7493893648676153E-2</v>
      </c>
      <c r="Q2" s="5">
        <v>-0.96742701530458319</v>
      </c>
      <c r="R2" s="7">
        <f>2^(-Q2)</f>
        <v>1.955350200441369</v>
      </c>
      <c r="S2" s="7">
        <f>LOG10(R2)</f>
        <v>0.29122455022235694</v>
      </c>
      <c r="T2" s="5">
        <v>-0.89864993095399814</v>
      </c>
      <c r="U2" s="7">
        <f>2^(-T2)</f>
        <v>1.8643205417757127</v>
      </c>
      <c r="V2" s="7">
        <f>LOG10(U2)</f>
        <v>0.27052058481851909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2">
      <c r="A3" t="s">
        <v>43</v>
      </c>
      <c r="B3" t="s">
        <v>41</v>
      </c>
      <c r="C3">
        <v>3</v>
      </c>
      <c r="D3" t="s">
        <v>42</v>
      </c>
      <c r="E3" s="5">
        <v>1.8978497982025209</v>
      </c>
      <c r="F3" s="6">
        <f t="shared" ref="F3:F17" si="0">2^(-E3)</f>
        <v>0.26834300785856002</v>
      </c>
      <c r="G3" s="6">
        <f t="shared" ref="G3:G17" si="1">LOG10(F3)</f>
        <v>-0.57130971652379237</v>
      </c>
      <c r="H3" s="5">
        <v>0.44338631629944469</v>
      </c>
      <c r="I3" s="7">
        <f t="shared" ref="I3:I17" si="2">2^(-H3)</f>
        <v>0.73540642380084709</v>
      </c>
      <c r="J3" s="7">
        <f t="shared" ref="J3:J17" si="3">LOG10(I3)</f>
        <v>-0.13347258087309047</v>
      </c>
      <c r="K3" s="5">
        <v>1.0117394924163881</v>
      </c>
      <c r="L3" s="7">
        <f t="shared" ref="L3:L17" si="4">2^(-K3)</f>
        <v>0.4959479106466832</v>
      </c>
      <c r="M3" s="7">
        <f t="shared" ref="M3:M17" si="5">LOG10(L3)</f>
        <v>-0.30456393501518381</v>
      </c>
      <c r="N3" s="5">
        <v>0.83430834388733466</v>
      </c>
      <c r="O3" s="7">
        <f t="shared" ref="O3:O17" si="6">2^(-N3)</f>
        <v>0.56085185787914016</v>
      </c>
      <c r="P3" s="7">
        <f t="shared" ref="P3:P17" si="7">LOG10(O3)</f>
        <v>-0.25115183714282768</v>
      </c>
      <c r="Q3" s="5">
        <v>1.9764788150787425</v>
      </c>
      <c r="R3" s="7">
        <f t="shared" ref="R3:R17" si="8">2^(-Q3)</f>
        <v>0.25410931815702731</v>
      </c>
      <c r="S3" s="7">
        <f>LOG10(R3)</f>
        <v>-0.59497940913310454</v>
      </c>
      <c r="T3" s="5">
        <v>0.74722313880921032</v>
      </c>
      <c r="U3" s="7">
        <f t="shared" ref="U3:U17" si="9">2^(-T3)</f>
        <v>0.59574913681161634</v>
      </c>
      <c r="V3" s="7">
        <f>LOG10(U3)</f>
        <v>-0.22493657823576302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x14ac:dyDescent="0.2">
      <c r="A4" t="s">
        <v>44</v>
      </c>
      <c r="B4" t="s">
        <v>41</v>
      </c>
      <c r="C4">
        <v>4</v>
      </c>
      <c r="D4" t="s">
        <v>42</v>
      </c>
      <c r="E4" s="5">
        <v>1.6175031661993522E-2</v>
      </c>
      <c r="F4" s="6">
        <f t="shared" si="0"/>
        <v>0.98885093903428367</v>
      </c>
      <c r="G4" s="6">
        <f t="shared" si="1"/>
        <v>-4.8691697110746389E-3</v>
      </c>
      <c r="H4" s="5">
        <v>0.83949971199036266</v>
      </c>
      <c r="I4" s="7">
        <f t="shared" si="2"/>
        <v>0.55883732526004082</v>
      </c>
      <c r="J4" s="7">
        <f t="shared" si="3"/>
        <v>-0.25271459466037233</v>
      </c>
      <c r="K4" s="5">
        <v>0.13491892814636852</v>
      </c>
      <c r="L4" s="7">
        <f t="shared" si="4"/>
        <v>0.9107210098723576</v>
      </c>
      <c r="M4" s="7">
        <f t="shared" si="5"/>
        <v>-4.0614644354890289E-2</v>
      </c>
      <c r="N4" s="5">
        <v>0.28264605903626183</v>
      </c>
      <c r="O4" s="7">
        <f t="shared" si="6"/>
        <v>0.82208184651151972</v>
      </c>
      <c r="P4" s="7">
        <f t="shared" si="7"/>
        <v>-8.5084941926127228E-2</v>
      </c>
      <c r="Q4" s="5">
        <v>-2.2081592082977224</v>
      </c>
      <c r="R4" s="7">
        <f t="shared" si="8"/>
        <v>4.6208530433120139</v>
      </c>
      <c r="S4" s="7">
        <f t="shared" ref="S4:S17" si="10">LOG10(R4)</f>
        <v>0.66472215689924352</v>
      </c>
      <c r="T4" s="5">
        <v>-0.59891581535338734</v>
      </c>
      <c r="U4" s="7">
        <f t="shared" si="9"/>
        <v>1.5145779341159697</v>
      </c>
      <c r="V4" s="7">
        <f t="shared" ref="V4:V17" si="11">LOG10(U4)</f>
        <v>0.18029162529891993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x14ac:dyDescent="0.2">
      <c r="A5" s="9" t="s">
        <v>45</v>
      </c>
      <c r="B5" s="9" t="s">
        <v>41</v>
      </c>
      <c r="C5" s="9">
        <v>5</v>
      </c>
      <c r="D5" s="9" t="s">
        <v>42</v>
      </c>
      <c r="E5" s="5">
        <v>-1.5228989124298034</v>
      </c>
      <c r="F5" s="6">
        <f t="shared" si="0"/>
        <v>2.87367899147254</v>
      </c>
      <c r="G5" s="6">
        <f t="shared" si="1"/>
        <v>0.45843825300542546</v>
      </c>
      <c r="H5" s="5">
        <v>-0.62254786491393421</v>
      </c>
      <c r="I5" s="7">
        <f t="shared" si="2"/>
        <v>1.5395917707079627</v>
      </c>
      <c r="J5" s="7">
        <f t="shared" si="3"/>
        <v>0.18740558107566238</v>
      </c>
      <c r="K5" s="5">
        <v>-1.3421452045440612</v>
      </c>
      <c r="L5" s="7">
        <f t="shared" si="4"/>
        <v>2.5352802024148886</v>
      </c>
      <c r="M5" s="7">
        <f t="shared" si="5"/>
        <v>0.40402596510433186</v>
      </c>
      <c r="N5" s="5">
        <v>-0.79308669853209857</v>
      </c>
      <c r="O5" s="7">
        <f t="shared" si="6"/>
        <v>1.7327778406838021</v>
      </c>
      <c r="P5" s="7">
        <f t="shared" si="7"/>
        <v>0.2387428854202788</v>
      </c>
      <c r="Q5" s="5">
        <v>1.1991074085235667</v>
      </c>
      <c r="R5" s="7">
        <f t="shared" si="8"/>
        <v>0.43554466860035462</v>
      </c>
      <c r="S5" s="7">
        <f t="shared" si="10"/>
        <v>-0.36096729798849697</v>
      </c>
      <c r="T5" s="5">
        <v>0.75034260749817516</v>
      </c>
      <c r="U5" s="7">
        <f t="shared" si="9"/>
        <v>0.59446236934693353</v>
      </c>
      <c r="V5" s="7">
        <f t="shared" si="11"/>
        <v>-0.225875631881676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x14ac:dyDescent="0.2">
      <c r="A6" t="s">
        <v>46</v>
      </c>
      <c r="B6">
        <v>0.5</v>
      </c>
      <c r="C6">
        <v>3</v>
      </c>
      <c r="D6" t="s">
        <v>42</v>
      </c>
      <c r="E6" s="5">
        <v>1.2614727020325844E-3</v>
      </c>
      <c r="F6" s="6">
        <f t="shared" si="0"/>
        <v>0.99912599591749263</v>
      </c>
      <c r="G6" s="6">
        <f t="shared" si="1"/>
        <v>-3.7974112202306164E-4</v>
      </c>
      <c r="H6" s="5">
        <v>-0.62438273429869984</v>
      </c>
      <c r="I6" s="7">
        <f t="shared" si="2"/>
        <v>1.5415511224220766</v>
      </c>
      <c r="J6" s="7">
        <f t="shared" si="3"/>
        <v>0.18795793179860235</v>
      </c>
      <c r="K6" s="5">
        <v>-0.22939038276671742</v>
      </c>
      <c r="L6" s="7">
        <f t="shared" si="4"/>
        <v>1.1723394672770771</v>
      </c>
      <c r="M6" s="7">
        <f t="shared" si="5"/>
        <v>6.9053385929623928E-2</v>
      </c>
      <c r="N6" s="5">
        <v>-0.67023460197447982</v>
      </c>
      <c r="O6" s="7">
        <f t="shared" si="6"/>
        <v>1.5913317188052247</v>
      </c>
      <c r="P6" s="7">
        <f t="shared" si="7"/>
        <v>0.2017607193262278</v>
      </c>
      <c r="Q6" s="5">
        <v>0.56349682807923074</v>
      </c>
      <c r="R6" s="7">
        <f t="shared" si="8"/>
        <v>0.67666007459642685</v>
      </c>
      <c r="S6" s="7">
        <f t="shared" si="10"/>
        <v>-0.16962944771335794</v>
      </c>
      <c r="T6" s="5">
        <v>-0.93324732780455921</v>
      </c>
      <c r="U6" s="7">
        <f t="shared" si="9"/>
        <v>1.9095693664240849</v>
      </c>
      <c r="V6" s="7">
        <f t="shared" si="11"/>
        <v>0.28093543904242846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x14ac:dyDescent="0.2">
      <c r="A7" t="s">
        <v>47</v>
      </c>
      <c r="B7">
        <v>0.5</v>
      </c>
      <c r="C7">
        <v>4</v>
      </c>
      <c r="D7" t="s">
        <v>42</v>
      </c>
      <c r="E7" s="5">
        <v>-0.75373387336730335</v>
      </c>
      <c r="F7" s="6">
        <f t="shared" si="0"/>
        <v>1.6861511560641143</v>
      </c>
      <c r="G7" s="6">
        <f t="shared" si="1"/>
        <v>0.22689650463155508</v>
      </c>
      <c r="H7" s="5">
        <v>-0.23478007316588734</v>
      </c>
      <c r="I7" s="7">
        <f t="shared" si="2"/>
        <v>1.1767273412702581</v>
      </c>
      <c r="J7" s="7">
        <f t="shared" si="3"/>
        <v>7.0675844407116217E-2</v>
      </c>
      <c r="K7" s="5">
        <v>0.48996806144714977</v>
      </c>
      <c r="L7" s="7">
        <f t="shared" si="4"/>
        <v>0.71204086086855145</v>
      </c>
      <c r="M7" s="7">
        <f t="shared" si="5"/>
        <v>-0.14749508341292475</v>
      </c>
      <c r="N7" s="5">
        <v>0.11305520820618575</v>
      </c>
      <c r="O7" s="7">
        <f t="shared" si="6"/>
        <v>0.9246278943196754</v>
      </c>
      <c r="P7" s="7">
        <f t="shared" si="7"/>
        <v>-3.4033008836098597E-2</v>
      </c>
      <c r="Q7" s="5">
        <v>-0.13325381278990989</v>
      </c>
      <c r="R7" s="7">
        <f t="shared" si="8"/>
        <v>1.0967645249815814</v>
      </c>
      <c r="S7" s="7">
        <f t="shared" si="10"/>
        <v>4.0113394686355552E-2</v>
      </c>
      <c r="T7" s="5">
        <v>-7.2838544845574837E-2</v>
      </c>
      <c r="U7" s="7">
        <f t="shared" si="9"/>
        <v>1.0517840651642161</v>
      </c>
      <c r="V7" s="7">
        <f t="shared" si="11"/>
        <v>2.1926586839034062E-2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x14ac:dyDescent="0.2">
      <c r="A8" s="9" t="s">
        <v>48</v>
      </c>
      <c r="B8" s="9">
        <v>0.5</v>
      </c>
      <c r="C8" s="9">
        <v>5</v>
      </c>
      <c r="D8" s="9" t="s">
        <v>42</v>
      </c>
      <c r="E8" s="5">
        <v>0.95863318443298962</v>
      </c>
      <c r="F8" s="6">
        <f t="shared" si="0"/>
        <v>0.51454416386246438</v>
      </c>
      <c r="G8" s="6">
        <f t="shared" si="1"/>
        <v>-0.28857734335321139</v>
      </c>
      <c r="H8" s="5">
        <v>-0.94054961204528187</v>
      </c>
      <c r="I8" s="7">
        <f t="shared" si="2"/>
        <v>1.9192592643190074</v>
      </c>
      <c r="J8" s="7">
        <f t="shared" si="3"/>
        <v>0.28313364563575033</v>
      </c>
      <c r="K8" s="5">
        <v>0.12764143943787243</v>
      </c>
      <c r="L8" s="7">
        <f t="shared" si="4"/>
        <v>0.91532663078684517</v>
      </c>
      <c r="M8" s="7">
        <f t="shared" si="5"/>
        <v>-3.842390196052705E-2</v>
      </c>
      <c r="N8" s="5">
        <v>-0.11858334922789915</v>
      </c>
      <c r="O8" s="7">
        <f t="shared" si="6"/>
        <v>1.085668269711884</v>
      </c>
      <c r="P8" s="7">
        <f t="shared" si="7"/>
        <v>3.5697145103894885E-2</v>
      </c>
      <c r="Q8" s="5">
        <v>0.69781136512757058</v>
      </c>
      <c r="R8" s="7">
        <f t="shared" si="8"/>
        <v>0.61650676678853034</v>
      </c>
      <c r="S8" s="7">
        <f t="shared" si="10"/>
        <v>-0.21006215221862939</v>
      </c>
      <c r="T8" s="5">
        <v>-5.0653219223016244E-2</v>
      </c>
      <c r="U8" s="7">
        <f t="shared" si="9"/>
        <v>1.0357337741870642</v>
      </c>
      <c r="V8" s="7">
        <f t="shared" si="11"/>
        <v>1.5248138363071312E-2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x14ac:dyDescent="0.2">
      <c r="A9" t="s">
        <v>49</v>
      </c>
      <c r="B9">
        <v>1.5</v>
      </c>
      <c r="C9">
        <v>1</v>
      </c>
      <c r="D9" t="s">
        <v>42</v>
      </c>
      <c r="E9" s="5">
        <v>1.4651610851287904</v>
      </c>
      <c r="F9" s="6">
        <f t="shared" si="0"/>
        <v>0.36219509523296578</v>
      </c>
      <c r="G9" s="6">
        <f t="shared" si="1"/>
        <v>-0.44105743510335377</v>
      </c>
      <c r="H9" s="5">
        <v>9.6543550491339225E-2</v>
      </c>
      <c r="I9" s="7">
        <f t="shared" si="2"/>
        <v>0.93527105826019608</v>
      </c>
      <c r="J9" s="7">
        <f t="shared" si="3"/>
        <v>-2.9062504585793198E-2</v>
      </c>
      <c r="K9" s="5">
        <v>1.994696378707892</v>
      </c>
      <c r="L9" s="7">
        <f t="shared" si="4"/>
        <v>0.25092073890505628</v>
      </c>
      <c r="M9" s="7">
        <f t="shared" si="5"/>
        <v>-0.60046344223339576</v>
      </c>
      <c r="N9" s="5">
        <v>0.75676654243469876</v>
      </c>
      <c r="O9" s="7">
        <f t="shared" si="6"/>
        <v>0.59182127191444556</v>
      </c>
      <c r="P9" s="7">
        <f t="shared" si="7"/>
        <v>-0.22780942898776341</v>
      </c>
      <c r="Q9" s="5">
        <v>2.0162823200225901</v>
      </c>
      <c r="R9" s="7">
        <f t="shared" si="8"/>
        <v>0.2471943510654904</v>
      </c>
      <c r="S9" s="7">
        <f t="shared" si="10"/>
        <v>-0.60696145805376223</v>
      </c>
      <c r="T9" s="5">
        <v>-0.10985445976256702</v>
      </c>
      <c r="U9" s="7">
        <f t="shared" si="9"/>
        <v>1.0791193685823308</v>
      </c>
      <c r="V9" s="7">
        <f t="shared" si="11"/>
        <v>3.3069487545994571E-2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x14ac:dyDescent="0.2">
      <c r="A10" t="s">
        <v>50</v>
      </c>
      <c r="B10">
        <v>1.5</v>
      </c>
      <c r="C10">
        <v>2</v>
      </c>
      <c r="D10" t="s">
        <v>42</v>
      </c>
      <c r="E10" s="5">
        <v>1.1058976650238099</v>
      </c>
      <c r="F10" s="6">
        <f t="shared" si="0"/>
        <v>0.4646132924643277</v>
      </c>
      <c r="G10" s="6">
        <f t="shared" si="1"/>
        <v>-0.33290836930692441</v>
      </c>
      <c r="H10" s="5">
        <v>-0.87469077110289906</v>
      </c>
      <c r="I10" s="7">
        <f t="shared" si="2"/>
        <v>1.8336150251547858</v>
      </c>
      <c r="J10" s="7">
        <f t="shared" si="3"/>
        <v>0.26330815903243004</v>
      </c>
      <c r="K10" s="5">
        <v>1.3018376827240052</v>
      </c>
      <c r="L10" s="7">
        <f t="shared" si="4"/>
        <v>0.40560921021721891</v>
      </c>
      <c r="M10" s="7">
        <f t="shared" si="5"/>
        <v>-0.39189219198561459</v>
      </c>
      <c r="N10" s="5">
        <v>0.21980939674378241</v>
      </c>
      <c r="O10" s="7">
        <f t="shared" si="6"/>
        <v>0.85867887425641487</v>
      </c>
      <c r="P10" s="7">
        <f t="shared" si="7"/>
        <v>-6.6169221748683157E-2</v>
      </c>
      <c r="Q10" s="5">
        <v>0.51467347145081277</v>
      </c>
      <c r="R10" s="7">
        <f t="shared" si="8"/>
        <v>0.69995133649712593</v>
      </c>
      <c r="S10" s="7">
        <f t="shared" si="10"/>
        <v>-0.15493215287920428</v>
      </c>
      <c r="T10" s="5">
        <v>-0.86857390403746937</v>
      </c>
      <c r="U10" s="7">
        <f t="shared" si="9"/>
        <v>1.8258571585544976</v>
      </c>
      <c r="V10" s="7">
        <f t="shared" si="11"/>
        <v>0.26146679856624661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x14ac:dyDescent="0.2">
      <c r="A11" t="s">
        <v>51</v>
      </c>
      <c r="B11">
        <v>1.5</v>
      </c>
      <c r="C11">
        <v>3</v>
      </c>
      <c r="D11" t="s">
        <v>42</v>
      </c>
      <c r="E11" s="5">
        <v>1.777716398239142</v>
      </c>
      <c r="F11" s="6">
        <f t="shared" si="0"/>
        <v>0.29164466766826092</v>
      </c>
      <c r="G11" s="6">
        <f t="shared" si="1"/>
        <v>-0.53514595965371714</v>
      </c>
      <c r="H11" s="5">
        <v>-0.35766100883483265</v>
      </c>
      <c r="I11" s="7">
        <f t="shared" si="2"/>
        <v>1.2813468097380385</v>
      </c>
      <c r="J11" s="7">
        <f t="shared" si="3"/>
        <v>0.10766669193872479</v>
      </c>
      <c r="K11" s="5">
        <v>1.6281325817108216</v>
      </c>
      <c r="L11" s="7">
        <f t="shared" si="4"/>
        <v>0.32350668243076741</v>
      </c>
      <c r="M11" s="7">
        <f t="shared" si="5"/>
        <v>-0.49011674401279515</v>
      </c>
      <c r="N11" s="5">
        <v>0.2944555377960274</v>
      </c>
      <c r="O11" s="7">
        <f t="shared" si="6"/>
        <v>0.81537999259089877</v>
      </c>
      <c r="P11" s="7">
        <f t="shared" si="7"/>
        <v>-8.8639949265973392E-2</v>
      </c>
      <c r="Q11" s="5">
        <v>0.43573689460755105</v>
      </c>
      <c r="R11" s="7">
        <f t="shared" si="8"/>
        <v>0.73931603297070481</v>
      </c>
      <c r="S11" s="7">
        <f t="shared" si="10"/>
        <v>-0.13116987549434769</v>
      </c>
      <c r="T11" s="5">
        <v>-0.57980799674987171</v>
      </c>
      <c r="U11" s="7">
        <f t="shared" si="9"/>
        <v>1.4946503176010542</v>
      </c>
      <c r="V11" s="7">
        <f t="shared" si="11"/>
        <v>0.17453959874755548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x14ac:dyDescent="0.2">
      <c r="A12" s="9" t="s">
        <v>52</v>
      </c>
      <c r="B12" s="9">
        <v>1.5</v>
      </c>
      <c r="C12" s="9">
        <v>4</v>
      </c>
      <c r="D12" s="9" t="s">
        <v>42</v>
      </c>
      <c r="E12" s="5">
        <v>1.4857432842254701</v>
      </c>
      <c r="F12" s="6">
        <f t="shared" si="0"/>
        <v>0.35706452597862182</v>
      </c>
      <c r="G12" s="6">
        <f t="shared" si="1"/>
        <v>-0.44725329440818246</v>
      </c>
      <c r="H12" s="5">
        <v>0.94809842109680798</v>
      </c>
      <c r="I12" s="7">
        <f t="shared" si="2"/>
        <v>0.51831518968299062</v>
      </c>
      <c r="J12" s="7">
        <f t="shared" si="3"/>
        <v>-0.28540606359179954</v>
      </c>
      <c r="K12" s="5">
        <v>1.9634883403778138</v>
      </c>
      <c r="L12" s="7">
        <f t="shared" si="4"/>
        <v>0.25640772974075488</v>
      </c>
      <c r="M12" s="7">
        <f t="shared" si="5"/>
        <v>-0.59106888659021095</v>
      </c>
      <c r="N12" s="5">
        <v>1.3881446247100886</v>
      </c>
      <c r="O12" s="7">
        <f t="shared" si="6"/>
        <v>0.38205582862268811</v>
      </c>
      <c r="P12" s="7">
        <f t="shared" si="7"/>
        <v>-0.4178731703574568</v>
      </c>
      <c r="Q12" s="5">
        <v>0.12411618232727761</v>
      </c>
      <c r="R12" s="7">
        <f t="shared" si="8"/>
        <v>0.91756598641420606</v>
      </c>
      <c r="S12" s="7">
        <f t="shared" si="10"/>
        <v>-3.7362693827810267E-2</v>
      </c>
      <c r="T12" s="5">
        <v>4.3833971023565788E-2</v>
      </c>
      <c r="U12" s="7">
        <f t="shared" si="9"/>
        <v>0.9700735424230077</v>
      </c>
      <c r="V12" s="7">
        <f t="shared" si="11"/>
        <v>-1.3195340107159111E-2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x14ac:dyDescent="0.2">
      <c r="A13" t="s">
        <v>53</v>
      </c>
      <c r="B13">
        <v>3</v>
      </c>
      <c r="C13">
        <v>2</v>
      </c>
      <c r="D13" t="s">
        <v>42</v>
      </c>
      <c r="E13" s="5">
        <v>3.2410333156585542</v>
      </c>
      <c r="F13" s="6">
        <f t="shared" si="0"/>
        <v>0.10576738209719129</v>
      </c>
      <c r="G13" s="6">
        <f t="shared" si="1"/>
        <v>-0.97564824495951319</v>
      </c>
      <c r="H13" s="5">
        <v>-0.33972334861754749</v>
      </c>
      <c r="I13" s="7">
        <f t="shared" si="2"/>
        <v>1.2655138955973366</v>
      </c>
      <c r="J13" s="7">
        <f t="shared" si="3"/>
        <v>0.10226691816129348</v>
      </c>
      <c r="K13" s="5">
        <v>3.119365453720099</v>
      </c>
      <c r="L13" s="7">
        <f t="shared" si="4"/>
        <v>0.11507405867845719</v>
      </c>
      <c r="M13" s="7">
        <f t="shared" si="5"/>
        <v>-0.93902256900773395</v>
      </c>
      <c r="N13" s="5">
        <v>3.6537456150054997</v>
      </c>
      <c r="O13" s="7">
        <f t="shared" si="6"/>
        <v>7.9453489081655657E-2</v>
      </c>
      <c r="P13" s="7">
        <f t="shared" si="7"/>
        <v>-1.0998870266423959</v>
      </c>
      <c r="Q13" s="5">
        <v>-2.385007619857781</v>
      </c>
      <c r="R13" s="7">
        <f t="shared" si="8"/>
        <v>5.2234667369779508</v>
      </c>
      <c r="S13" s="7">
        <f t="shared" si="10"/>
        <v>0.71795883346434985</v>
      </c>
      <c r="T13" s="5">
        <v>1.5557558536529603</v>
      </c>
      <c r="U13" s="7">
        <f t="shared" si="9"/>
        <v>0.34015027164113887</v>
      </c>
      <c r="V13" s="7">
        <f t="shared" si="11"/>
        <v>-0.4683291778793639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x14ac:dyDescent="0.2">
      <c r="A14" t="s">
        <v>54</v>
      </c>
      <c r="B14">
        <v>3</v>
      </c>
      <c r="C14">
        <v>3</v>
      </c>
      <c r="D14" t="s">
        <v>42</v>
      </c>
      <c r="E14" s="5">
        <v>0.84078383445740368</v>
      </c>
      <c r="F14" s="6">
        <f t="shared" si="0"/>
        <v>0.55834013335914978</v>
      </c>
      <c r="G14" s="6">
        <f t="shared" si="1"/>
        <v>-0.25310115404105771</v>
      </c>
      <c r="H14" s="5">
        <v>0.16894364356995251</v>
      </c>
      <c r="I14" s="7">
        <f t="shared" si="2"/>
        <v>0.88949373942056809</v>
      </c>
      <c r="J14" s="7">
        <f t="shared" si="3"/>
        <v>-5.085710429132001E-2</v>
      </c>
      <c r="K14" s="5">
        <v>1.1819016933441224</v>
      </c>
      <c r="L14" s="7">
        <f t="shared" si="4"/>
        <v>0.44077011243832998</v>
      </c>
      <c r="M14" s="7">
        <f t="shared" si="5"/>
        <v>-0.35578786162263321</v>
      </c>
      <c r="N14" s="5">
        <v>0.36948259925843097</v>
      </c>
      <c r="O14" s="7">
        <f t="shared" si="6"/>
        <v>0.77406005192015004</v>
      </c>
      <c r="P14" s="7">
        <f t="shared" si="7"/>
        <v>-0.11122534525268195</v>
      </c>
      <c r="Q14" s="5">
        <v>0.22390770912171121</v>
      </c>
      <c r="R14" s="7">
        <f t="shared" si="8"/>
        <v>0.85624305765790731</v>
      </c>
      <c r="S14" s="7">
        <f t="shared" si="10"/>
        <v>-6.7402936706040723E-2</v>
      </c>
      <c r="T14" s="5">
        <v>0.17235398292542126</v>
      </c>
      <c r="U14" s="7">
        <f t="shared" si="9"/>
        <v>0.88739357765590576</v>
      </c>
      <c r="V14" s="7">
        <f t="shared" si="11"/>
        <v>-5.1883718732709465E-2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A15" s="9" t="s">
        <v>55</v>
      </c>
      <c r="B15" s="9">
        <v>3</v>
      </c>
      <c r="C15" s="9">
        <v>5</v>
      </c>
      <c r="D15" s="9" t="s">
        <v>42</v>
      </c>
      <c r="E15" s="5">
        <v>1.7721803188324037</v>
      </c>
      <c r="F15" s="6">
        <f t="shared" si="0"/>
        <v>0.2927659509363833</v>
      </c>
      <c r="G15" s="6">
        <f t="shared" si="1"/>
        <v>-0.53347943369391126</v>
      </c>
      <c r="H15" s="5">
        <v>1.1970522403717103</v>
      </c>
      <c r="I15" s="7">
        <f t="shared" si="2"/>
        <v>0.43616555892836245</v>
      </c>
      <c r="J15" s="7">
        <f t="shared" si="3"/>
        <v>-0.36034863072865486</v>
      </c>
      <c r="K15" s="5">
        <v>2.2494790554046693</v>
      </c>
      <c r="L15" s="7">
        <f t="shared" si="4"/>
        <v>0.21030002761051753</v>
      </c>
      <c r="M15" s="7">
        <f t="shared" si="5"/>
        <v>-0.67716067029468408</v>
      </c>
      <c r="N15" s="5">
        <v>2.0804512882232746</v>
      </c>
      <c r="O15" s="7">
        <f t="shared" si="6"/>
        <v>0.23644043937726206</v>
      </c>
      <c r="P15" s="7">
        <f t="shared" si="7"/>
        <v>-0.62627824227297646</v>
      </c>
      <c r="Q15" s="5">
        <v>2.1102945804596018</v>
      </c>
      <c r="R15" s="7">
        <f t="shared" si="8"/>
        <v>0.23159972084962907</v>
      </c>
      <c r="S15" s="7">
        <f t="shared" si="10"/>
        <v>-0.635261968405477</v>
      </c>
      <c r="T15" s="5">
        <v>2.0883085727691713</v>
      </c>
      <c r="U15" s="7">
        <f t="shared" si="9"/>
        <v>0.23515622479376108</v>
      </c>
      <c r="V15" s="7">
        <f t="shared" si="11"/>
        <v>-0.62864352060575845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A16" t="s">
        <v>56</v>
      </c>
      <c r="B16">
        <v>6</v>
      </c>
      <c r="C16">
        <v>2</v>
      </c>
      <c r="D16" t="s">
        <v>42</v>
      </c>
      <c r="E16" s="5">
        <v>1.3474013805389466</v>
      </c>
      <c r="F16" s="6">
        <f t="shared" si="0"/>
        <v>0.39299929225076002</v>
      </c>
      <c r="G16" s="6">
        <f t="shared" si="1"/>
        <v>-0.40560823174128136</v>
      </c>
      <c r="H16" s="5">
        <v>1.1150467395782533</v>
      </c>
      <c r="I16" s="7">
        <f t="shared" si="2"/>
        <v>0.46167619801077209</v>
      </c>
      <c r="J16" s="7">
        <f t="shared" si="3"/>
        <v>-0.33566251518037793</v>
      </c>
      <c r="K16" s="5">
        <v>1.2891223430633607</v>
      </c>
      <c r="L16" s="7">
        <f t="shared" si="4"/>
        <v>0.40919988845760574</v>
      </c>
      <c r="M16" s="7">
        <f t="shared" si="5"/>
        <v>-0.38806449334270476</v>
      </c>
      <c r="N16" s="5">
        <v>1.2556819629669267</v>
      </c>
      <c r="O16" s="7">
        <f t="shared" si="6"/>
        <v>0.41879555558197856</v>
      </c>
      <c r="P16" s="7">
        <f t="shared" si="7"/>
        <v>-0.37799793586727332</v>
      </c>
      <c r="Q16" s="5">
        <v>2.0331680774688792</v>
      </c>
      <c r="R16" s="7">
        <f t="shared" si="8"/>
        <v>0.24431797630820976</v>
      </c>
      <c r="S16" s="7">
        <f t="shared" si="10"/>
        <v>-0.61204457754460173</v>
      </c>
      <c r="T16" s="5">
        <v>0.81043171882630016</v>
      </c>
      <c r="U16" s="7">
        <f t="shared" si="9"/>
        <v>0.57021119972907841</v>
      </c>
      <c r="V16" s="7">
        <f t="shared" si="11"/>
        <v>-0.24396425680423398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x14ac:dyDescent="0.2">
      <c r="A17" s="9" t="s">
        <v>57</v>
      </c>
      <c r="B17" s="9">
        <v>6</v>
      </c>
      <c r="C17" s="9">
        <v>4</v>
      </c>
      <c r="D17" s="9" t="s">
        <v>42</v>
      </c>
      <c r="E17" s="5">
        <v>0.95160174369812633</v>
      </c>
      <c r="F17" s="6">
        <f t="shared" si="0"/>
        <v>0.5170580824289347</v>
      </c>
      <c r="G17" s="6">
        <f t="shared" si="1"/>
        <v>-0.28646066877928389</v>
      </c>
      <c r="H17" s="5">
        <v>1.8722889423370424</v>
      </c>
      <c r="I17" s="7">
        <f t="shared" si="2"/>
        <v>0.27313972499114408</v>
      </c>
      <c r="J17" s="7">
        <f t="shared" si="3"/>
        <v>-0.56361513219343973</v>
      </c>
      <c r="K17" s="5">
        <v>1.9278132915496888</v>
      </c>
      <c r="L17" s="7">
        <f t="shared" si="4"/>
        <v>0.26282723923559009</v>
      </c>
      <c r="M17" s="7">
        <f t="shared" si="5"/>
        <v>-0.58032962679616817</v>
      </c>
      <c r="N17" s="5">
        <v>1.996744539260872</v>
      </c>
      <c r="O17" s="7">
        <f t="shared" si="6"/>
        <v>0.25056476531880989</v>
      </c>
      <c r="P17" s="7">
        <f t="shared" si="7"/>
        <v>-0.60107999999577832</v>
      </c>
      <c r="Q17" s="5">
        <v>1.4270489215850901</v>
      </c>
      <c r="R17" s="7">
        <f t="shared" si="8"/>
        <v>0.37189082962929726</v>
      </c>
      <c r="S17" s="7">
        <f t="shared" si="10"/>
        <v>-0.42958453067704871</v>
      </c>
      <c r="T17" s="5">
        <v>0.66466641426087048</v>
      </c>
      <c r="U17" s="7">
        <f t="shared" si="9"/>
        <v>0.63083455165083457</v>
      </c>
      <c r="V17" s="7">
        <f t="shared" si="11"/>
        <v>-0.20008452780294378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x14ac:dyDescent="0.2">
      <c r="A18" t="s">
        <v>40</v>
      </c>
      <c r="B18" t="s">
        <v>41</v>
      </c>
      <c r="C18">
        <v>1</v>
      </c>
      <c r="D18" t="s">
        <v>58</v>
      </c>
      <c r="E18" s="8"/>
      <c r="F18" s="10"/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1">
        <v>-0.10018520355224592</v>
      </c>
      <c r="X18" s="12">
        <f>2^(-W18)</f>
        <v>1.0719110584856761</v>
      </c>
      <c r="Y18" s="12">
        <f>LOG10(X18)</f>
        <v>3.0158751390927638E-2</v>
      </c>
      <c r="Z18" s="11">
        <v>-2.910079765319824</v>
      </c>
      <c r="AA18" s="12">
        <f>2^(-Z18)</f>
        <v>7.516597568187402</v>
      </c>
      <c r="AB18" s="12">
        <f>LOG10(AA18)</f>
        <v>0.87602129913606608</v>
      </c>
      <c r="AC18" s="11">
        <v>-0.37622089385986346</v>
      </c>
      <c r="AD18" s="12">
        <f>2^(-AC18)</f>
        <v>1.2979374814727809</v>
      </c>
      <c r="AE18" s="12">
        <f>LOG10(AD18)</f>
        <v>0.11325377404733383</v>
      </c>
      <c r="AF18" s="11">
        <v>-0.76092662811279332</v>
      </c>
      <c r="AG18" s="12">
        <f>2^(-AF18)</f>
        <v>1.6945786856368081</v>
      </c>
      <c r="AH18" s="12">
        <f>LOG10(AG18)</f>
        <v>0.22906173956140202</v>
      </c>
      <c r="AI18" s="11">
        <v>-0.9514219284057619</v>
      </c>
      <c r="AJ18" s="12">
        <f>2^(-AI18)</f>
        <v>1.9337776611229185</v>
      </c>
      <c r="AK18" s="12">
        <f>LOG10(AJ18)</f>
        <v>0.2864065389826031</v>
      </c>
      <c r="AL18" s="11">
        <v>-0.66698665618896502</v>
      </c>
      <c r="AM18" s="12">
        <f>2^(-AL18)</f>
        <v>1.5877531763090229</v>
      </c>
      <c r="AN18" s="12">
        <f>LOG10(AM18)</f>
        <v>0.20078299022049742</v>
      </c>
    </row>
    <row r="19" spans="1:40" x14ac:dyDescent="0.2">
      <c r="A19" t="s">
        <v>59</v>
      </c>
      <c r="B19" t="s">
        <v>41</v>
      </c>
      <c r="C19">
        <v>2</v>
      </c>
      <c r="D19" t="s">
        <v>58</v>
      </c>
      <c r="E19" s="8"/>
      <c r="F19" s="10"/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1">
        <v>-0.63241939544677717</v>
      </c>
      <c r="X19" s="12">
        <f t="shared" ref="X19:X42" si="12">2^(-W19)</f>
        <v>1.5501624329395369</v>
      </c>
      <c r="Y19" s="12">
        <f t="shared" ref="Y19:Y42" si="13">LOG10(X19)</f>
        <v>0.19037720786916096</v>
      </c>
      <c r="Z19" s="11">
        <v>1.9679567337036135</v>
      </c>
      <c r="AA19" s="12">
        <f t="shared" ref="AA19:AA42" si="14">2^(-Z19)</f>
        <v>0.2556147984026772</v>
      </c>
      <c r="AB19" s="12">
        <f t="shared" ref="AB19:AB42" si="15">LOG10(AA19)</f>
        <v>-0.59241400701370139</v>
      </c>
      <c r="AC19" s="11">
        <v>-0.10511035919189471</v>
      </c>
      <c r="AD19" s="12">
        <f t="shared" ref="AD19:AD42" si="16">2^(-AC19)</f>
        <v>1.0755766637224839</v>
      </c>
      <c r="AE19" s="12">
        <f t="shared" ref="AE19:AE42" si="17">LOG10(AD19)</f>
        <v>3.1641370971775579E-2</v>
      </c>
      <c r="AF19" s="11">
        <v>-0.13400783538818395</v>
      </c>
      <c r="AG19" s="12">
        <f t="shared" ref="AG19:AG42" si="18">2^(-AF19)</f>
        <v>1.0973378972899248</v>
      </c>
      <c r="AH19" s="12">
        <f t="shared" ref="AH19:AH42" si="19">LOG10(AG19)</f>
        <v>4.0340378105844482E-2</v>
      </c>
      <c r="AI19" s="11">
        <v>-9.9807929992675959E-2</v>
      </c>
      <c r="AJ19" s="12">
        <f t="shared" ref="AJ19:AJ42" si="20">2^(-AI19)</f>
        <v>1.0716307838491743</v>
      </c>
      <c r="AK19" s="12">
        <f t="shared" ref="AK19:AK42" si="21">LOG10(AJ19)</f>
        <v>3.0045180732926148E-2</v>
      </c>
      <c r="AL19" s="11">
        <v>0.58927898406982404</v>
      </c>
      <c r="AM19" s="12">
        <f>2^(-AL19)</f>
        <v>0.66467500878899255</v>
      </c>
      <c r="AN19" s="12">
        <f t="shared" ref="AN19:AN42" si="22">LOG10(AM19)</f>
        <v>-0.17739065001941434</v>
      </c>
    </row>
    <row r="20" spans="1:40" x14ac:dyDescent="0.2">
      <c r="A20" t="s">
        <v>43</v>
      </c>
      <c r="B20" t="s">
        <v>41</v>
      </c>
      <c r="C20">
        <v>3</v>
      </c>
      <c r="D20" t="s">
        <v>58</v>
      </c>
      <c r="E20" s="8"/>
      <c r="F20" s="10"/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1">
        <v>-0.34087257385253888</v>
      </c>
      <c r="X20" s="12">
        <f t="shared" si="12"/>
        <v>1.2665223830985233</v>
      </c>
      <c r="Y20" s="12">
        <f t="shared" si="13"/>
        <v>0.10261286942879992</v>
      </c>
      <c r="Z20" s="11">
        <v>2.2410404205322267</v>
      </c>
      <c r="AA20" s="12">
        <f t="shared" si="14"/>
        <v>0.21153372244679658</v>
      </c>
      <c r="AB20" s="12">
        <f t="shared" si="15"/>
        <v>-0.67462038807562275</v>
      </c>
      <c r="AC20" s="11">
        <v>0.40367012023925763</v>
      </c>
      <c r="AD20" s="12">
        <f t="shared" si="16"/>
        <v>0.75593279238186717</v>
      </c>
      <c r="AE20" s="12">
        <f t="shared" si="17"/>
        <v>-0.12151681454530247</v>
      </c>
      <c r="AF20" s="11">
        <v>0.15799484252929652</v>
      </c>
      <c r="AG20" s="12">
        <f t="shared" si="18"/>
        <v>0.89626990362665671</v>
      </c>
      <c r="AH20" s="12">
        <f t="shared" si="19"/>
        <v>-4.7561186761525515E-2</v>
      </c>
      <c r="AI20" s="11">
        <v>1.0323780059814451</v>
      </c>
      <c r="AJ20" s="12">
        <f t="shared" si="20"/>
        <v>0.48890362045450397</v>
      </c>
      <c r="AK20" s="12">
        <f t="shared" si="21"/>
        <v>-0.31077674666418398</v>
      </c>
      <c r="AL20" s="11">
        <v>2.3155975341796697E-2</v>
      </c>
      <c r="AM20" s="12">
        <f t="shared" ref="AM20:AM42" si="23">2^(-AL20)</f>
        <v>0.98407762384362119</v>
      </c>
      <c r="AN20" s="12">
        <f t="shared" si="22"/>
        <v>-6.9706431567362493E-3</v>
      </c>
    </row>
    <row r="21" spans="1:40" x14ac:dyDescent="0.2">
      <c r="A21" t="s">
        <v>44</v>
      </c>
      <c r="B21" t="s">
        <v>41</v>
      </c>
      <c r="C21">
        <v>4</v>
      </c>
      <c r="D21" t="s">
        <v>58</v>
      </c>
      <c r="E21" s="8"/>
      <c r="F21" s="10"/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1">
        <v>0.63367862701416033</v>
      </c>
      <c r="X21" s="12">
        <f t="shared" si="12"/>
        <v>0.64453087416299326</v>
      </c>
      <c r="Y21" s="12">
        <f t="shared" si="13"/>
        <v>-0.1907562743424302</v>
      </c>
      <c r="Z21" s="11">
        <v>-4.0617788314819334</v>
      </c>
      <c r="AA21" s="12">
        <f>2^(-Z21)</f>
        <v>16.700030488834759</v>
      </c>
      <c r="AB21" s="12">
        <f t="shared" si="15"/>
        <v>1.2227172640290569</v>
      </c>
      <c r="AC21" s="11">
        <v>-0.19203205108642596</v>
      </c>
      <c r="AD21" s="12">
        <f>2^(-AC21)</f>
        <v>1.1423716256319718</v>
      </c>
      <c r="AE21" s="12">
        <f t="shared" si="17"/>
        <v>5.7807407505892174E-2</v>
      </c>
      <c r="AF21" s="11">
        <v>-0.18807163238525426</v>
      </c>
      <c r="AG21" s="12">
        <f>2^(-AF21)</f>
        <v>1.1392399411154714</v>
      </c>
      <c r="AH21" s="12">
        <f t="shared" si="19"/>
        <v>5.6615202681450927E-2</v>
      </c>
      <c r="AI21" s="11">
        <v>-0.30127353668212908</v>
      </c>
      <c r="AJ21" s="12">
        <f>2^(-AI21)</f>
        <v>1.232231683879943</v>
      </c>
      <c r="AK21" s="12">
        <f t="shared" si="21"/>
        <v>9.06923714410936E-2</v>
      </c>
      <c r="AL21" s="11">
        <v>-0.80839176177978533</v>
      </c>
      <c r="AM21" s="12">
        <f>2^(-AL21)</f>
        <v>1.7512581464775081</v>
      </c>
      <c r="AN21" s="12">
        <f t="shared" si="22"/>
        <v>0.24335016854336694</v>
      </c>
    </row>
    <row r="22" spans="1:40" x14ac:dyDescent="0.2">
      <c r="A22" t="s">
        <v>45</v>
      </c>
      <c r="B22" t="s">
        <v>41</v>
      </c>
      <c r="C22">
        <v>5</v>
      </c>
      <c r="D22" t="s">
        <v>58</v>
      </c>
      <c r="E22" s="8"/>
      <c r="F22" s="10"/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1">
        <v>0.43979854583740252</v>
      </c>
      <c r="X22" s="12">
        <f t="shared" si="12"/>
        <v>0.73723754738144032</v>
      </c>
      <c r="Y22" s="12">
        <f t="shared" si="13"/>
        <v>-0.1323925543464585</v>
      </c>
      <c r="Z22" s="11">
        <v>2.7628614425659181</v>
      </c>
      <c r="AA22" s="12">
        <f t="shared" si="14"/>
        <v>0.14733157512384029</v>
      </c>
      <c r="AB22" s="12">
        <f t="shared" si="15"/>
        <v>-0.83170416807579906</v>
      </c>
      <c r="AC22" s="11">
        <v>0.2696931838989256</v>
      </c>
      <c r="AD22" s="12">
        <f t="shared" si="16"/>
        <v>0.82949593489246909</v>
      </c>
      <c r="AE22" s="12">
        <f t="shared" si="17"/>
        <v>-8.1185737979698844E-2</v>
      </c>
      <c r="AF22" s="11">
        <v>0.92501125335693324</v>
      </c>
      <c r="AG22" s="12">
        <f t="shared" si="18"/>
        <v>0.52667640976287844</v>
      </c>
      <c r="AH22" s="12">
        <f t="shared" si="19"/>
        <v>-0.27845613358717147</v>
      </c>
      <c r="AI22" s="11">
        <v>0.32012538909912092</v>
      </c>
      <c r="AJ22" s="12">
        <f t="shared" si="20"/>
        <v>0.80100025714832868</v>
      </c>
      <c r="AK22" s="12">
        <f t="shared" si="21"/>
        <v>-9.6367344492438681E-2</v>
      </c>
      <c r="AL22" s="11">
        <v>0.86294345855712873</v>
      </c>
      <c r="AM22" s="12">
        <f t="shared" si="23"/>
        <v>0.54982962290561843</v>
      </c>
      <c r="AN22" s="12">
        <f t="shared" si="22"/>
        <v>-0.25977186558771337</v>
      </c>
    </row>
    <row r="23" spans="1:40" x14ac:dyDescent="0.2">
      <c r="A23" t="s">
        <v>60</v>
      </c>
      <c r="B23">
        <v>0.5</v>
      </c>
      <c r="C23">
        <v>1</v>
      </c>
      <c r="D23" t="s">
        <v>58</v>
      </c>
      <c r="E23" s="8"/>
      <c r="F23" s="10"/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1">
        <v>1.1644107818603517</v>
      </c>
      <c r="X23" s="12">
        <f t="shared" si="12"/>
        <v>0.44614643535420595</v>
      </c>
      <c r="Y23" s="12">
        <f t="shared" si="13"/>
        <v>-0.35052257261451458</v>
      </c>
      <c r="Z23" s="11">
        <v>2.4922592163085939</v>
      </c>
      <c r="AA23" s="12">
        <f t="shared" si="14"/>
        <v>0.1777277402132105</v>
      </c>
      <c r="AB23" s="12">
        <f t="shared" si="15"/>
        <v>-0.75024478107889314</v>
      </c>
      <c r="AC23" s="11">
        <v>-0.20670051574707049</v>
      </c>
      <c r="AD23" s="12">
        <f t="shared" si="16"/>
        <v>1.1540458281245762</v>
      </c>
      <c r="AE23" s="12">
        <f t="shared" si="17"/>
        <v>6.2223055359083311E-2</v>
      </c>
      <c r="AF23" s="11">
        <v>-0.74558486938476598</v>
      </c>
      <c r="AG23" s="12">
        <f t="shared" si="18"/>
        <v>1.6766538479931676</v>
      </c>
      <c r="AH23" s="12">
        <f t="shared" si="19"/>
        <v>0.22444340999802612</v>
      </c>
      <c r="AI23" s="11">
        <v>-0.42061920166015643</v>
      </c>
      <c r="AJ23" s="12">
        <f t="shared" si="20"/>
        <v>1.3385019137108241</v>
      </c>
      <c r="AK23" s="12">
        <f t="shared" si="21"/>
        <v>0.12661899645194413</v>
      </c>
      <c r="AL23" s="11">
        <v>-1.2040454864501955</v>
      </c>
      <c r="AM23" s="12">
        <f t="shared" si="23"/>
        <v>2.3038479211248184</v>
      </c>
      <c r="AN23" s="12">
        <f t="shared" si="22"/>
        <v>0.36245380756533846</v>
      </c>
    </row>
    <row r="24" spans="1:40" x14ac:dyDescent="0.2">
      <c r="A24" t="s">
        <v>61</v>
      </c>
      <c r="B24">
        <v>0.5</v>
      </c>
      <c r="C24">
        <v>2</v>
      </c>
      <c r="D24" t="s">
        <v>58</v>
      </c>
      <c r="E24" s="8"/>
      <c r="F24" s="10"/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1">
        <v>0.93054122924804705</v>
      </c>
      <c r="X24" s="12">
        <f t="shared" si="12"/>
        <v>0.52466147733229007</v>
      </c>
      <c r="Y24" s="12">
        <f t="shared" si="13"/>
        <v>-0.28012082220569534</v>
      </c>
      <c r="Z24" s="11">
        <v>0.51688117980957049</v>
      </c>
      <c r="AA24" s="12">
        <f t="shared" si="14"/>
        <v>0.69888104331414524</v>
      </c>
      <c r="AB24" s="12">
        <f t="shared" si="15"/>
        <v>-0.15559673931686846</v>
      </c>
      <c r="AC24" s="11">
        <v>-0.86560173034667987</v>
      </c>
      <c r="AD24" s="12">
        <f t="shared" si="16"/>
        <v>1.822099483988487</v>
      </c>
      <c r="AE24" s="12">
        <f t="shared" si="17"/>
        <v>0.26057208513299562</v>
      </c>
      <c r="AF24" s="11">
        <v>-1.0937351226806644</v>
      </c>
      <c r="AG24" s="12">
        <f t="shared" si="18"/>
        <v>2.1342587923965106</v>
      </c>
      <c r="AH24" s="12">
        <f t="shared" si="19"/>
        <v>0.32924707923810437</v>
      </c>
      <c r="AI24" s="11">
        <v>-1.1293022155761721</v>
      </c>
      <c r="AJ24" s="12">
        <f t="shared" si="20"/>
        <v>2.187529110299828</v>
      </c>
      <c r="AK24" s="12">
        <f t="shared" si="21"/>
        <v>0.33995384105821946</v>
      </c>
      <c r="AL24" s="11">
        <v>-1.8232166290283205</v>
      </c>
      <c r="AM24" s="12">
        <f t="shared" si="23"/>
        <v>3.5386930567227415</v>
      </c>
      <c r="AN24" s="12">
        <f t="shared" si="22"/>
        <v>0.54884289393089369</v>
      </c>
    </row>
    <row r="25" spans="1:40" x14ac:dyDescent="0.2">
      <c r="A25" t="s">
        <v>46</v>
      </c>
      <c r="B25">
        <v>0.5</v>
      </c>
      <c r="C25">
        <v>3</v>
      </c>
      <c r="D25" t="s">
        <v>58</v>
      </c>
      <c r="E25" s="8"/>
      <c r="F25" s="10"/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1">
        <v>-0.41016368865966779</v>
      </c>
      <c r="X25" s="12">
        <f t="shared" si="12"/>
        <v>1.3288365757839233</v>
      </c>
      <c r="Y25" s="12">
        <f t="shared" si="13"/>
        <v>0.12347157341874232</v>
      </c>
      <c r="Z25" s="11">
        <v>-2.3498113632202147</v>
      </c>
      <c r="AA25" s="12">
        <f t="shared" si="14"/>
        <v>5.0975759420876248</v>
      </c>
      <c r="AB25" s="12">
        <f t="shared" si="15"/>
        <v>0.70736370448135488</v>
      </c>
      <c r="AC25" s="11">
        <v>-0.52324314117431658</v>
      </c>
      <c r="AD25" s="12">
        <f t="shared" si="16"/>
        <v>1.4371823682440448</v>
      </c>
      <c r="AE25" s="12">
        <f t="shared" si="17"/>
        <v>0.15751188051891243</v>
      </c>
      <c r="AF25" s="11">
        <v>-0.59426059722900426</v>
      </c>
      <c r="AG25" s="12">
        <f t="shared" si="18"/>
        <v>1.5096986441323965</v>
      </c>
      <c r="AH25" s="12">
        <f t="shared" si="19"/>
        <v>0.17889026500712202</v>
      </c>
      <c r="AI25" s="11">
        <v>-0.17353076934814471</v>
      </c>
      <c r="AJ25" s="12">
        <f t="shared" si="20"/>
        <v>1.1278152605039005</v>
      </c>
      <c r="AK25" s="12">
        <f t="shared" si="21"/>
        <v>5.2237966744439361E-2</v>
      </c>
      <c r="AL25" s="11">
        <v>-0.83321399688720721</v>
      </c>
      <c r="AM25" s="12">
        <f t="shared" si="23"/>
        <v>1.7816500561527204</v>
      </c>
      <c r="AN25" s="12">
        <f t="shared" si="22"/>
        <v>0.25082240587012444</v>
      </c>
    </row>
    <row r="26" spans="1:40" x14ac:dyDescent="0.2">
      <c r="A26" t="s">
        <v>47</v>
      </c>
      <c r="B26">
        <v>0.5</v>
      </c>
      <c r="C26">
        <v>4</v>
      </c>
      <c r="D26" t="s">
        <v>58</v>
      </c>
      <c r="E26" s="8"/>
      <c r="F26" s="10"/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1">
        <v>1.1396476745605471</v>
      </c>
      <c r="X26" s="12">
        <f t="shared" si="12"/>
        <v>0.45387040535326745</v>
      </c>
      <c r="Y26" s="12">
        <f t="shared" si="13"/>
        <v>-0.34306813453142765</v>
      </c>
      <c r="Z26" s="11">
        <v>2.6400005340576174</v>
      </c>
      <c r="AA26" s="12">
        <f t="shared" si="14"/>
        <v>0.16042817780796384</v>
      </c>
      <c r="AB26" s="12">
        <f t="shared" si="15"/>
        <v>-0.79471934932027266</v>
      </c>
      <c r="AC26" s="11">
        <v>1.8895519256591795</v>
      </c>
      <c r="AD26" s="12">
        <f t="shared" si="16"/>
        <v>0.26989086921232902</v>
      </c>
      <c r="AE26" s="12">
        <f t="shared" si="17"/>
        <v>-0.56881180798805009</v>
      </c>
      <c r="AF26" s="11">
        <v>1.7148700714111325</v>
      </c>
      <c r="AG26" s="12">
        <f t="shared" si="18"/>
        <v>0.30462999955003189</v>
      </c>
      <c r="AH26" s="12">
        <f t="shared" si="19"/>
        <v>-0.51622733016118438</v>
      </c>
      <c r="AI26" s="11">
        <v>1.3778675079345701</v>
      </c>
      <c r="AJ26" s="12">
        <f t="shared" si="20"/>
        <v>0.38478714092251154</v>
      </c>
      <c r="AK26" s="12">
        <f t="shared" si="21"/>
        <v>-0.41477944993908428</v>
      </c>
      <c r="AL26" s="11">
        <v>1.7814720153808592</v>
      </c>
      <c r="AM26" s="12">
        <f t="shared" si="23"/>
        <v>0.29088644692788113</v>
      </c>
      <c r="AN26" s="12">
        <f t="shared" si="22"/>
        <v>-0.53627651306560387</v>
      </c>
    </row>
    <row r="27" spans="1:40" x14ac:dyDescent="0.2">
      <c r="A27" t="s">
        <v>48</v>
      </c>
      <c r="B27">
        <v>0.5</v>
      </c>
      <c r="C27">
        <v>5</v>
      </c>
      <c r="D27" t="s">
        <v>58</v>
      </c>
      <c r="E27" s="8"/>
      <c r="F27" s="10"/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1">
        <v>0.48750610351562518</v>
      </c>
      <c r="X27" s="12">
        <f t="shared" si="12"/>
        <v>0.71325699539837406</v>
      </c>
      <c r="Y27" s="12">
        <f t="shared" si="13"/>
        <v>-0.146753960227473</v>
      </c>
      <c r="Z27" s="11">
        <v>-2.8970382690429686</v>
      </c>
      <c r="AA27" s="12">
        <f t="shared" si="14"/>
        <v>7.4489561476221917</v>
      </c>
      <c r="AB27" s="12">
        <f t="shared" si="15"/>
        <v>0.87209541756839248</v>
      </c>
      <c r="AC27" s="11">
        <v>-0.16546745300292987</v>
      </c>
      <c r="AD27" s="12">
        <f t="shared" si="16"/>
        <v>1.1215294100916597</v>
      </c>
      <c r="AE27" s="12">
        <f t="shared" si="17"/>
        <v>4.9810666660002029E-2</v>
      </c>
      <c r="AF27" s="11">
        <v>-0.99601593017578161</v>
      </c>
      <c r="AG27" s="12">
        <f t="shared" si="18"/>
        <v>1.9944845255937804</v>
      </c>
      <c r="AH27" s="12">
        <f t="shared" si="19"/>
        <v>0.29983067114207174</v>
      </c>
      <c r="AI27" s="11">
        <v>-0.84584350585937518</v>
      </c>
      <c r="AJ27" s="12">
        <f t="shared" si="20"/>
        <v>1.7973152816181255</v>
      </c>
      <c r="AK27" s="12">
        <f t="shared" si="21"/>
        <v>0.25462426690125434</v>
      </c>
      <c r="AL27" s="11">
        <v>-0.9380561828613283</v>
      </c>
      <c r="AM27" s="12">
        <f t="shared" si="23"/>
        <v>1.9159450476251116</v>
      </c>
      <c r="AN27" s="12">
        <f t="shared" si="22"/>
        <v>0.2823830486593164</v>
      </c>
    </row>
    <row r="28" spans="1:40" x14ac:dyDescent="0.2">
      <c r="A28" t="s">
        <v>49</v>
      </c>
      <c r="B28">
        <v>1.5</v>
      </c>
      <c r="C28">
        <v>1</v>
      </c>
      <c r="D28" t="s">
        <v>58</v>
      </c>
      <c r="E28" s="8"/>
      <c r="F28" s="10"/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1">
        <v>-0.94163780212402326</v>
      </c>
      <c r="X28" s="12">
        <f t="shared" si="12"/>
        <v>1.9207074614005397</v>
      </c>
      <c r="Y28" s="12">
        <f t="shared" si="13"/>
        <v>0.28346122349043551</v>
      </c>
      <c r="Z28" s="11">
        <v>2.2961780548095705</v>
      </c>
      <c r="AA28" s="12">
        <f t="shared" si="14"/>
        <v>0.20360176105617861</v>
      </c>
      <c r="AB28" s="12">
        <f t="shared" si="15"/>
        <v>-0.69121846988305369</v>
      </c>
      <c r="AC28" s="11">
        <v>-0.84440345764160174</v>
      </c>
      <c r="AD28" s="12">
        <f t="shared" si="16"/>
        <v>1.7955221588247952</v>
      </c>
      <c r="AE28" s="12">
        <f t="shared" si="17"/>
        <v>0.25419076919250205</v>
      </c>
      <c r="AF28" s="11">
        <v>-1.2409366607666019</v>
      </c>
      <c r="AG28" s="12">
        <f t="shared" si="18"/>
        <v>2.3635193250303961</v>
      </c>
      <c r="AH28" s="12">
        <f t="shared" si="19"/>
        <v>0.37355915760984548</v>
      </c>
      <c r="AI28" s="11">
        <v>-0.67331809997558612</v>
      </c>
      <c r="AJ28" s="12">
        <f t="shared" si="20"/>
        <v>1.5947365379398168</v>
      </c>
      <c r="AK28" s="12">
        <f t="shared" si="21"/>
        <v>0.20268894471613075</v>
      </c>
      <c r="AL28" s="11">
        <v>-0.31684799194335955</v>
      </c>
      <c r="AM28" s="12">
        <f t="shared" si="23"/>
        <v>1.2456061666619518</v>
      </c>
      <c r="AN28" s="12">
        <f t="shared" si="22"/>
        <v>9.5380749640850665E-2</v>
      </c>
    </row>
    <row r="29" spans="1:40" x14ac:dyDescent="0.2">
      <c r="A29" t="s">
        <v>50</v>
      </c>
      <c r="B29">
        <v>1.5</v>
      </c>
      <c r="C29">
        <v>2</v>
      </c>
      <c r="D29" t="s">
        <v>58</v>
      </c>
      <c r="E29" s="8"/>
      <c r="F29" s="10"/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1">
        <v>-0.23745326995849592</v>
      </c>
      <c r="X29" s="12">
        <f t="shared" si="12"/>
        <v>1.1789097427887818</v>
      </c>
      <c r="Y29" s="12">
        <f t="shared" si="13"/>
        <v>7.1480556826004141E-2</v>
      </c>
      <c r="Z29" s="11">
        <v>-3.4974744796752928</v>
      </c>
      <c r="AA29" s="12">
        <f t="shared" si="14"/>
        <v>11.293920529107202</v>
      </c>
      <c r="AB29" s="12">
        <f t="shared" si="15"/>
        <v>1.0528447274515382</v>
      </c>
      <c r="AC29" s="11">
        <v>0.32499675750732404</v>
      </c>
      <c r="AD29" s="12">
        <f t="shared" si="16"/>
        <v>0.79830018055397256</v>
      </c>
      <c r="AE29" s="12">
        <f t="shared" si="17"/>
        <v>-9.7833772503237715E-2</v>
      </c>
      <c r="AF29" s="11">
        <v>-0.37059535980224645</v>
      </c>
      <c r="AG29" s="12">
        <f t="shared" si="18"/>
        <v>1.2928862584816978</v>
      </c>
      <c r="AH29" s="12">
        <f t="shared" si="19"/>
        <v>0.1115603195543618</v>
      </c>
      <c r="AI29" s="11">
        <v>-0.26847858428955096</v>
      </c>
      <c r="AJ29" s="12">
        <f t="shared" si="20"/>
        <v>1.2045368952049533</v>
      </c>
      <c r="AK29" s="12">
        <f t="shared" si="21"/>
        <v>8.0820107064555377E-2</v>
      </c>
      <c r="AL29" s="11">
        <v>-0.67963047027587908</v>
      </c>
      <c r="AM29" s="12">
        <f t="shared" si="23"/>
        <v>1.6017294380785831</v>
      </c>
      <c r="AN29" s="12">
        <f t="shared" si="22"/>
        <v>0.20458915752025739</v>
      </c>
    </row>
    <row r="30" spans="1:40" x14ac:dyDescent="0.2">
      <c r="A30" t="s">
        <v>51</v>
      </c>
      <c r="B30">
        <v>1.5</v>
      </c>
      <c r="C30">
        <v>3</v>
      </c>
      <c r="D30" t="s">
        <v>58</v>
      </c>
      <c r="E30" s="8"/>
      <c r="F30" s="10"/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1">
        <v>-1.189925956726074</v>
      </c>
      <c r="X30" s="12">
        <f t="shared" si="12"/>
        <v>2.2814103401680463</v>
      </c>
      <c r="Y30" s="12">
        <f t="shared" si="13"/>
        <v>0.35820340559370872</v>
      </c>
      <c r="Z30" s="11">
        <v>-4.3640516281127928</v>
      </c>
      <c r="AA30" s="12">
        <f t="shared" si="14"/>
        <v>20.592564866706866</v>
      </c>
      <c r="AB30" s="12">
        <f t="shared" si="15"/>
        <v>1.313710442688184</v>
      </c>
      <c r="AC30" s="11">
        <v>0.2574861526489256</v>
      </c>
      <c r="AD30" s="12">
        <f t="shared" si="16"/>
        <v>0.83654430038394778</v>
      </c>
      <c r="AE30" s="12">
        <f t="shared" si="17"/>
        <v>-7.7511055415441302E-2</v>
      </c>
      <c r="AF30" s="11">
        <v>0.33326396942138636</v>
      </c>
      <c r="AG30" s="12">
        <f t="shared" si="18"/>
        <v>0.79373868754655286</v>
      </c>
      <c r="AH30" s="12">
        <f t="shared" si="19"/>
        <v>-0.10032245126988108</v>
      </c>
      <c r="AI30" s="11">
        <v>-0.69461841583251971</v>
      </c>
      <c r="AJ30" s="12">
        <f t="shared" si="20"/>
        <v>1.6184563045132396</v>
      </c>
      <c r="AK30" s="12">
        <f t="shared" si="21"/>
        <v>0.20910097870618491</v>
      </c>
      <c r="AL30" s="11">
        <v>-1.0485555648803713</v>
      </c>
      <c r="AM30" s="12">
        <f t="shared" si="23"/>
        <v>2.0684578579230224</v>
      </c>
      <c r="AN30" s="12">
        <f t="shared" si="22"/>
        <v>0.31564667714938149</v>
      </c>
    </row>
    <row r="31" spans="1:40" x14ac:dyDescent="0.2">
      <c r="A31" t="s">
        <v>52</v>
      </c>
      <c r="B31">
        <v>1.5</v>
      </c>
      <c r="C31">
        <v>4</v>
      </c>
      <c r="D31" t="s">
        <v>58</v>
      </c>
      <c r="E31" s="8"/>
      <c r="F31" s="10"/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1">
        <v>0.83369560241699237</v>
      </c>
      <c r="X31" s="12">
        <f t="shared" si="12"/>
        <v>0.56109011348526427</v>
      </c>
      <c r="Y31" s="12">
        <f t="shared" si="13"/>
        <v>-0.25096738358066739</v>
      </c>
      <c r="Z31" s="11">
        <v>-3.1864345550537108</v>
      </c>
      <c r="AA31" s="12">
        <f t="shared" si="14"/>
        <v>9.1035835059908568</v>
      </c>
      <c r="AB31" s="12">
        <f t="shared" si="15"/>
        <v>0.95921238029137845</v>
      </c>
      <c r="AC31" s="11">
        <v>-9.6671295166015803E-2</v>
      </c>
      <c r="AD31" s="12">
        <f t="shared" si="16"/>
        <v>1.0693034291489383</v>
      </c>
      <c r="AE31" s="12">
        <f t="shared" si="17"/>
        <v>2.9100959564657192E-2</v>
      </c>
      <c r="AF31" s="11">
        <v>0.85679397583007777</v>
      </c>
      <c r="AG31" s="12">
        <f t="shared" si="18"/>
        <v>0.55217827180959256</v>
      </c>
      <c r="AH31" s="12">
        <f t="shared" si="19"/>
        <v>-0.2579206868290535</v>
      </c>
      <c r="AI31" s="11">
        <v>-0.88062019348144549</v>
      </c>
      <c r="AJ31" s="12">
        <f t="shared" si="20"/>
        <v>1.8411666217306644</v>
      </c>
      <c r="AK31" s="12">
        <f t="shared" si="21"/>
        <v>0.26509309302533379</v>
      </c>
      <c r="AL31" s="11">
        <v>-0.55053253173828143</v>
      </c>
      <c r="AM31" s="12">
        <f t="shared" si="23"/>
        <v>1.4646262232183083</v>
      </c>
      <c r="AN31" s="12">
        <f t="shared" si="22"/>
        <v>0.16572680564205547</v>
      </c>
    </row>
    <row r="32" spans="1:40" x14ac:dyDescent="0.2">
      <c r="A32" t="s">
        <v>62</v>
      </c>
      <c r="B32">
        <v>1.5</v>
      </c>
      <c r="C32">
        <v>5</v>
      </c>
      <c r="D32" t="s">
        <v>58</v>
      </c>
      <c r="E32" s="8"/>
      <c r="F32" s="10"/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1">
        <v>-0.4427116394042967</v>
      </c>
      <c r="X32" s="12">
        <f t="shared" si="12"/>
        <v>1.3591565515266943</v>
      </c>
      <c r="Y32" s="12">
        <f t="shared" si="13"/>
        <v>0.13326948289026941</v>
      </c>
      <c r="Z32" s="11">
        <v>1.5831443786621096</v>
      </c>
      <c r="AA32" s="12">
        <f t="shared" si="14"/>
        <v>0.33375367353261137</v>
      </c>
      <c r="AB32" s="12">
        <f t="shared" si="15"/>
        <v>-0.47657394544411097</v>
      </c>
      <c r="AC32" s="11">
        <v>-0.26306457519531268</v>
      </c>
      <c r="AD32" s="12">
        <f t="shared" si="16"/>
        <v>1.2000250944318354</v>
      </c>
      <c r="AE32" s="12">
        <f t="shared" si="17"/>
        <v>7.9190327930392032E-2</v>
      </c>
      <c r="AF32" s="11">
        <v>-0.58303489685058629</v>
      </c>
      <c r="AG32" s="12">
        <f t="shared" si="18"/>
        <v>1.497997168520548</v>
      </c>
      <c r="AH32" s="12">
        <f t="shared" si="19"/>
        <v>0.1755109924708817</v>
      </c>
      <c r="AI32" s="11">
        <v>-4.2641830444336115E-2</v>
      </c>
      <c r="AJ32" s="12">
        <f t="shared" si="20"/>
        <v>1.0299982101755634</v>
      </c>
      <c r="AK32" s="12">
        <f t="shared" si="21"/>
        <v>1.2836470033762719E-2</v>
      </c>
      <c r="AL32" s="11">
        <v>-1.6030570983886721</v>
      </c>
      <c r="AM32" s="12">
        <f t="shared" si="23"/>
        <v>3.0378636085614925</v>
      </c>
      <c r="AN32" s="12">
        <f t="shared" si="22"/>
        <v>0.48256827137705621</v>
      </c>
    </row>
    <row r="33" spans="1:40" x14ac:dyDescent="0.2">
      <c r="A33" t="s">
        <v>63</v>
      </c>
      <c r="B33">
        <v>3</v>
      </c>
      <c r="C33">
        <v>1</v>
      </c>
      <c r="D33" t="s">
        <v>58</v>
      </c>
      <c r="E33" s="8"/>
      <c r="F33" s="10"/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1">
        <v>-0.11394386291503888</v>
      </c>
      <c r="X33" s="12">
        <f t="shared" si="12"/>
        <v>1.0821825346181297</v>
      </c>
      <c r="Y33" s="12">
        <f t="shared" si="13"/>
        <v>3.4300520559251431E-2</v>
      </c>
      <c r="Z33" s="11">
        <v>0.9121467590332033</v>
      </c>
      <c r="AA33" s="12">
        <f t="shared" si="14"/>
        <v>0.53139377807345478</v>
      </c>
      <c r="AB33" s="12">
        <f t="shared" si="15"/>
        <v>-0.27458353491667964</v>
      </c>
      <c r="AC33" s="11">
        <v>0.60809593200683576</v>
      </c>
      <c r="AD33" s="12">
        <f t="shared" si="16"/>
        <v>0.65606200100273293</v>
      </c>
      <c r="AE33" s="12">
        <f t="shared" si="17"/>
        <v>-0.18305511577530234</v>
      </c>
      <c r="AF33" s="11">
        <v>-0.26918449401855504</v>
      </c>
      <c r="AG33" s="12">
        <f t="shared" si="18"/>
        <v>1.205126418525766</v>
      </c>
      <c r="AH33" s="12">
        <f t="shared" si="19"/>
        <v>8.1032607067216614E-2</v>
      </c>
      <c r="AI33" s="11">
        <v>0.90977363586425763</v>
      </c>
      <c r="AJ33" s="12">
        <f t="shared" si="20"/>
        <v>0.53226859956781625</v>
      </c>
      <c r="AK33" s="12">
        <f>LOG10(AJ33)</f>
        <v>-0.27386915365942183</v>
      </c>
      <c r="AL33" s="11">
        <v>-1.6310340881347658</v>
      </c>
      <c r="AM33" s="12">
        <f t="shared" si="23"/>
        <v>3.0973492950101367</v>
      </c>
      <c r="AN33" s="12">
        <f t="shared" si="22"/>
        <v>0.4909901844790141</v>
      </c>
    </row>
    <row r="34" spans="1:40" x14ac:dyDescent="0.2">
      <c r="A34" t="s">
        <v>53</v>
      </c>
      <c r="B34">
        <v>3</v>
      </c>
      <c r="C34">
        <v>2</v>
      </c>
      <c r="D34" t="s">
        <v>58</v>
      </c>
      <c r="E34" s="8"/>
      <c r="F34" s="10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1">
        <v>-0.15148525238037092</v>
      </c>
      <c r="X34" s="12">
        <f t="shared" si="12"/>
        <v>1.1107123603748013</v>
      </c>
      <c r="Y34" s="12">
        <f t="shared" si="13"/>
        <v>4.5601604867220182E-2</v>
      </c>
      <c r="Z34" s="11">
        <v>1.7765638351440431</v>
      </c>
      <c r="AA34" s="12">
        <f t="shared" si="14"/>
        <v>0.29187775447943676</v>
      </c>
      <c r="AB34" s="12">
        <f t="shared" si="15"/>
        <v>-0.53479900359019705</v>
      </c>
      <c r="AC34" s="11">
        <v>-1.8015882492065431</v>
      </c>
      <c r="AD34" s="12">
        <f t="shared" si="16"/>
        <v>3.4860378873423619</v>
      </c>
      <c r="AE34" s="12">
        <f t="shared" si="17"/>
        <v>0.54233210284692512</v>
      </c>
      <c r="AF34" s="11">
        <v>-2.2389120101928714</v>
      </c>
      <c r="AG34" s="12">
        <f t="shared" si="18"/>
        <v>4.7204094673264914</v>
      </c>
      <c r="AH34" s="12">
        <f t="shared" si="19"/>
        <v>0.6739796727203955</v>
      </c>
      <c r="AI34" s="11">
        <v>-1.1133520126342775</v>
      </c>
      <c r="AJ34" s="12">
        <f t="shared" si="20"/>
        <v>2.1634773436121271</v>
      </c>
      <c r="AK34" s="12">
        <f t="shared" si="21"/>
        <v>0.33515235153578132</v>
      </c>
      <c r="AL34" s="11">
        <v>-2.7949392318725588</v>
      </c>
      <c r="AM34" s="12">
        <f t="shared" si="23"/>
        <v>6.9400171688187395</v>
      </c>
      <c r="AN34" s="12">
        <f t="shared" si="22"/>
        <v>0.84136054485168721</v>
      </c>
    </row>
    <row r="35" spans="1:40" x14ac:dyDescent="0.2">
      <c r="A35" t="s">
        <v>54</v>
      </c>
      <c r="B35">
        <v>3</v>
      </c>
      <c r="C35">
        <v>3</v>
      </c>
      <c r="D35" t="s">
        <v>58</v>
      </c>
      <c r="E35" s="8"/>
      <c r="F35" s="10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1">
        <v>0.69844551086425799</v>
      </c>
      <c r="X35" s="12">
        <f t="shared" si="12"/>
        <v>0.61623583688587935</v>
      </c>
      <c r="Y35" s="12">
        <f t="shared" si="13"/>
        <v>-0.21025304910699469</v>
      </c>
      <c r="Z35" s="11">
        <v>-3.6772354125976561</v>
      </c>
      <c r="AA35" s="12">
        <f t="shared" si="14"/>
        <v>12.792580552069435</v>
      </c>
      <c r="AB35" s="12">
        <f t="shared" si="15"/>
        <v>1.1069581603097105</v>
      </c>
      <c r="AC35" s="11">
        <v>-0.15182991027832049</v>
      </c>
      <c r="AD35" s="12">
        <f t="shared" si="16"/>
        <v>1.110977739756605</v>
      </c>
      <c r="AE35" s="12">
        <f t="shared" si="17"/>
        <v>4.5705357232745492E-2</v>
      </c>
      <c r="AF35" s="11">
        <v>0.15890464782714808</v>
      </c>
      <c r="AG35" s="12">
        <f t="shared" si="18"/>
        <v>0.89570486803679294</v>
      </c>
      <c r="AH35" s="12">
        <f t="shared" si="19"/>
        <v>-4.7835065446392863E-2</v>
      </c>
      <c r="AI35" s="11">
        <v>-0.49525947570800799</v>
      </c>
      <c r="AJ35" s="12">
        <f t="shared" si="20"/>
        <v>1.409574251118247</v>
      </c>
      <c r="AK35" s="12">
        <f t="shared" si="21"/>
        <v>0.14908795782492723</v>
      </c>
      <c r="AL35" s="11">
        <v>-0.6916267395019533</v>
      </c>
      <c r="AM35" s="12">
        <f t="shared" si="23"/>
        <v>1.6151036343397671</v>
      </c>
      <c r="AN35" s="12">
        <f t="shared" si="22"/>
        <v>0.20820039439336646</v>
      </c>
    </row>
    <row r="36" spans="1:40" x14ac:dyDescent="0.2">
      <c r="A36" t="s">
        <v>64</v>
      </c>
      <c r="B36">
        <v>3</v>
      </c>
      <c r="C36">
        <v>4</v>
      </c>
      <c r="D36" t="s">
        <v>58</v>
      </c>
      <c r="E36" s="8"/>
      <c r="F36" s="10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1">
        <v>1.1493818283081056</v>
      </c>
      <c r="X36" s="12">
        <f t="shared" si="12"/>
        <v>0.45081835836437567</v>
      </c>
      <c r="Y36" s="12">
        <f t="shared" si="13"/>
        <v>-0.34599840679184779</v>
      </c>
      <c r="Z36" s="11">
        <v>1.0554868698120119</v>
      </c>
      <c r="AA36" s="12">
        <f t="shared" si="14"/>
        <v>0.48113482440818001</v>
      </c>
      <c r="AB36" s="12">
        <f t="shared" si="15"/>
        <v>-0.31773320784289905</v>
      </c>
      <c r="AC36" s="11">
        <v>-0.31901760101318377</v>
      </c>
      <c r="AD36" s="12">
        <f t="shared" si="16"/>
        <v>1.2474807912024557</v>
      </c>
      <c r="AE36" s="12">
        <f t="shared" si="17"/>
        <v>9.6033867049732435E-2</v>
      </c>
      <c r="AF36" s="11">
        <v>-0.52117099761962926</v>
      </c>
      <c r="AG36" s="12">
        <f t="shared" si="18"/>
        <v>1.4351196242583113</v>
      </c>
      <c r="AH36" s="12">
        <f t="shared" si="19"/>
        <v>0.15688810315362978</v>
      </c>
      <c r="AI36" s="11">
        <v>0.15604190826415998</v>
      </c>
      <c r="AJ36" s="12">
        <f t="shared" si="20"/>
        <v>0.89748397963982651</v>
      </c>
      <c r="AK36" s="12">
        <f t="shared" si="21"/>
        <v>-4.6973294968159454E-2</v>
      </c>
      <c r="AL36" s="11">
        <v>-1.0186693191528322</v>
      </c>
      <c r="AM36" s="12">
        <f t="shared" si="23"/>
        <v>2.0260493553129355</v>
      </c>
      <c r="AN36" s="12">
        <f t="shared" si="22"/>
        <v>0.30665002072760777</v>
      </c>
    </row>
    <row r="37" spans="1:40" x14ac:dyDescent="0.2">
      <c r="A37" t="s">
        <v>55</v>
      </c>
      <c r="B37">
        <v>3</v>
      </c>
      <c r="C37">
        <v>5</v>
      </c>
      <c r="D37" t="s">
        <v>58</v>
      </c>
      <c r="E37" s="8"/>
      <c r="F37" s="10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1">
        <v>1.6324111938476564</v>
      </c>
      <c r="X37" s="12">
        <f t="shared" si="12"/>
        <v>0.32254867737801463</v>
      </c>
      <c r="Y37" s="12">
        <f t="shared" si="13"/>
        <v>-0.49140473460579437</v>
      </c>
      <c r="Z37" s="11">
        <v>0.69549865722656268</v>
      </c>
      <c r="AA37" s="12">
        <f t="shared" si="14"/>
        <v>0.61749584864801876</v>
      </c>
      <c r="AB37" s="12">
        <f t="shared" si="15"/>
        <v>-0.2093659577692169</v>
      </c>
      <c r="AC37" s="11">
        <v>-0.69378204345703143</v>
      </c>
      <c r="AD37" s="12">
        <f t="shared" si="16"/>
        <v>1.6175183101267068</v>
      </c>
      <c r="AE37" s="12">
        <f t="shared" si="17"/>
        <v>0.20884920553361819</v>
      </c>
      <c r="AF37" s="11">
        <v>-0.83339729309082067</v>
      </c>
      <c r="AG37" s="12">
        <f t="shared" si="18"/>
        <v>1.7818764313939364</v>
      </c>
      <c r="AH37" s="12">
        <f t="shared" si="19"/>
        <v>0.25087758352550338</v>
      </c>
      <c r="AI37" s="11">
        <v>-0.43123168945312518</v>
      </c>
      <c r="AJ37" s="12">
        <f t="shared" si="20"/>
        <v>1.3483842579732914</v>
      </c>
      <c r="AK37" s="12">
        <f t="shared" si="21"/>
        <v>0.12981367360624554</v>
      </c>
      <c r="AL37" s="11">
        <v>-2.1686069488525392</v>
      </c>
      <c r="AM37" s="12">
        <f t="shared" si="23"/>
        <v>4.4958906574786699</v>
      </c>
      <c r="AN37" s="12">
        <f t="shared" si="22"/>
        <v>0.65281574040995938</v>
      </c>
    </row>
    <row r="38" spans="1:40" x14ac:dyDescent="0.2">
      <c r="A38" t="s">
        <v>65</v>
      </c>
      <c r="B38">
        <v>6</v>
      </c>
      <c r="C38">
        <v>1</v>
      </c>
      <c r="D38" t="s">
        <v>58</v>
      </c>
      <c r="E38" s="8"/>
      <c r="F38" s="10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1">
        <v>0.57095832824707049</v>
      </c>
      <c r="X38" s="12">
        <f t="shared" si="12"/>
        <v>0.67316947862777454</v>
      </c>
      <c r="Y38" s="12">
        <f t="shared" si="13"/>
        <v>-0.17187558307652959</v>
      </c>
      <c r="Z38" s="11">
        <v>-4.3138263702392576</v>
      </c>
      <c r="AA38" s="12">
        <f t="shared" si="14"/>
        <v>19.888001018029534</v>
      </c>
      <c r="AB38" s="12">
        <f t="shared" si="15"/>
        <v>1.2985911335282916</v>
      </c>
      <c r="AC38" s="11">
        <v>-0.46194000244140643</v>
      </c>
      <c r="AD38" s="12">
        <f t="shared" si="16"/>
        <v>1.3773927633682987</v>
      </c>
      <c r="AE38" s="12">
        <f t="shared" si="17"/>
        <v>0.13905779693195605</v>
      </c>
      <c r="AF38" s="11">
        <v>-0.41181030273437536</v>
      </c>
      <c r="AG38" s="12">
        <f t="shared" si="18"/>
        <v>1.3303541038133844</v>
      </c>
      <c r="AH38" s="12">
        <f t="shared" si="19"/>
        <v>0.1239672536465118</v>
      </c>
      <c r="AI38" s="11">
        <v>-0.75131340026855487</v>
      </c>
      <c r="AJ38" s="12">
        <f t="shared" si="20"/>
        <v>1.6833245976873912</v>
      </c>
      <c r="AK38" s="12">
        <f t="shared" si="21"/>
        <v>0.22616786962513402</v>
      </c>
      <c r="AL38" s="11">
        <v>-1.0513526916503908</v>
      </c>
      <c r="AM38" s="12">
        <f t="shared" si="23"/>
        <v>2.0724721166985112</v>
      </c>
      <c r="AN38" s="12">
        <f t="shared" si="22"/>
        <v>0.31648869620883213</v>
      </c>
    </row>
    <row r="39" spans="1:40" x14ac:dyDescent="0.2">
      <c r="A39" t="s">
        <v>56</v>
      </c>
      <c r="B39">
        <v>6</v>
      </c>
      <c r="C39">
        <v>2</v>
      </c>
      <c r="D39" t="s">
        <v>58</v>
      </c>
      <c r="E39" s="8"/>
      <c r="F39" s="10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1">
        <v>-0.25225715637207013</v>
      </c>
      <c r="X39" s="12">
        <f t="shared" si="12"/>
        <v>1.1910691352000713</v>
      </c>
      <c r="Y39" s="12">
        <f t="shared" si="13"/>
        <v>7.5936970688892463E-2</v>
      </c>
      <c r="Z39" s="11">
        <v>-2.8429935455322264</v>
      </c>
      <c r="AA39" s="12">
        <f t="shared" si="14"/>
        <v>7.1750731766921261</v>
      </c>
      <c r="AB39" s="12">
        <f t="shared" si="15"/>
        <v>0.85582633468429259</v>
      </c>
      <c r="AC39" s="11">
        <v>0.79303627014160138</v>
      </c>
      <c r="AD39" s="12">
        <f t="shared" si="16"/>
        <v>0.57712819925776537</v>
      </c>
      <c r="AE39" s="12">
        <f t="shared" si="17"/>
        <v>-0.2387277049621061</v>
      </c>
      <c r="AF39" s="11">
        <v>0.22356758117675746</v>
      </c>
      <c r="AG39" s="12">
        <f t="shared" si="18"/>
        <v>0.85644494822818751</v>
      </c>
      <c r="AH39" s="12">
        <f t="shared" si="19"/>
        <v>-6.7300547992246051E-2</v>
      </c>
      <c r="AI39" s="11">
        <v>-9.852333068847674E-2</v>
      </c>
      <c r="AJ39" s="12">
        <f t="shared" si="20"/>
        <v>1.0706770109301822</v>
      </c>
      <c r="AK39" s="12">
        <f t="shared" si="21"/>
        <v>2.965847780995317E-2</v>
      </c>
      <c r="AL39" s="11">
        <v>-0.65516204833984393</v>
      </c>
      <c r="AM39" s="12">
        <f t="shared" si="23"/>
        <v>1.5747928292105038</v>
      </c>
      <c r="AN39" s="12">
        <f t="shared" si="22"/>
        <v>0.19722342857094824</v>
      </c>
    </row>
    <row r="40" spans="1:40" x14ac:dyDescent="0.2">
      <c r="A40" t="s">
        <v>66</v>
      </c>
      <c r="B40">
        <v>6</v>
      </c>
      <c r="C40">
        <v>3</v>
      </c>
      <c r="D40" t="s">
        <v>58</v>
      </c>
      <c r="E40" s="8"/>
      <c r="F40" s="10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1">
        <v>-0.12684326171874982</v>
      </c>
      <c r="X40" s="12">
        <f t="shared" si="12"/>
        <v>1.0919019121320355</v>
      </c>
      <c r="Y40" s="12">
        <f t="shared" si="13"/>
        <v>3.8183626525200506E-2</v>
      </c>
      <c r="Z40" s="11">
        <v>0.70075340270996112</v>
      </c>
      <c r="AA40" s="12">
        <f t="shared" si="14"/>
        <v>0.61525082711483081</v>
      </c>
      <c r="AB40" s="12">
        <f t="shared" si="15"/>
        <v>-0.2109477937792997</v>
      </c>
      <c r="AC40" s="11">
        <v>1.1116790771484197E-2</v>
      </c>
      <c r="AD40" s="12">
        <f t="shared" si="16"/>
        <v>0.99232403963371152</v>
      </c>
      <c r="AE40" s="12">
        <f t="shared" si="17"/>
        <v>-3.3464874777373406E-3</v>
      </c>
      <c r="AF40" s="11">
        <v>0.24912033081054652</v>
      </c>
      <c r="AG40" s="12">
        <f t="shared" si="18"/>
        <v>0.8414092999650109</v>
      </c>
      <c r="AH40" s="12">
        <f t="shared" si="19"/>
        <v>-7.4992692103708389E-2</v>
      </c>
      <c r="AI40" s="11">
        <v>-0.93908233642578143</v>
      </c>
      <c r="AJ40" s="12">
        <f t="shared" si="20"/>
        <v>1.9173082970665352</v>
      </c>
      <c r="AK40" s="12">
        <f t="shared" si="21"/>
        <v>0.28269195166237432</v>
      </c>
      <c r="AL40" s="11">
        <v>-1.4551574707031252</v>
      </c>
      <c r="AM40" s="12">
        <f t="shared" si="23"/>
        <v>2.7418648692026153</v>
      </c>
      <c r="AN40" s="12">
        <f t="shared" si="22"/>
        <v>0.43804604709617162</v>
      </c>
    </row>
    <row r="41" spans="1:40" x14ac:dyDescent="0.2">
      <c r="A41" t="s">
        <v>57</v>
      </c>
      <c r="B41">
        <v>6</v>
      </c>
      <c r="C41">
        <v>4</v>
      </c>
      <c r="D41" t="s">
        <v>58</v>
      </c>
      <c r="E41" s="8"/>
      <c r="F41" s="10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1">
        <v>0.25277729034423846</v>
      </c>
      <c r="X41" s="12">
        <f t="shared" si="12"/>
        <v>0.83927918711341265</v>
      </c>
      <c r="Y41" s="12">
        <f t="shared" si="13"/>
        <v>-7.6093546616278984E-2</v>
      </c>
      <c r="Z41" s="11">
        <v>-0.93162517547607404</v>
      </c>
      <c r="AA41" s="12">
        <f t="shared" si="14"/>
        <v>1.9074234717642768</v>
      </c>
      <c r="AB41" s="12">
        <f t="shared" si="15"/>
        <v>0.28044712253401827</v>
      </c>
      <c r="AC41" s="11">
        <v>0.7190340042114256</v>
      </c>
      <c r="AD41" s="12">
        <f t="shared" si="16"/>
        <v>0.60750407695927555</v>
      </c>
      <c r="AE41" s="12">
        <f t="shared" si="17"/>
        <v>-0.21645080317002049</v>
      </c>
      <c r="AF41" s="11">
        <v>-8.9764976501465199E-2</v>
      </c>
      <c r="AG41" s="12">
        <f t="shared" si="18"/>
        <v>1.0641968044195982</v>
      </c>
      <c r="AH41" s="12">
        <f t="shared" si="19"/>
        <v>2.702195048701345E-2</v>
      </c>
      <c r="AI41" s="11">
        <v>0.19318752288818342</v>
      </c>
      <c r="AJ41" s="12">
        <f t="shared" si="20"/>
        <v>0.87467106693065189</v>
      </c>
      <c r="AK41" s="12">
        <f t="shared" si="21"/>
        <v>-5.8155239177365113E-2</v>
      </c>
      <c r="AL41" s="11">
        <v>-1.0330545425415041</v>
      </c>
      <c r="AM41" s="12">
        <f t="shared" si="23"/>
        <v>2.0463523024197472</v>
      </c>
      <c r="AN41" s="12">
        <f t="shared" si="22"/>
        <v>0.3109804044619251</v>
      </c>
    </row>
    <row r="42" spans="1:40" x14ac:dyDescent="0.2">
      <c r="A42" t="s">
        <v>67</v>
      </c>
      <c r="B42">
        <v>6</v>
      </c>
      <c r="C42">
        <v>5</v>
      </c>
      <c r="D42" t="s">
        <v>58</v>
      </c>
      <c r="E42" s="8"/>
      <c r="F42" s="10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1">
        <v>6.1075401306152521E-2</v>
      </c>
      <c r="X42" s="12">
        <f t="shared" si="12"/>
        <v>0.95854933936675457</v>
      </c>
      <c r="Y42" s="12">
        <f t="shared" si="13"/>
        <v>-1.8385527790367028E-2</v>
      </c>
      <c r="Z42" s="11">
        <v>1.1436388015747072</v>
      </c>
      <c r="AA42" s="12">
        <f t="shared" si="14"/>
        <v>0.45261653599429508</v>
      </c>
      <c r="AB42" s="12">
        <f t="shared" si="15"/>
        <v>-0.34426958347919473</v>
      </c>
      <c r="AC42" s="11">
        <v>2.2100236892700194</v>
      </c>
      <c r="AD42" s="12">
        <f t="shared" si="16"/>
        <v>0.21613075889819233</v>
      </c>
      <c r="AE42" s="12">
        <f t="shared" si="17"/>
        <v>-0.6652834215982496</v>
      </c>
      <c r="AF42" s="11">
        <v>1.4097600936889645</v>
      </c>
      <c r="AG42" s="12">
        <f t="shared" si="18"/>
        <v>0.37637426907060217</v>
      </c>
      <c r="AH42" s="12">
        <f t="shared" si="19"/>
        <v>-0.42438007489044266</v>
      </c>
      <c r="AI42" s="11">
        <v>0.2317598342895506</v>
      </c>
      <c r="AJ42" s="12">
        <f t="shared" si="20"/>
        <v>0.85159546120378304</v>
      </c>
      <c r="AK42" s="12">
        <f t="shared" si="21"/>
        <v>-6.9766661911268402E-2</v>
      </c>
      <c r="AL42" s="11">
        <v>0.11369495391845685</v>
      </c>
      <c r="AM42" s="12">
        <f t="shared" si="23"/>
        <v>0.9242179701286557</v>
      </c>
      <c r="AN42" s="12">
        <f t="shared" si="22"/>
        <v>-3.4225591485089586E-2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59A-E84A-BC41-A1EF-7A1E13CCEC4D}">
  <dimension ref="A1:BP26"/>
  <sheetViews>
    <sheetView workbookViewId="0">
      <selection activeCell="F30" sqref="F30"/>
    </sheetView>
  </sheetViews>
  <sheetFormatPr baseColWidth="10" defaultRowHeight="16" x14ac:dyDescent="0.2"/>
  <cols>
    <col min="2" max="2" width="12.5" bestFit="1" customWidth="1"/>
    <col min="5" max="5" width="13" bestFit="1" customWidth="1"/>
    <col min="11" max="11" width="14.6640625" bestFit="1" customWidth="1"/>
    <col min="12" max="12" width="10.5" bestFit="1" customWidth="1"/>
    <col min="13" max="13" width="15.6640625" bestFit="1" customWidth="1"/>
    <col min="15" max="15" width="16.83203125" bestFit="1" customWidth="1"/>
    <col min="16" max="16" width="17.5" bestFit="1" customWidth="1"/>
    <col min="17" max="17" width="16.83203125" style="20" customWidth="1"/>
    <col min="18" max="18" width="10.5" style="20" bestFit="1" customWidth="1"/>
    <col min="25" max="25" width="17.83203125" bestFit="1" customWidth="1"/>
    <col min="26" max="26" width="17.5" bestFit="1" customWidth="1"/>
    <col min="27" max="27" width="16.83203125" style="20" customWidth="1"/>
    <col min="28" max="28" width="10.5" style="20" bestFit="1" customWidth="1"/>
    <col min="35" max="35" width="17.83203125" bestFit="1" customWidth="1"/>
    <col min="36" max="36" width="17.5" bestFit="1" customWidth="1"/>
    <col min="37" max="37" width="16.83203125" style="20" customWidth="1"/>
    <col min="38" max="38" width="10.5" style="20" bestFit="1" customWidth="1"/>
    <col min="45" max="45" width="17.83203125" bestFit="1" customWidth="1"/>
    <col min="46" max="46" width="17.5" bestFit="1" customWidth="1"/>
    <col min="47" max="47" width="16.83203125" style="20" customWidth="1"/>
    <col min="48" max="48" width="10.5" style="20" bestFit="1" customWidth="1"/>
    <col min="55" max="55" width="17.83203125" bestFit="1" customWidth="1"/>
    <col min="56" max="56" width="17.5" bestFit="1" customWidth="1"/>
    <col min="57" max="57" width="16.83203125" style="20" customWidth="1"/>
    <col min="58" max="58" width="10.5" style="20" bestFit="1" customWidth="1"/>
    <col min="65" max="65" width="17.83203125" bestFit="1" customWidth="1"/>
    <col min="66" max="66" width="17.5" bestFit="1" customWidth="1"/>
    <col min="67" max="67" width="16.83203125" style="20" customWidth="1"/>
    <col min="68" max="68" width="10.5" style="20" bestFit="1" customWidth="1"/>
  </cols>
  <sheetData>
    <row r="1" spans="1:68" s="1" customFormat="1" ht="17" thickBot="1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3" t="s">
        <v>144</v>
      </c>
      <c r="R1" s="13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A1" s="13" t="s">
        <v>154</v>
      </c>
      <c r="AB1" s="13" t="s">
        <v>155</v>
      </c>
      <c r="AC1" s="1" t="s">
        <v>156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161</v>
      </c>
      <c r="AI1" s="1" t="s">
        <v>162</v>
      </c>
      <c r="AJ1" s="1" t="s">
        <v>163</v>
      </c>
      <c r="AK1" s="13" t="s">
        <v>164</v>
      </c>
      <c r="AL1" s="13" t="s">
        <v>165</v>
      </c>
      <c r="AM1" s="1" t="s">
        <v>166</v>
      </c>
      <c r="AN1" s="1" t="s">
        <v>167</v>
      </c>
      <c r="AO1" s="1" t="s">
        <v>168</v>
      </c>
      <c r="AP1" s="1" t="s">
        <v>169</v>
      </c>
      <c r="AQ1" s="1" t="s">
        <v>170</v>
      </c>
      <c r="AR1" s="1" t="s">
        <v>171</v>
      </c>
      <c r="AS1" s="1" t="s">
        <v>172</v>
      </c>
      <c r="AT1" s="1" t="s">
        <v>173</v>
      </c>
      <c r="AU1" s="13" t="s">
        <v>174</v>
      </c>
      <c r="AV1" s="13" t="s">
        <v>175</v>
      </c>
      <c r="AW1" s="1" t="s">
        <v>176</v>
      </c>
      <c r="AX1" s="1" t="s">
        <v>177</v>
      </c>
      <c r="AY1" s="1" t="s">
        <v>178</v>
      </c>
      <c r="AZ1" s="1" t="s">
        <v>179</v>
      </c>
      <c r="BA1" s="1" t="s">
        <v>180</v>
      </c>
      <c r="BB1" s="1" t="s">
        <v>181</v>
      </c>
      <c r="BC1" s="1" t="s">
        <v>182</v>
      </c>
      <c r="BD1" s="1" t="s">
        <v>183</v>
      </c>
      <c r="BE1" s="13" t="s">
        <v>184</v>
      </c>
      <c r="BF1" s="13" t="s">
        <v>185</v>
      </c>
      <c r="BG1" s="1" t="s">
        <v>186</v>
      </c>
      <c r="BH1" s="1" t="s">
        <v>187</v>
      </c>
      <c r="BI1" s="1" t="s">
        <v>188</v>
      </c>
      <c r="BJ1" s="1" t="s">
        <v>189</v>
      </c>
      <c r="BK1" s="1" t="s">
        <v>190</v>
      </c>
      <c r="BL1" s="1" t="s">
        <v>191</v>
      </c>
      <c r="BM1" s="1" t="s">
        <v>192</v>
      </c>
      <c r="BN1" s="1" t="s">
        <v>193</v>
      </c>
      <c r="BO1" s="13" t="s">
        <v>194</v>
      </c>
      <c r="BP1" s="13" t="s">
        <v>195</v>
      </c>
    </row>
    <row r="2" spans="1:68" ht="17" thickTop="1" x14ac:dyDescent="0.2">
      <c r="A2" t="s">
        <v>40</v>
      </c>
      <c r="B2" t="s">
        <v>132</v>
      </c>
      <c r="C2">
        <v>1</v>
      </c>
      <c r="D2" t="s">
        <v>196</v>
      </c>
      <c r="E2" t="s">
        <v>197</v>
      </c>
      <c r="F2" s="7">
        <v>19.193931579589844</v>
      </c>
      <c r="G2" s="7">
        <v>16.513656616210938</v>
      </c>
      <c r="H2" s="7">
        <f>MEDIAN(F2:G2)</f>
        <v>17.853794097900391</v>
      </c>
      <c r="I2" s="7">
        <v>22.001914978027344</v>
      </c>
      <c r="J2" s="7">
        <f>I2-H2</f>
        <v>4.1481208801269531</v>
      </c>
      <c r="K2" s="7">
        <f>AVERAGE(J2:J6)</f>
        <v>4.248306083679199</v>
      </c>
      <c r="L2" s="7">
        <f>J2-$K$2</f>
        <v>-0.10018520355224592</v>
      </c>
      <c r="M2" s="7">
        <f>AVERAGE(L2:L6)</f>
        <v>1.7763568394002506E-16</v>
      </c>
      <c r="N2">
        <f>STDEV(L2:L6)</f>
        <v>0.52942346982547239</v>
      </c>
      <c r="O2" s="15">
        <f>2^(-L2)</f>
        <v>1.0719110584856761</v>
      </c>
      <c r="P2" s="15">
        <f>LOG10(O2)</f>
        <v>3.0158751390927638E-2</v>
      </c>
      <c r="Q2" s="17">
        <f>AVERAGE(P2:P6)</f>
        <v>0</v>
      </c>
      <c r="R2" s="17">
        <f>STDEV(P2:P6)</f>
        <v>0.15937234482597185</v>
      </c>
      <c r="S2" s="7">
        <v>21.364902496337891</v>
      </c>
      <c r="T2" s="7">
        <f>S2-H2</f>
        <v>3.5111083984375</v>
      </c>
      <c r="U2" s="7">
        <f>AVERAGE(T2:T6)</f>
        <v>6.421188163757324</v>
      </c>
      <c r="V2" s="7">
        <f>T2-$U$2</f>
        <v>-2.910079765319824</v>
      </c>
      <c r="W2" s="7">
        <f>AVERAGE(V2:V6)</f>
        <v>0</v>
      </c>
      <c r="X2">
        <f>STDEV(V2:V6)</f>
        <v>3.2208357121795541</v>
      </c>
      <c r="Y2" s="15">
        <f>2^(-V2)</f>
        <v>7.516597568187402</v>
      </c>
      <c r="Z2" s="15">
        <f>LOG10(Y2)</f>
        <v>0.87602129913606608</v>
      </c>
      <c r="AA2" s="17">
        <f>AVERAGE(Z2:Z6)</f>
        <v>0</v>
      </c>
      <c r="AB2" s="17">
        <f>STDEV(Z2:Z6)</f>
        <v>0.96956816047180694</v>
      </c>
      <c r="AC2" s="7">
        <v>21.632688522338867</v>
      </c>
      <c r="AD2" s="7">
        <f>AC2-H2</f>
        <v>3.7788944244384766</v>
      </c>
      <c r="AE2" s="7">
        <f>AVERAGE(AD2:AD6)</f>
        <v>4.15511531829834</v>
      </c>
      <c r="AF2" s="7">
        <f>AD2-$AE$2</f>
        <v>-0.37622089385986346</v>
      </c>
      <c r="AG2" s="7">
        <f>AVERAGE(AF2:AF6)</f>
        <v>-1.7763568394002506E-16</v>
      </c>
      <c r="AH2">
        <f>STDEV(AF2:AF6)</f>
        <v>0.32601788165917372</v>
      </c>
      <c r="AI2" s="15">
        <f>2^(-AF2)</f>
        <v>1.2979374814727809</v>
      </c>
      <c r="AJ2" s="15">
        <f>LOG10(AI2)</f>
        <v>0.11325377404733383</v>
      </c>
      <c r="AK2" s="17">
        <f>AVERAGE(AJ2:AJ6)</f>
        <v>5.2735593669694933E-17</v>
      </c>
      <c r="AL2" s="17">
        <f>STDEV(AJ2:AJ6)</f>
        <v>9.8141161502241364E-2</v>
      </c>
      <c r="AM2" s="7">
        <v>21.983936309814453</v>
      </c>
      <c r="AN2" s="7">
        <f>AM2-H2</f>
        <v>4.1301422119140625</v>
      </c>
      <c r="AO2" s="7">
        <f>AVERAGE(AN2:AN6)</f>
        <v>4.8910688400268558</v>
      </c>
      <c r="AP2" s="7">
        <f>AN2-$AO$2</f>
        <v>-0.76092662811279332</v>
      </c>
      <c r="AQ2" s="7">
        <f>AVERAGE(AP2:AP6)</f>
        <v>-3.5527136788005011E-16</v>
      </c>
      <c r="AR2">
        <f>STDEV(AP2:AP6)</f>
        <v>0.61500946361161957</v>
      </c>
      <c r="AS2" s="15">
        <f>2^(-AP2)</f>
        <v>1.6945786856368081</v>
      </c>
      <c r="AT2" s="15">
        <f>LOG10(AS2)</f>
        <v>0.22906173956140202</v>
      </c>
      <c r="AU2" s="17">
        <f>AVERAGE(AT2:AT6)</f>
        <v>8.8817841970012528E-17</v>
      </c>
      <c r="AV2" s="17">
        <f>STDEV(AT2:AT6)</f>
        <v>0.18513629616431326</v>
      </c>
      <c r="AW2" s="7">
        <v>22.234630584716797</v>
      </c>
      <c r="AX2" s="7">
        <f>AW2-H2</f>
        <v>4.3808364868164062</v>
      </c>
      <c r="AY2" s="7">
        <f>AVERAGE(AX2:AX6)</f>
        <v>5.3322584152221681</v>
      </c>
      <c r="AZ2" s="7">
        <f>AX2-$AY$2</f>
        <v>-0.9514219284057619</v>
      </c>
      <c r="BA2" s="7">
        <f>AVERAGE(AZ2:AZ6)</f>
        <v>-1.7763568394002506E-16</v>
      </c>
      <c r="BB2">
        <f>STDEV(AZ2:AZ6)</f>
        <v>0.73726109090094538</v>
      </c>
      <c r="BC2" s="15">
        <f>2^(-AZ2)</f>
        <v>1.9337776611229185</v>
      </c>
      <c r="BD2" s="15">
        <f>LOG10(BC2)</f>
        <v>0.2864065389826031</v>
      </c>
      <c r="BE2" s="17">
        <f>AVERAGE(BD2:BD6)</f>
        <v>4.163336342344337E-17</v>
      </c>
      <c r="BF2" s="17">
        <f>STDEV(BD2:BD6)</f>
        <v>0.22193770299713364</v>
      </c>
      <c r="BG2" s="7">
        <v>21.649232864379883</v>
      </c>
      <c r="BH2" s="7">
        <f>BG2-H2</f>
        <v>3.7954387664794922</v>
      </c>
      <c r="BI2" s="7">
        <f>AVERAGE(BH2:BH6)</f>
        <v>4.4624254226684572</v>
      </c>
      <c r="BJ2" s="7">
        <f>BH2-$BI$2</f>
        <v>-0.66698665618896502</v>
      </c>
      <c r="BK2" s="7">
        <f>AVERAGE(BJ2:BJ6)</f>
        <v>-1.7763568394002506E-16</v>
      </c>
      <c r="BL2">
        <f>STDEV(BJ2:BJ6)</f>
        <v>0.74007191761586499</v>
      </c>
      <c r="BM2" s="15">
        <f>2^(-BJ2)</f>
        <v>1.5877531763090229</v>
      </c>
      <c r="BN2" s="15">
        <f>LOG10(BM2)</f>
        <v>0.20078299022049742</v>
      </c>
      <c r="BO2" s="17">
        <f>AVERAGE(BN2:BN6)</f>
        <v>0</v>
      </c>
      <c r="BP2" s="17">
        <f>STDEV(BN2:BN6)</f>
        <v>0.22278384615093808</v>
      </c>
    </row>
    <row r="3" spans="1:68" x14ac:dyDescent="0.2">
      <c r="A3" t="s">
        <v>59</v>
      </c>
      <c r="B3" t="s">
        <v>132</v>
      </c>
      <c r="C3">
        <v>2</v>
      </c>
      <c r="D3" t="s">
        <v>196</v>
      </c>
      <c r="E3" t="s">
        <v>197</v>
      </c>
      <c r="F3" s="7">
        <v>19.497190475463867</v>
      </c>
      <c r="G3" s="7">
        <v>17.396158218383789</v>
      </c>
      <c r="H3" s="7">
        <f t="shared" ref="H3:H26" si="0">MEDIAN(F3:G3)</f>
        <v>18.446674346923828</v>
      </c>
      <c r="I3" s="7">
        <v>22.06256103515625</v>
      </c>
      <c r="J3" s="7">
        <f t="shared" ref="J3:J26" si="1">I3-H3</f>
        <v>3.6158866882324219</v>
      </c>
      <c r="L3" s="7">
        <f t="shared" ref="L3:L26" si="2">J3-$K$2</f>
        <v>-0.63241939544677717</v>
      </c>
      <c r="O3" s="15">
        <f t="shared" ref="O3:O26" si="3">2^(-L3)</f>
        <v>1.5501624329395369</v>
      </c>
      <c r="P3" s="15">
        <f t="shared" ref="P3:P26" si="4">LOG10(O3)</f>
        <v>0.19037720786916096</v>
      </c>
      <c r="Q3" s="17"/>
      <c r="R3" s="17"/>
      <c r="S3" s="7">
        <v>26.835819244384766</v>
      </c>
      <c r="T3" s="7">
        <f t="shared" ref="T3:T26" si="5">S3-H3</f>
        <v>8.3891448974609375</v>
      </c>
      <c r="V3" s="7">
        <f t="shared" ref="V3:V26" si="6">T3-$U$2</f>
        <v>1.9679567337036135</v>
      </c>
      <c r="Y3" s="15">
        <f t="shared" ref="Y3:Y26" si="7">2^(-V3)</f>
        <v>0.2556147984026772</v>
      </c>
      <c r="Z3" s="15">
        <f t="shared" ref="Z3:Z26" si="8">LOG10(Y3)</f>
        <v>-0.59241400701370139</v>
      </c>
      <c r="AA3" s="17"/>
      <c r="AB3" s="17"/>
      <c r="AC3" s="7">
        <v>22.496679306030273</v>
      </c>
      <c r="AD3" s="7">
        <f t="shared" ref="AD3:AD26" si="9">AC3-H3</f>
        <v>4.0500049591064453</v>
      </c>
      <c r="AF3" s="7">
        <f t="shared" ref="AF3:AF26" si="10">AD3-$AE$2</f>
        <v>-0.10511035919189471</v>
      </c>
      <c r="AI3" s="15">
        <f t="shared" ref="AI3:AI7" si="11">2^(-AF3)</f>
        <v>1.0755766637224839</v>
      </c>
      <c r="AJ3" s="15">
        <f t="shared" ref="AJ3:AJ26" si="12">LOG10(AI3)</f>
        <v>3.1641370971775579E-2</v>
      </c>
      <c r="AK3" s="17"/>
      <c r="AL3" s="17"/>
      <c r="AM3" s="7">
        <v>23.2037353515625</v>
      </c>
      <c r="AN3" s="7">
        <f t="shared" ref="AN3:AN26" si="13">AM3-H3</f>
        <v>4.7570610046386719</v>
      </c>
      <c r="AP3" s="7">
        <f t="shared" ref="AP3:AP26" si="14">AN3-$AO$2</f>
        <v>-0.13400783538818395</v>
      </c>
      <c r="AS3" s="15">
        <f t="shared" ref="AS3:AS4" si="15">2^(-AP3)</f>
        <v>1.0973378972899248</v>
      </c>
      <c r="AT3" s="15">
        <f t="shared" ref="AT3:AT26" si="16">LOG10(AS3)</f>
        <v>4.0340378105844482E-2</v>
      </c>
      <c r="AU3" s="17"/>
      <c r="AV3" s="17"/>
      <c r="AW3" s="7">
        <v>23.67912483215332</v>
      </c>
      <c r="AX3" s="7">
        <f t="shared" ref="AX3:AX26" si="17">AW3-H3</f>
        <v>5.2324504852294922</v>
      </c>
      <c r="AZ3" s="7">
        <f t="shared" ref="AZ3:AZ26" si="18">AX3-$AY$2</f>
        <v>-9.9807929992675959E-2</v>
      </c>
      <c r="BC3" s="15">
        <f t="shared" ref="BC3" si="19">2^(-AZ3)</f>
        <v>1.0716307838491743</v>
      </c>
      <c r="BD3" s="15">
        <f t="shared" ref="BD3:BD26" si="20">LOG10(BC3)</f>
        <v>3.0045180732926148E-2</v>
      </c>
      <c r="BE3" s="17"/>
      <c r="BF3" s="17"/>
      <c r="BG3" s="7">
        <v>23.498378753662109</v>
      </c>
      <c r="BH3" s="7">
        <f t="shared" ref="BH3:BH26" si="21">BG3-H3</f>
        <v>5.0517044067382812</v>
      </c>
      <c r="BJ3" s="7">
        <f t="shared" ref="BJ3:BJ26" si="22">BH3-$BI$2</f>
        <v>0.58927898406982404</v>
      </c>
      <c r="BM3" s="15">
        <f t="shared" ref="BM3" si="23">2^(-BJ3)</f>
        <v>0.66467500878899255</v>
      </c>
      <c r="BN3" s="15">
        <f t="shared" ref="BN3:BN26" si="24">LOG10(BM3)</f>
        <v>-0.17739065001941434</v>
      </c>
      <c r="BO3" s="17"/>
      <c r="BP3" s="17"/>
    </row>
    <row r="4" spans="1:68" x14ac:dyDescent="0.2">
      <c r="A4" t="s">
        <v>43</v>
      </c>
      <c r="B4" t="s">
        <v>132</v>
      </c>
      <c r="C4">
        <v>3</v>
      </c>
      <c r="D4" t="s">
        <v>196</v>
      </c>
      <c r="E4" t="s">
        <v>197</v>
      </c>
      <c r="F4" s="7">
        <v>20.094675064086914</v>
      </c>
      <c r="G4" s="7">
        <v>17.454677581787109</v>
      </c>
      <c r="H4" s="7">
        <f t="shared" si="0"/>
        <v>18.774676322937012</v>
      </c>
      <c r="I4" s="7">
        <v>22.682109832763672</v>
      </c>
      <c r="J4" s="7">
        <f t="shared" si="1"/>
        <v>3.9074335098266602</v>
      </c>
      <c r="L4" s="7">
        <f t="shared" si="2"/>
        <v>-0.34087257385253888</v>
      </c>
      <c r="O4" s="15">
        <f t="shared" si="3"/>
        <v>1.2665223830985233</v>
      </c>
      <c r="P4" s="15">
        <f t="shared" si="4"/>
        <v>0.10261286942879992</v>
      </c>
      <c r="Q4" s="17"/>
      <c r="R4" s="17"/>
      <c r="S4" s="7">
        <v>27.436904907226562</v>
      </c>
      <c r="T4" s="7">
        <f t="shared" si="5"/>
        <v>8.6622285842895508</v>
      </c>
      <c r="V4" s="7">
        <f t="shared" si="6"/>
        <v>2.2410404205322267</v>
      </c>
      <c r="Y4" s="15">
        <f t="shared" si="7"/>
        <v>0.21153372244679658</v>
      </c>
      <c r="Z4" s="15">
        <f t="shared" si="8"/>
        <v>-0.67462038807562275</v>
      </c>
      <c r="AA4" s="17"/>
      <c r="AB4" s="17"/>
      <c r="AC4" s="7">
        <v>23.333461761474609</v>
      </c>
      <c r="AD4" s="7">
        <f t="shared" si="9"/>
        <v>4.5587854385375977</v>
      </c>
      <c r="AF4" s="7">
        <f t="shared" si="10"/>
        <v>0.40367012023925763</v>
      </c>
      <c r="AI4" s="15">
        <f t="shared" si="11"/>
        <v>0.75593279238186717</v>
      </c>
      <c r="AJ4" s="15">
        <f t="shared" si="12"/>
        <v>-0.12151681454530247</v>
      </c>
      <c r="AK4" s="17"/>
      <c r="AL4" s="17"/>
      <c r="AM4" s="7">
        <v>23.823740005493164</v>
      </c>
      <c r="AN4" s="7">
        <f t="shared" si="13"/>
        <v>5.0490636825561523</v>
      </c>
      <c r="AP4" s="7">
        <f t="shared" si="14"/>
        <v>0.15799484252929652</v>
      </c>
      <c r="AS4" s="15">
        <f t="shared" si="15"/>
        <v>0.89626990362665671</v>
      </c>
      <c r="AT4" s="15">
        <f t="shared" si="16"/>
        <v>-4.7561186761525515E-2</v>
      </c>
      <c r="AU4" s="17"/>
      <c r="AV4" s="17"/>
      <c r="AW4" s="7">
        <v>25.139312744140625</v>
      </c>
      <c r="AX4" s="7">
        <f t="shared" si="17"/>
        <v>6.3646364212036133</v>
      </c>
      <c r="AZ4" s="7">
        <f t="shared" si="18"/>
        <v>1.0323780059814451</v>
      </c>
      <c r="BC4" s="15">
        <f>2^(-AZ4)</f>
        <v>0.48890362045450397</v>
      </c>
      <c r="BD4" s="15">
        <f t="shared" si="20"/>
        <v>-0.31077674666418398</v>
      </c>
      <c r="BE4" s="17"/>
      <c r="BF4" s="17"/>
      <c r="BG4" s="7">
        <v>23.260257720947266</v>
      </c>
      <c r="BH4" s="7">
        <f t="shared" si="21"/>
        <v>4.4855813980102539</v>
      </c>
      <c r="BJ4" s="7">
        <f t="shared" si="22"/>
        <v>2.3155975341796697E-2</v>
      </c>
      <c r="BM4" s="15">
        <f>2^(-BJ4)</f>
        <v>0.98407762384362119</v>
      </c>
      <c r="BN4" s="15">
        <f t="shared" si="24"/>
        <v>-6.9706431567362493E-3</v>
      </c>
      <c r="BO4" s="17"/>
      <c r="BP4" s="17"/>
    </row>
    <row r="5" spans="1:68" x14ac:dyDescent="0.2">
      <c r="A5" t="s">
        <v>44</v>
      </c>
      <c r="B5" t="s">
        <v>132</v>
      </c>
      <c r="C5">
        <v>4</v>
      </c>
      <c r="D5" t="s">
        <v>196</v>
      </c>
      <c r="E5" t="s">
        <v>197</v>
      </c>
      <c r="F5" s="7">
        <v>19.55125617980957</v>
      </c>
      <c r="G5" s="7">
        <v>16.683694839477539</v>
      </c>
      <c r="H5" s="7">
        <f t="shared" si="0"/>
        <v>18.117475509643555</v>
      </c>
      <c r="I5" s="7">
        <v>22.999460220336914</v>
      </c>
      <c r="J5" s="7">
        <f t="shared" si="1"/>
        <v>4.8819847106933594</v>
      </c>
      <c r="L5" s="7">
        <f t="shared" si="2"/>
        <v>0.63367862701416033</v>
      </c>
      <c r="O5" s="15">
        <f t="shared" si="3"/>
        <v>0.64453087416299326</v>
      </c>
      <c r="P5" s="15">
        <f t="shared" si="4"/>
        <v>-0.1907562743424302</v>
      </c>
      <c r="Q5" s="17"/>
      <c r="R5" s="17"/>
      <c r="S5" s="7">
        <v>20.476884841918945</v>
      </c>
      <c r="T5" s="7">
        <f t="shared" si="5"/>
        <v>2.3594093322753906</v>
      </c>
      <c r="V5" s="7">
        <f t="shared" si="6"/>
        <v>-4.0617788314819334</v>
      </c>
      <c r="Y5" s="15">
        <f t="shared" si="7"/>
        <v>16.700030488834759</v>
      </c>
      <c r="Z5" s="15">
        <f t="shared" si="8"/>
        <v>1.2227172640290569</v>
      </c>
      <c r="AA5" s="17"/>
      <c r="AB5" s="17"/>
      <c r="AC5" s="7">
        <v>22.080558776855469</v>
      </c>
      <c r="AD5" s="7">
        <f t="shared" si="9"/>
        <v>3.9630832672119141</v>
      </c>
      <c r="AF5" s="7">
        <f t="shared" si="10"/>
        <v>-0.19203205108642596</v>
      </c>
      <c r="AI5" s="15">
        <f>2^(-AF5)</f>
        <v>1.1423716256319718</v>
      </c>
      <c r="AJ5" s="15">
        <f t="shared" si="12"/>
        <v>5.7807407505892174E-2</v>
      </c>
      <c r="AK5" s="17"/>
      <c r="AL5" s="17"/>
      <c r="AM5" s="7">
        <v>22.820472717285156</v>
      </c>
      <c r="AN5" s="7">
        <f t="shared" si="13"/>
        <v>4.7029972076416016</v>
      </c>
      <c r="AP5" s="7">
        <f t="shared" si="14"/>
        <v>-0.18807163238525426</v>
      </c>
      <c r="AS5" s="15">
        <f>2^(-AP5)</f>
        <v>1.1392399411154714</v>
      </c>
      <c r="AT5" s="15">
        <f t="shared" si="16"/>
        <v>5.6615202681450927E-2</v>
      </c>
      <c r="AU5" s="17"/>
      <c r="AV5" s="17"/>
      <c r="AW5" s="7">
        <v>23.148460388183594</v>
      </c>
      <c r="AX5" s="7">
        <f t="shared" si="17"/>
        <v>5.0309848785400391</v>
      </c>
      <c r="AZ5" s="7">
        <f t="shared" si="18"/>
        <v>-0.30127353668212908</v>
      </c>
      <c r="BC5" s="15">
        <f>2^(-AZ5)</f>
        <v>1.232231683879943</v>
      </c>
      <c r="BD5" s="15">
        <f t="shared" si="20"/>
        <v>9.06923714410936E-2</v>
      </c>
      <c r="BE5" s="17"/>
      <c r="BF5" s="17"/>
      <c r="BG5" s="7">
        <v>21.771509170532227</v>
      </c>
      <c r="BH5" s="7">
        <f t="shared" si="21"/>
        <v>3.6540336608886719</v>
      </c>
      <c r="BJ5" s="7">
        <f t="shared" si="22"/>
        <v>-0.80839176177978533</v>
      </c>
      <c r="BM5" s="15">
        <f>2^(-BJ5)</f>
        <v>1.7512581464775081</v>
      </c>
      <c r="BN5" s="15">
        <f t="shared" si="24"/>
        <v>0.24335016854336694</v>
      </c>
      <c r="BO5" s="17"/>
      <c r="BP5" s="17"/>
    </row>
    <row r="6" spans="1:68" x14ac:dyDescent="0.2">
      <c r="A6" t="s">
        <v>45</v>
      </c>
      <c r="B6" t="s">
        <v>132</v>
      </c>
      <c r="C6">
        <v>5</v>
      </c>
      <c r="D6" t="s">
        <v>196</v>
      </c>
      <c r="E6" t="s">
        <v>197</v>
      </c>
      <c r="F6" s="7">
        <v>19.537326812744141</v>
      </c>
      <c r="G6" s="7">
        <v>17.665683746337891</v>
      </c>
      <c r="H6" s="7">
        <f t="shared" si="0"/>
        <v>18.601505279541016</v>
      </c>
      <c r="I6" s="7">
        <v>23.289609909057617</v>
      </c>
      <c r="J6" s="7">
        <f t="shared" si="1"/>
        <v>4.6881046295166016</v>
      </c>
      <c r="L6" s="7">
        <f t="shared" si="2"/>
        <v>0.43979854583740252</v>
      </c>
      <c r="O6" s="15">
        <f t="shared" si="3"/>
        <v>0.73723754738144032</v>
      </c>
      <c r="P6" s="15">
        <f t="shared" si="4"/>
        <v>-0.1323925543464585</v>
      </c>
      <c r="Q6" s="17"/>
      <c r="R6" s="17"/>
      <c r="S6" s="7">
        <v>27.785554885864258</v>
      </c>
      <c r="T6" s="7">
        <f t="shared" si="5"/>
        <v>9.1840496063232422</v>
      </c>
      <c r="V6" s="7">
        <f t="shared" si="6"/>
        <v>2.7628614425659181</v>
      </c>
      <c r="Y6" s="15">
        <f t="shared" si="7"/>
        <v>0.14733157512384029</v>
      </c>
      <c r="Z6" s="15">
        <f t="shared" si="8"/>
        <v>-0.83170416807579906</v>
      </c>
      <c r="AA6" s="17"/>
      <c r="AB6" s="17"/>
      <c r="AC6" s="7">
        <v>23.026313781738281</v>
      </c>
      <c r="AD6" s="7">
        <f t="shared" si="9"/>
        <v>4.4248085021972656</v>
      </c>
      <c r="AF6" s="7">
        <f t="shared" si="10"/>
        <v>0.2696931838989256</v>
      </c>
      <c r="AI6" s="15">
        <f t="shared" si="11"/>
        <v>0.82949593489246909</v>
      </c>
      <c r="AJ6" s="15">
        <f t="shared" si="12"/>
        <v>-8.1185737979698844E-2</v>
      </c>
      <c r="AK6" s="17"/>
      <c r="AL6" s="17"/>
      <c r="AM6" s="7">
        <v>24.417585372924805</v>
      </c>
      <c r="AN6" s="7">
        <f t="shared" si="13"/>
        <v>5.8160800933837891</v>
      </c>
      <c r="AP6" s="7">
        <f t="shared" si="14"/>
        <v>0.92501125335693324</v>
      </c>
      <c r="AS6" s="15">
        <f t="shared" ref="AS6:AS7" si="25">2^(-AP6)</f>
        <v>0.52667640976287844</v>
      </c>
      <c r="AT6" s="15">
        <f t="shared" si="16"/>
        <v>-0.27845613358717147</v>
      </c>
      <c r="AU6" s="17"/>
      <c r="AV6" s="17"/>
      <c r="AW6" s="7">
        <v>24.253889083862305</v>
      </c>
      <c r="AX6" s="7">
        <f t="shared" si="17"/>
        <v>5.6523838043212891</v>
      </c>
      <c r="AZ6" s="7">
        <f t="shared" si="18"/>
        <v>0.32012538909912092</v>
      </c>
      <c r="BC6" s="15">
        <f t="shared" ref="BC6:BC7" si="26">2^(-AZ6)</f>
        <v>0.80100025714832868</v>
      </c>
      <c r="BD6" s="15">
        <f t="shared" si="20"/>
        <v>-9.6367344492438681E-2</v>
      </c>
      <c r="BE6" s="17"/>
      <c r="BF6" s="17"/>
      <c r="BG6" s="7">
        <v>23.926874160766602</v>
      </c>
      <c r="BH6" s="7">
        <f t="shared" si="21"/>
        <v>5.3253688812255859</v>
      </c>
      <c r="BJ6" s="7">
        <f t="shared" si="22"/>
        <v>0.86294345855712873</v>
      </c>
      <c r="BM6" s="15">
        <f t="shared" ref="BM6:BM7" si="27">2^(-BJ6)</f>
        <v>0.54982962290561843</v>
      </c>
      <c r="BN6" s="15">
        <f t="shared" si="24"/>
        <v>-0.25977186558771337</v>
      </c>
      <c r="BO6" s="17"/>
      <c r="BP6" s="17"/>
    </row>
    <row r="7" spans="1:68" x14ac:dyDescent="0.2">
      <c r="A7" t="s">
        <v>60</v>
      </c>
      <c r="B7">
        <v>0.5</v>
      </c>
      <c r="C7">
        <v>1</v>
      </c>
      <c r="D7" t="s">
        <v>196</v>
      </c>
      <c r="E7" t="s">
        <v>197</v>
      </c>
      <c r="F7" s="7">
        <v>19.797321319580078</v>
      </c>
      <c r="G7" s="7">
        <v>17.113264083862305</v>
      </c>
      <c r="H7" s="7">
        <f t="shared" si="0"/>
        <v>18.455292701721191</v>
      </c>
      <c r="I7" s="7">
        <v>23.868009567260742</v>
      </c>
      <c r="J7" s="7">
        <f t="shared" si="1"/>
        <v>5.4127168655395508</v>
      </c>
      <c r="K7" s="7">
        <f>AVERAGE(J7:J11)</f>
        <v>4.91069450378418</v>
      </c>
      <c r="L7" s="7">
        <f t="shared" si="2"/>
        <v>1.1644107818603517</v>
      </c>
      <c r="M7" s="7">
        <f>AVERAGE(L7:L11)</f>
        <v>0.66238842010498067</v>
      </c>
      <c r="N7">
        <f>STDEV(L7:L11)</f>
        <v>0.6581528369969234</v>
      </c>
      <c r="O7" s="15">
        <f t="shared" si="3"/>
        <v>0.44614643535420595</v>
      </c>
      <c r="P7" s="15">
        <f t="shared" si="4"/>
        <v>-0.35052257261451458</v>
      </c>
      <c r="Q7" s="17">
        <f>AVERAGE(P7:P11)</f>
        <v>-0.19939878323207366</v>
      </c>
      <c r="R7" s="17">
        <f>STDEV(P7:P11)</f>
        <v>0.19812374566742075</v>
      </c>
      <c r="S7" s="7">
        <v>27.368740081787109</v>
      </c>
      <c r="T7" s="7">
        <f t="shared" si="5"/>
        <v>8.913447380065918</v>
      </c>
      <c r="U7" s="7">
        <f>AVERAGE(T7:T11)</f>
        <v>6.5016464233398441</v>
      </c>
      <c r="V7" s="7">
        <f t="shared" si="6"/>
        <v>2.4922592163085939</v>
      </c>
      <c r="W7" s="7">
        <f>AVERAGE(V7:V11)</f>
        <v>8.0458259582519703E-2</v>
      </c>
      <c r="X7">
        <f>STDEV(V7:V11)</f>
        <v>2.6139147601100179</v>
      </c>
      <c r="Y7" s="15">
        <f t="shared" si="7"/>
        <v>0.1777277402132105</v>
      </c>
      <c r="Z7" s="15">
        <f t="shared" si="8"/>
        <v>-0.75024478107889314</v>
      </c>
      <c r="AA7" s="17">
        <f>AVERAGE(Z7:Z11)</f>
        <v>-2.4220349533257378E-2</v>
      </c>
      <c r="AB7" s="17">
        <f>STDEV(Z7:Z11)</f>
        <v>0.78686674890193509</v>
      </c>
      <c r="AC7" s="7">
        <v>22.403707504272461</v>
      </c>
      <c r="AD7" s="7">
        <f t="shared" si="9"/>
        <v>3.9484148025512695</v>
      </c>
      <c r="AE7" s="7">
        <f>AVERAGE(AD7:AD11)</f>
        <v>4.1808231353759764</v>
      </c>
      <c r="AF7" s="7">
        <f t="shared" si="10"/>
        <v>-0.20670051574707049</v>
      </c>
      <c r="AG7" s="7">
        <f>AVERAGE(AF7:AF11)</f>
        <v>2.570781707763654E-2</v>
      </c>
      <c r="AH7">
        <f>STDEV(AF7:AF11)</f>
        <v>1.0793813438778648</v>
      </c>
      <c r="AI7" s="15">
        <f t="shared" si="11"/>
        <v>1.1540458281245762</v>
      </c>
      <c r="AJ7" s="15">
        <f t="shared" si="12"/>
        <v>6.2223055359083311E-2</v>
      </c>
      <c r="AK7" s="17">
        <f>AVERAGE(AJ7:AJ11)</f>
        <v>-7.7388240634113483E-3</v>
      </c>
      <c r="AL7" s="17">
        <f>STDEV(AJ7:AJ11)</f>
        <v>0.32492616126733576</v>
      </c>
      <c r="AM7" s="7">
        <v>22.600776672363281</v>
      </c>
      <c r="AN7" s="7">
        <f t="shared" si="13"/>
        <v>4.1454839706420898</v>
      </c>
      <c r="AO7" s="7">
        <f>AVERAGE(AN7:AN11)</f>
        <v>4.5481235504150392</v>
      </c>
      <c r="AP7" s="7">
        <f t="shared" si="14"/>
        <v>-0.74558486938476598</v>
      </c>
      <c r="AQ7" s="7">
        <f>AVERAGE(AP7:AP11)</f>
        <v>-0.34294528961181675</v>
      </c>
      <c r="AR7">
        <f>STDEV(AP7:AP11)</f>
        <v>1.167269111014106</v>
      </c>
      <c r="AS7" s="15">
        <f t="shared" si="25"/>
        <v>1.6766538479931676</v>
      </c>
      <c r="AT7" s="15">
        <f t="shared" si="16"/>
        <v>0.22444340999802612</v>
      </c>
      <c r="AU7" s="17">
        <f>AVERAGE(AT7:AT11)</f>
        <v>0.10323681904482798</v>
      </c>
      <c r="AV7" s="17">
        <f>STDEV(AT7:AT11)</f>
        <v>0.35138301542727551</v>
      </c>
      <c r="AW7" s="7">
        <v>23.366931915283203</v>
      </c>
      <c r="AX7" s="7">
        <f t="shared" si="17"/>
        <v>4.9116392135620117</v>
      </c>
      <c r="AY7" s="7">
        <f>AVERAGE(AX7:AX11)</f>
        <v>5.0939727783203121</v>
      </c>
      <c r="AZ7" s="7">
        <f t="shared" si="18"/>
        <v>-0.42061920166015643</v>
      </c>
      <c r="BA7" s="7">
        <f>AVERAGE(AZ7:AZ11)</f>
        <v>-0.23828563690185564</v>
      </c>
      <c r="BB7">
        <f>STDEV(AZ7:AZ11)</f>
        <v>0.97627183930485306</v>
      </c>
      <c r="BC7" s="15">
        <f t="shared" si="26"/>
        <v>1.3385019137108241</v>
      </c>
      <c r="BD7" s="15">
        <f t="shared" si="20"/>
        <v>0.12661899645194413</v>
      </c>
      <c r="BE7" s="17">
        <f>AVERAGE(BD7:BD11)</f>
        <v>7.1731124243354594E-2</v>
      </c>
      <c r="BF7" s="17">
        <f>STDEV(BD7:BD11)</f>
        <v>0.29388710755280689</v>
      </c>
      <c r="BG7" s="7">
        <v>21.713672637939453</v>
      </c>
      <c r="BH7" s="7">
        <f t="shared" si="21"/>
        <v>3.2583799362182617</v>
      </c>
      <c r="BI7" s="7">
        <f>AVERAGE(BH7:BH11)</f>
        <v>3.8590133666992186</v>
      </c>
      <c r="BJ7" s="7">
        <f t="shared" si="22"/>
        <v>-1.2040454864501955</v>
      </c>
      <c r="BK7" s="7">
        <f>AVERAGE(BJ7:BJ11)</f>
        <v>-0.60341205596923841</v>
      </c>
      <c r="BL7">
        <f>STDEV(BJ7:BJ11)</f>
        <v>1.3875474200689166</v>
      </c>
      <c r="BM7" s="15">
        <f t="shared" si="27"/>
        <v>2.3038479211248184</v>
      </c>
      <c r="BN7" s="15">
        <f t="shared" si="24"/>
        <v>0.36245380756533846</v>
      </c>
      <c r="BO7" s="17">
        <f>AVERAGE(BN7:BN11)</f>
        <v>0.18164512859201382</v>
      </c>
      <c r="BP7" s="17">
        <f>STDEV(BN7:BN11)</f>
        <v>0.41769339384691423</v>
      </c>
    </row>
    <row r="8" spans="1:68" x14ac:dyDescent="0.2">
      <c r="A8" t="s">
        <v>61</v>
      </c>
      <c r="B8">
        <v>0.5</v>
      </c>
      <c r="C8">
        <v>2</v>
      </c>
      <c r="D8" t="s">
        <v>196</v>
      </c>
      <c r="E8" t="s">
        <v>197</v>
      </c>
      <c r="F8" s="7">
        <v>20.388662338256836</v>
      </c>
      <c r="G8" s="7">
        <v>17.508277893066406</v>
      </c>
      <c r="H8" s="7">
        <f t="shared" si="0"/>
        <v>18.948470115661621</v>
      </c>
      <c r="I8" s="7">
        <v>24.127317428588867</v>
      </c>
      <c r="J8" s="7">
        <f t="shared" si="1"/>
        <v>5.1788473129272461</v>
      </c>
      <c r="L8" s="7">
        <f t="shared" si="2"/>
        <v>0.93054122924804705</v>
      </c>
      <c r="O8" s="15">
        <f t="shared" si="3"/>
        <v>0.52466147733229007</v>
      </c>
      <c r="P8" s="15">
        <f t="shared" si="4"/>
        <v>-0.28012082220569534</v>
      </c>
      <c r="Q8" s="17"/>
      <c r="R8" s="17"/>
      <c r="S8" s="7">
        <v>25.886539459228516</v>
      </c>
      <c r="T8" s="7">
        <f t="shared" si="5"/>
        <v>6.9380693435668945</v>
      </c>
      <c r="V8" s="7">
        <f t="shared" si="6"/>
        <v>0.51688117980957049</v>
      </c>
      <c r="Y8" s="15">
        <f>2^(-V8)</f>
        <v>0.69888104331414524</v>
      </c>
      <c r="Z8" s="15">
        <f t="shared" si="8"/>
        <v>-0.15559673931686846</v>
      </c>
      <c r="AA8" s="17"/>
      <c r="AB8" s="17"/>
      <c r="AC8" s="7">
        <v>22.237983703613281</v>
      </c>
      <c r="AD8" s="7">
        <f t="shared" si="9"/>
        <v>3.2895135879516602</v>
      </c>
      <c r="AF8" s="7">
        <f t="shared" si="10"/>
        <v>-0.86560173034667987</v>
      </c>
      <c r="AI8" s="15">
        <f>2^(-AF8)</f>
        <v>1.822099483988487</v>
      </c>
      <c r="AJ8" s="15">
        <f t="shared" si="12"/>
        <v>0.26057208513299562</v>
      </c>
      <c r="AK8" s="17"/>
      <c r="AL8" s="17"/>
      <c r="AM8" s="7">
        <v>22.745803833007812</v>
      </c>
      <c r="AN8" s="7">
        <f t="shared" si="13"/>
        <v>3.7973337173461914</v>
      </c>
      <c r="AP8" s="7">
        <f t="shared" si="14"/>
        <v>-1.0937351226806644</v>
      </c>
      <c r="AS8" s="15">
        <f>2^(-AP8)</f>
        <v>2.1342587923965106</v>
      </c>
      <c r="AT8" s="15">
        <f t="shared" si="16"/>
        <v>0.32924707923810437</v>
      </c>
      <c r="AU8" s="17"/>
      <c r="AV8" s="17"/>
      <c r="AW8" s="7">
        <v>23.151426315307617</v>
      </c>
      <c r="AX8" s="7">
        <f t="shared" si="17"/>
        <v>4.2029561996459961</v>
      </c>
      <c r="AZ8" s="7">
        <f t="shared" si="18"/>
        <v>-1.1293022155761721</v>
      </c>
      <c r="BC8" s="15">
        <f>2^(-AZ8)</f>
        <v>2.187529110299828</v>
      </c>
      <c r="BD8" s="15">
        <f t="shared" si="20"/>
        <v>0.33995384105821946</v>
      </c>
      <c r="BE8" s="17"/>
      <c r="BF8" s="17"/>
      <c r="BG8" s="7">
        <v>21.587678909301758</v>
      </c>
      <c r="BH8" s="7">
        <f t="shared" si="21"/>
        <v>2.6392087936401367</v>
      </c>
      <c r="BJ8" s="7">
        <f t="shared" si="22"/>
        <v>-1.8232166290283205</v>
      </c>
      <c r="BM8" s="15">
        <f>2^(-BJ8)</f>
        <v>3.5386930567227415</v>
      </c>
      <c r="BN8" s="15">
        <f t="shared" si="24"/>
        <v>0.54884289393089369</v>
      </c>
      <c r="BO8" s="17"/>
      <c r="BP8" s="17"/>
    </row>
    <row r="9" spans="1:68" x14ac:dyDescent="0.2">
      <c r="A9" t="s">
        <v>46</v>
      </c>
      <c r="B9">
        <v>0.5</v>
      </c>
      <c r="C9">
        <v>3</v>
      </c>
      <c r="D9" t="s">
        <v>196</v>
      </c>
      <c r="E9" t="s">
        <v>197</v>
      </c>
      <c r="F9" s="7">
        <v>20.271734237670898</v>
      </c>
      <c r="G9" s="7">
        <v>17.73243522644043</v>
      </c>
      <c r="H9" s="7">
        <f t="shared" si="0"/>
        <v>19.002084732055664</v>
      </c>
      <c r="I9" s="7">
        <v>22.840227127075195</v>
      </c>
      <c r="J9" s="7">
        <f t="shared" si="1"/>
        <v>3.8381423950195312</v>
      </c>
      <c r="L9" s="7">
        <f t="shared" si="2"/>
        <v>-0.41016368865966779</v>
      </c>
      <c r="O9" s="15">
        <f t="shared" si="3"/>
        <v>1.3288365757839233</v>
      </c>
      <c r="P9" s="15">
        <f t="shared" si="4"/>
        <v>0.12347157341874232</v>
      </c>
      <c r="Q9" s="17"/>
      <c r="R9" s="17"/>
      <c r="S9" s="7">
        <v>23.073461532592773</v>
      </c>
      <c r="T9" s="7">
        <f t="shared" si="5"/>
        <v>4.0713768005371094</v>
      </c>
      <c r="V9" s="7">
        <f t="shared" si="6"/>
        <v>-2.3498113632202147</v>
      </c>
      <c r="Y9" s="15">
        <f t="shared" si="7"/>
        <v>5.0975759420876248</v>
      </c>
      <c r="Z9" s="15">
        <f t="shared" si="8"/>
        <v>0.70736370448135488</v>
      </c>
      <c r="AA9" s="17"/>
      <c r="AB9" s="17"/>
      <c r="AC9" s="7">
        <v>22.633956909179688</v>
      </c>
      <c r="AD9" s="7">
        <f t="shared" si="9"/>
        <v>3.6318721771240234</v>
      </c>
      <c r="AF9" s="7">
        <f t="shared" si="10"/>
        <v>-0.52324314117431658</v>
      </c>
      <c r="AI9" s="15">
        <f t="shared" ref="AI9:AI26" si="28">2^(-AF9)</f>
        <v>1.4371823682440448</v>
      </c>
      <c r="AJ9" s="15">
        <f t="shared" si="12"/>
        <v>0.15751188051891243</v>
      </c>
      <c r="AK9" s="17"/>
      <c r="AL9" s="17"/>
      <c r="AM9" s="7">
        <v>23.298892974853516</v>
      </c>
      <c r="AN9" s="7">
        <f t="shared" si="13"/>
        <v>4.2968082427978516</v>
      </c>
      <c r="AP9" s="7">
        <f t="shared" si="14"/>
        <v>-0.59426059722900426</v>
      </c>
      <c r="AS9" s="15">
        <f t="shared" ref="AS9:AS26" si="29">2^(-AP9)</f>
        <v>1.5096986441323965</v>
      </c>
      <c r="AT9" s="15">
        <f t="shared" si="16"/>
        <v>0.17889026500712202</v>
      </c>
      <c r="AU9" s="17"/>
      <c r="AV9" s="17"/>
      <c r="AW9" s="7">
        <v>24.160812377929688</v>
      </c>
      <c r="AX9" s="7">
        <f t="shared" si="17"/>
        <v>5.1587276458740234</v>
      </c>
      <c r="AZ9" s="7">
        <f t="shared" si="18"/>
        <v>-0.17353076934814471</v>
      </c>
      <c r="BC9" s="15">
        <f t="shared" ref="BC9:BC26" si="30">2^(-AZ9)</f>
        <v>1.1278152605039005</v>
      </c>
      <c r="BD9" s="15">
        <f t="shared" si="20"/>
        <v>5.2237966744439361E-2</v>
      </c>
      <c r="BE9" s="17"/>
      <c r="BF9" s="17"/>
      <c r="BG9" s="7">
        <v>22.631296157836914</v>
      </c>
      <c r="BH9" s="7">
        <f t="shared" si="21"/>
        <v>3.62921142578125</v>
      </c>
      <c r="BJ9" s="7">
        <f t="shared" si="22"/>
        <v>-0.83321399688720721</v>
      </c>
      <c r="BM9" s="15">
        <f t="shared" ref="BM9:BM26" si="31">2^(-BJ9)</f>
        <v>1.7816500561527204</v>
      </c>
      <c r="BN9" s="15">
        <f t="shared" si="24"/>
        <v>0.25082240587012444</v>
      </c>
      <c r="BO9" s="17"/>
      <c r="BP9" s="17"/>
    </row>
    <row r="10" spans="1:68" x14ac:dyDescent="0.2">
      <c r="A10" t="s">
        <v>47</v>
      </c>
      <c r="B10">
        <v>0.5</v>
      </c>
      <c r="C10">
        <v>4</v>
      </c>
      <c r="D10" t="s">
        <v>196</v>
      </c>
      <c r="E10" t="s">
        <v>197</v>
      </c>
      <c r="F10" s="7">
        <v>18.098623275756836</v>
      </c>
      <c r="G10" s="7">
        <v>16.426258087158203</v>
      </c>
      <c r="H10" s="7">
        <f t="shared" si="0"/>
        <v>17.26244068145752</v>
      </c>
      <c r="I10" s="7">
        <v>22.650394439697266</v>
      </c>
      <c r="J10" s="7">
        <f t="shared" si="1"/>
        <v>5.3879537582397461</v>
      </c>
      <c r="L10" s="7">
        <f t="shared" si="2"/>
        <v>1.1396476745605471</v>
      </c>
      <c r="O10" s="15">
        <f t="shared" si="3"/>
        <v>0.45387040535326745</v>
      </c>
      <c r="P10" s="15">
        <f t="shared" si="4"/>
        <v>-0.34306813453142765</v>
      </c>
      <c r="Q10" s="17"/>
      <c r="R10" s="17"/>
      <c r="S10" s="7">
        <v>26.323629379272461</v>
      </c>
      <c r="T10" s="7">
        <f t="shared" si="5"/>
        <v>9.0611886978149414</v>
      </c>
      <c r="V10" s="7">
        <f t="shared" si="6"/>
        <v>2.6400005340576174</v>
      </c>
      <c r="Y10" s="15">
        <f t="shared" si="7"/>
        <v>0.16042817780796384</v>
      </c>
      <c r="Z10" s="15">
        <f t="shared" si="8"/>
        <v>-0.79471934932027266</v>
      </c>
      <c r="AA10" s="17"/>
      <c r="AB10" s="17"/>
      <c r="AC10" s="7">
        <v>23.307107925415039</v>
      </c>
      <c r="AD10" s="7">
        <f t="shared" si="9"/>
        <v>6.0446672439575195</v>
      </c>
      <c r="AF10" s="7">
        <f t="shared" si="10"/>
        <v>1.8895519256591795</v>
      </c>
      <c r="AI10" s="15">
        <f t="shared" si="28"/>
        <v>0.26989086921232902</v>
      </c>
      <c r="AJ10" s="15">
        <f t="shared" si="12"/>
        <v>-0.56881180798805009</v>
      </c>
      <c r="AK10" s="17"/>
      <c r="AL10" s="17"/>
      <c r="AM10" s="7">
        <v>23.868379592895508</v>
      </c>
      <c r="AN10" s="7">
        <f t="shared" si="13"/>
        <v>6.6059389114379883</v>
      </c>
      <c r="AP10" s="7">
        <f t="shared" si="14"/>
        <v>1.7148700714111325</v>
      </c>
      <c r="AS10" s="15">
        <f t="shared" si="29"/>
        <v>0.30462999955003189</v>
      </c>
      <c r="AT10" s="15">
        <f t="shared" si="16"/>
        <v>-0.51622733016118438</v>
      </c>
      <c r="AU10" s="17"/>
      <c r="AV10" s="17"/>
      <c r="AW10" s="7">
        <v>23.972566604614258</v>
      </c>
      <c r="AX10" s="7">
        <f t="shared" si="17"/>
        <v>6.7101259231567383</v>
      </c>
      <c r="AZ10" s="7">
        <f t="shared" si="18"/>
        <v>1.3778675079345701</v>
      </c>
      <c r="BC10" s="15">
        <f t="shared" si="30"/>
        <v>0.38478714092251154</v>
      </c>
      <c r="BD10" s="15">
        <f t="shared" si="20"/>
        <v>-0.41477944993908428</v>
      </c>
      <c r="BE10" s="17"/>
      <c r="BF10" s="17"/>
      <c r="BG10" s="7">
        <v>23.506338119506836</v>
      </c>
      <c r="BH10" s="7">
        <f t="shared" si="21"/>
        <v>6.2438974380493164</v>
      </c>
      <c r="BJ10" s="7">
        <f t="shared" si="22"/>
        <v>1.7814720153808592</v>
      </c>
      <c r="BM10" s="15">
        <f t="shared" si="31"/>
        <v>0.29088644692788113</v>
      </c>
      <c r="BN10" s="15">
        <f t="shared" si="24"/>
        <v>-0.53627651306560387</v>
      </c>
      <c r="BO10" s="17"/>
      <c r="BP10" s="17"/>
    </row>
    <row r="11" spans="1:68" x14ac:dyDescent="0.2">
      <c r="A11" t="s">
        <v>48</v>
      </c>
      <c r="B11">
        <v>0.5</v>
      </c>
      <c r="C11">
        <v>5</v>
      </c>
      <c r="D11" t="s">
        <v>196</v>
      </c>
      <c r="E11" t="s">
        <v>197</v>
      </c>
      <c r="F11" s="7">
        <v>19.920417785644531</v>
      </c>
      <c r="G11" s="7">
        <v>17.290014266967773</v>
      </c>
      <c r="H11" s="7">
        <f t="shared" si="0"/>
        <v>18.605216026306152</v>
      </c>
      <c r="I11" s="7">
        <v>23.341028213500977</v>
      </c>
      <c r="J11" s="7">
        <f t="shared" si="1"/>
        <v>4.7358121871948242</v>
      </c>
      <c r="L11" s="7">
        <f t="shared" si="2"/>
        <v>0.48750610351562518</v>
      </c>
      <c r="O11" s="15">
        <f t="shared" si="3"/>
        <v>0.71325699539837406</v>
      </c>
      <c r="P11" s="15">
        <f t="shared" si="4"/>
        <v>-0.146753960227473</v>
      </c>
      <c r="Q11" s="17"/>
      <c r="R11" s="17"/>
      <c r="S11" s="7">
        <v>22.129365921020508</v>
      </c>
      <c r="T11" s="7">
        <f t="shared" si="5"/>
        <v>3.5241498947143555</v>
      </c>
      <c r="V11" s="7">
        <f t="shared" si="6"/>
        <v>-2.8970382690429686</v>
      </c>
      <c r="Y11" s="15">
        <f t="shared" si="7"/>
        <v>7.4489561476221917</v>
      </c>
      <c r="Z11" s="15">
        <f t="shared" si="8"/>
        <v>0.87209541756839248</v>
      </c>
      <c r="AA11" s="17"/>
      <c r="AB11" s="17"/>
      <c r="AC11" s="7">
        <v>22.594863891601562</v>
      </c>
      <c r="AD11" s="7">
        <f t="shared" si="9"/>
        <v>3.9896478652954102</v>
      </c>
      <c r="AF11" s="7">
        <f t="shared" si="10"/>
        <v>-0.16546745300292987</v>
      </c>
      <c r="AI11" s="15">
        <f t="shared" si="28"/>
        <v>1.1215294100916597</v>
      </c>
      <c r="AJ11" s="15">
        <f t="shared" si="12"/>
        <v>4.9810666660002029E-2</v>
      </c>
      <c r="AK11" s="17"/>
      <c r="AL11" s="17"/>
      <c r="AM11" s="7">
        <v>22.500268936157227</v>
      </c>
      <c r="AN11" s="7">
        <f t="shared" si="13"/>
        <v>3.8950529098510742</v>
      </c>
      <c r="AP11" s="7">
        <f t="shared" si="14"/>
        <v>-0.99601593017578161</v>
      </c>
      <c r="AS11" s="15">
        <f t="shared" si="29"/>
        <v>1.9944845255937804</v>
      </c>
      <c r="AT11" s="15">
        <f t="shared" si="16"/>
        <v>0.29983067114207174</v>
      </c>
      <c r="AU11" s="17"/>
      <c r="AV11" s="17"/>
      <c r="AW11" s="7">
        <v>23.091630935668945</v>
      </c>
      <c r="AX11" s="7">
        <f t="shared" si="17"/>
        <v>4.486414909362793</v>
      </c>
      <c r="AZ11" s="7">
        <f t="shared" si="18"/>
        <v>-0.84584350585937518</v>
      </c>
      <c r="BC11" s="15">
        <f t="shared" si="30"/>
        <v>1.7973152816181255</v>
      </c>
      <c r="BD11" s="15">
        <f t="shared" si="20"/>
        <v>0.25462426690125434</v>
      </c>
      <c r="BE11" s="17"/>
      <c r="BF11" s="17"/>
      <c r="BG11" s="7">
        <v>22.129585266113281</v>
      </c>
      <c r="BH11" s="7">
        <f t="shared" si="21"/>
        <v>3.5243692398071289</v>
      </c>
      <c r="BJ11" s="7">
        <f t="shared" si="22"/>
        <v>-0.9380561828613283</v>
      </c>
      <c r="BM11" s="15">
        <f t="shared" si="31"/>
        <v>1.9159450476251116</v>
      </c>
      <c r="BN11" s="15">
        <f t="shared" si="24"/>
        <v>0.2823830486593164</v>
      </c>
      <c r="BO11" s="17"/>
      <c r="BP11" s="17"/>
    </row>
    <row r="12" spans="1:68" x14ac:dyDescent="0.2">
      <c r="A12" t="s">
        <v>49</v>
      </c>
      <c r="B12">
        <v>1.5</v>
      </c>
      <c r="C12">
        <v>1</v>
      </c>
      <c r="D12" t="s">
        <v>196</v>
      </c>
      <c r="E12" t="s">
        <v>197</v>
      </c>
      <c r="F12" s="7">
        <v>22.128372192382812</v>
      </c>
      <c r="G12" s="7">
        <v>19.329057693481445</v>
      </c>
      <c r="H12" s="7">
        <f t="shared" si="0"/>
        <v>20.728714942932129</v>
      </c>
      <c r="I12" s="7">
        <v>24.035383224487305</v>
      </c>
      <c r="J12" s="7">
        <f t="shared" si="1"/>
        <v>3.3066682815551758</v>
      </c>
      <c r="K12" s="7">
        <f>AVERAGE(J12:J16)</f>
        <v>3.8526994705200197</v>
      </c>
      <c r="L12" s="7">
        <f t="shared" si="2"/>
        <v>-0.94163780212402326</v>
      </c>
      <c r="M12" s="7">
        <f>AVERAGE(L12:L16)</f>
        <v>-0.3956066131591795</v>
      </c>
      <c r="N12">
        <f>STDEV(L12:L16)</f>
        <v>0.78541526907275205</v>
      </c>
      <c r="O12" s="15">
        <f t="shared" si="3"/>
        <v>1.9207074614005397</v>
      </c>
      <c r="P12" s="15">
        <f t="shared" si="4"/>
        <v>0.28346122349043551</v>
      </c>
      <c r="Q12" s="17">
        <f>AVERAGE(P12:P16)</f>
        <v>0.11908945704395006</v>
      </c>
      <c r="R12" s="17">
        <f>STDEV(P12:P16)</f>
        <v>0.23643355504339519</v>
      </c>
      <c r="S12" s="7">
        <v>29.446081161499023</v>
      </c>
      <c r="T12" s="7">
        <f t="shared" si="5"/>
        <v>8.7173662185668945</v>
      </c>
      <c r="U12" s="7">
        <f>AVERAGE(T12:T16)</f>
        <v>4.9874605178833011</v>
      </c>
      <c r="V12" s="7">
        <f t="shared" si="6"/>
        <v>2.2961780548095705</v>
      </c>
      <c r="W12" s="7">
        <f>AVERAGE(V12:V16)</f>
        <v>-1.4337276458740233</v>
      </c>
      <c r="X12">
        <f>STDEV(V12:V16)</f>
        <v>3.1197573821058335</v>
      </c>
      <c r="Y12" s="15">
        <f t="shared" si="7"/>
        <v>0.20360176105617861</v>
      </c>
      <c r="Z12" s="15">
        <f t="shared" si="8"/>
        <v>-0.69121846988305369</v>
      </c>
      <c r="AA12" s="17">
        <f>AVERAGE(Z12:Z16)</f>
        <v>0.43159502702078723</v>
      </c>
      <c r="AB12" s="17">
        <f>STDEV(Z12:Z16)</f>
        <v>0.93914055120799234</v>
      </c>
      <c r="AC12" s="7">
        <v>24.039426803588867</v>
      </c>
      <c r="AD12" s="7">
        <f t="shared" si="9"/>
        <v>3.3107118606567383</v>
      </c>
      <c r="AE12" s="7">
        <f>AVERAGE(AD12:AD16)</f>
        <v>4.0307840347290043</v>
      </c>
      <c r="AF12" s="7">
        <f t="shared" si="10"/>
        <v>-0.84440345764160174</v>
      </c>
      <c r="AG12" s="7">
        <f>AVERAGE(AF12:AF16)</f>
        <v>-0.12433128356933612</v>
      </c>
      <c r="AH12">
        <f>STDEV(AF12:AF16)</f>
        <v>0.47068996699926707</v>
      </c>
      <c r="AI12" s="15">
        <f t="shared" si="28"/>
        <v>1.7955221588247952</v>
      </c>
      <c r="AJ12" s="15">
        <f t="shared" si="12"/>
        <v>0.25419076919250205</v>
      </c>
      <c r="AK12" s="17">
        <f>AVERAGE(AJ12:AJ16)</f>
        <v>3.7427445753774449E-2</v>
      </c>
      <c r="AL12" s="17">
        <f>STDEV(AJ12:AJ16)</f>
        <v>0.14169179872486881</v>
      </c>
      <c r="AM12" s="7">
        <v>24.378847122192383</v>
      </c>
      <c r="AN12" s="7">
        <f t="shared" si="13"/>
        <v>3.6501321792602539</v>
      </c>
      <c r="AO12" s="7">
        <f>AVERAGE(AN12:AN16)</f>
        <v>4.6901670455932614</v>
      </c>
      <c r="AP12" s="7">
        <f t="shared" si="14"/>
        <v>-1.2409366607666019</v>
      </c>
      <c r="AQ12" s="7">
        <f>AVERAGE(AP12:AP16)</f>
        <v>-0.2009017944335941</v>
      </c>
      <c r="AR12">
        <f>STDEV(AP12:AP16)</f>
        <v>0.81555924723270645</v>
      </c>
      <c r="AS12" s="15">
        <f t="shared" si="29"/>
        <v>2.3635193250303961</v>
      </c>
      <c r="AT12" s="15">
        <f t="shared" si="16"/>
        <v>0.37355915760984548</v>
      </c>
      <c r="AU12" s="17">
        <f>AVERAGE(AT12:AT16)</f>
        <v>6.0477466307230873E-2</v>
      </c>
      <c r="AV12" s="17">
        <f>STDEV(AT12:AT16)</f>
        <v>0.24550779665818137</v>
      </c>
      <c r="AW12" s="7">
        <v>25.387655258178711</v>
      </c>
      <c r="AX12" s="7">
        <f t="shared" si="17"/>
        <v>4.658940315246582</v>
      </c>
      <c r="AY12" s="7">
        <f>AVERAGE(AX12:AX16)</f>
        <v>4.8203229904174805</v>
      </c>
      <c r="AZ12" s="7">
        <f t="shared" si="18"/>
        <v>-0.67331809997558612</v>
      </c>
      <c r="BA12" s="7">
        <f>AVERAGE(AZ12:AZ16)</f>
        <v>-0.51193542480468768</v>
      </c>
      <c r="BB12">
        <f>STDEV(AZ12:AZ16)</f>
        <v>0.34454811442369554</v>
      </c>
      <c r="BC12" s="15">
        <f t="shared" si="30"/>
        <v>1.5947365379398168</v>
      </c>
      <c r="BD12" s="15">
        <f t="shared" si="20"/>
        <v>0.20268894471613075</v>
      </c>
      <c r="BE12" s="17">
        <f>AVERAGE(BD12:BD16)</f>
        <v>0.15410791870919352</v>
      </c>
      <c r="BF12" s="17">
        <f>STDEV(BD12:BD16)</f>
        <v>0.10371931739099795</v>
      </c>
      <c r="BG12" s="7">
        <v>24.874292373657227</v>
      </c>
      <c r="BH12" s="7">
        <f t="shared" si="21"/>
        <v>4.1455774307250977</v>
      </c>
      <c r="BI12" s="7">
        <f>AVERAGE(BH12:BH16)</f>
        <v>3.6227006912231445</v>
      </c>
      <c r="BJ12" s="7">
        <f t="shared" si="22"/>
        <v>-0.31684799194335955</v>
      </c>
      <c r="BK12" s="7">
        <f>AVERAGE(BJ12:BJ16)</f>
        <v>-0.83972473144531268</v>
      </c>
      <c r="BL12">
        <f>STDEV(BJ12:BJ16)</f>
        <v>0.502232268218477</v>
      </c>
      <c r="BM12" s="15">
        <f t="shared" si="31"/>
        <v>1.2456061666619518</v>
      </c>
      <c r="BN12" s="15">
        <f t="shared" si="24"/>
        <v>9.5380749640850665E-2</v>
      </c>
      <c r="BO12" s="17">
        <f>AVERAGE(BN12:BN16)</f>
        <v>0.25278233226592023</v>
      </c>
      <c r="BP12" s="17">
        <f>STDEV(BN12:BN16)</f>
        <v>0.15118697752411955</v>
      </c>
    </row>
    <row r="13" spans="1:68" x14ac:dyDescent="0.2">
      <c r="A13" t="s">
        <v>50</v>
      </c>
      <c r="B13">
        <v>1.5</v>
      </c>
      <c r="C13">
        <v>2</v>
      </c>
      <c r="D13" t="s">
        <v>196</v>
      </c>
      <c r="E13" t="s">
        <v>197</v>
      </c>
      <c r="F13" s="7">
        <v>19.995386123657227</v>
      </c>
      <c r="G13" s="7">
        <v>17.178300857543945</v>
      </c>
      <c r="H13" s="7">
        <f t="shared" si="0"/>
        <v>18.586843490600586</v>
      </c>
      <c r="I13" s="7">
        <v>22.597696304321289</v>
      </c>
      <c r="J13" s="7">
        <f t="shared" si="1"/>
        <v>4.0108528137207031</v>
      </c>
      <c r="L13" s="7">
        <f t="shared" si="2"/>
        <v>-0.23745326995849592</v>
      </c>
      <c r="O13" s="15">
        <f t="shared" si="3"/>
        <v>1.1789097427887818</v>
      </c>
      <c r="P13" s="15">
        <f t="shared" si="4"/>
        <v>7.1480556826004141E-2</v>
      </c>
      <c r="Q13" s="17"/>
      <c r="R13" s="17"/>
      <c r="S13" s="7">
        <v>21.510557174682617</v>
      </c>
      <c r="T13" s="7">
        <f t="shared" si="5"/>
        <v>2.9237136840820312</v>
      </c>
      <c r="V13" s="7">
        <f t="shared" si="6"/>
        <v>-3.4974744796752928</v>
      </c>
      <c r="Y13" s="15">
        <f t="shared" si="7"/>
        <v>11.293920529107202</v>
      </c>
      <c r="Z13" s="15">
        <f t="shared" si="8"/>
        <v>1.0528447274515382</v>
      </c>
      <c r="AA13" s="17"/>
      <c r="AB13" s="17"/>
      <c r="AC13" s="7">
        <v>23.06695556640625</v>
      </c>
      <c r="AD13" s="7">
        <f t="shared" si="9"/>
        <v>4.4801120758056641</v>
      </c>
      <c r="AF13" s="7">
        <f t="shared" si="10"/>
        <v>0.32499675750732404</v>
      </c>
      <c r="AI13" s="15">
        <f t="shared" si="28"/>
        <v>0.79830018055397256</v>
      </c>
      <c r="AJ13" s="15">
        <f t="shared" si="12"/>
        <v>-9.7833772503237715E-2</v>
      </c>
      <c r="AK13" s="17"/>
      <c r="AL13" s="17"/>
      <c r="AM13" s="7">
        <v>23.107316970825195</v>
      </c>
      <c r="AN13" s="7">
        <f t="shared" si="13"/>
        <v>4.5204734802246094</v>
      </c>
      <c r="AP13" s="7">
        <f t="shared" si="14"/>
        <v>-0.37059535980224645</v>
      </c>
      <c r="AS13" s="15">
        <f t="shared" si="29"/>
        <v>1.2928862584816978</v>
      </c>
      <c r="AT13" s="15">
        <f t="shared" si="16"/>
        <v>0.1115603195543618</v>
      </c>
      <c r="AU13" s="17"/>
      <c r="AV13" s="17"/>
      <c r="AW13" s="7">
        <v>23.650623321533203</v>
      </c>
      <c r="AX13" s="7">
        <f t="shared" si="17"/>
        <v>5.0637798309326172</v>
      </c>
      <c r="AZ13" s="7">
        <f t="shared" si="18"/>
        <v>-0.26847858428955096</v>
      </c>
      <c r="BC13" s="15">
        <f t="shared" si="30"/>
        <v>1.2045368952049533</v>
      </c>
      <c r="BD13" s="15">
        <f t="shared" si="20"/>
        <v>8.0820107064555377E-2</v>
      </c>
      <c r="BE13" s="17"/>
      <c r="BF13" s="17"/>
      <c r="BG13" s="7">
        <v>22.369638442993164</v>
      </c>
      <c r="BH13" s="7">
        <f t="shared" si="21"/>
        <v>3.7827949523925781</v>
      </c>
      <c r="BJ13" s="7">
        <f t="shared" si="22"/>
        <v>-0.67963047027587908</v>
      </c>
      <c r="BM13" s="15">
        <f t="shared" si="31"/>
        <v>1.6017294380785831</v>
      </c>
      <c r="BN13" s="15">
        <f t="shared" si="24"/>
        <v>0.20458915752025739</v>
      </c>
      <c r="BO13" s="17"/>
      <c r="BP13" s="17"/>
    </row>
    <row r="14" spans="1:68" x14ac:dyDescent="0.2">
      <c r="A14" t="s">
        <v>51</v>
      </c>
      <c r="B14">
        <v>1.5</v>
      </c>
      <c r="C14">
        <v>3</v>
      </c>
      <c r="D14" t="s">
        <v>196</v>
      </c>
      <c r="E14" t="s">
        <v>197</v>
      </c>
      <c r="F14" s="7">
        <v>20.976736068725586</v>
      </c>
      <c r="G14" s="7">
        <v>17.957433700561523</v>
      </c>
      <c r="H14" s="7">
        <f t="shared" si="0"/>
        <v>19.467084884643555</v>
      </c>
      <c r="I14" s="7">
        <v>22.52546501159668</v>
      </c>
      <c r="J14" s="7">
        <f t="shared" si="1"/>
        <v>3.058380126953125</v>
      </c>
      <c r="L14" s="7">
        <f t="shared" si="2"/>
        <v>-1.189925956726074</v>
      </c>
      <c r="O14" s="15">
        <f t="shared" si="3"/>
        <v>2.2814103401680463</v>
      </c>
      <c r="P14" s="15">
        <f t="shared" si="4"/>
        <v>0.35820340559370872</v>
      </c>
      <c r="Q14" s="17"/>
      <c r="R14" s="17"/>
      <c r="S14" s="7">
        <v>21.524221420288086</v>
      </c>
      <c r="T14" s="7">
        <f t="shared" si="5"/>
        <v>2.0571365356445312</v>
      </c>
      <c r="V14" s="7">
        <f t="shared" si="6"/>
        <v>-4.3640516281127928</v>
      </c>
      <c r="Y14" s="15">
        <f t="shared" si="7"/>
        <v>20.592564866706866</v>
      </c>
      <c r="Z14" s="15">
        <f t="shared" si="8"/>
        <v>1.313710442688184</v>
      </c>
      <c r="AA14" s="17"/>
      <c r="AB14" s="17"/>
      <c r="AC14" s="7">
        <v>23.87968635559082</v>
      </c>
      <c r="AD14" s="7">
        <f t="shared" si="9"/>
        <v>4.4126014709472656</v>
      </c>
      <c r="AF14" s="7">
        <f t="shared" si="10"/>
        <v>0.2574861526489256</v>
      </c>
      <c r="AI14" s="15">
        <f t="shared" si="28"/>
        <v>0.83654430038394778</v>
      </c>
      <c r="AJ14" s="15">
        <f t="shared" si="12"/>
        <v>-7.7511055415441302E-2</v>
      </c>
      <c r="AK14" s="17"/>
      <c r="AL14" s="17"/>
      <c r="AM14" s="7">
        <v>24.691417694091797</v>
      </c>
      <c r="AN14" s="7">
        <f t="shared" si="13"/>
        <v>5.2243328094482422</v>
      </c>
      <c r="AP14" s="7">
        <f t="shared" si="14"/>
        <v>0.33326396942138636</v>
      </c>
      <c r="AS14" s="15">
        <f t="shared" si="29"/>
        <v>0.79373868754655286</v>
      </c>
      <c r="AT14" s="15">
        <f t="shared" si="16"/>
        <v>-0.10032245126988108</v>
      </c>
      <c r="AU14" s="17"/>
      <c r="AV14" s="17"/>
      <c r="AW14" s="7">
        <v>24.104724884033203</v>
      </c>
      <c r="AX14" s="7">
        <f t="shared" si="17"/>
        <v>4.6376399993896484</v>
      </c>
      <c r="AZ14" s="7">
        <f t="shared" si="18"/>
        <v>-0.69461841583251971</v>
      </c>
      <c r="BC14" s="15">
        <f t="shared" si="30"/>
        <v>1.6184563045132396</v>
      </c>
      <c r="BD14" s="15">
        <f t="shared" si="20"/>
        <v>0.20910097870618491</v>
      </c>
      <c r="BE14" s="17"/>
      <c r="BF14" s="17"/>
      <c r="BG14" s="7">
        <v>22.880954742431641</v>
      </c>
      <c r="BH14" s="7">
        <f t="shared" si="21"/>
        <v>3.4138698577880859</v>
      </c>
      <c r="BJ14" s="7">
        <f t="shared" si="22"/>
        <v>-1.0485555648803713</v>
      </c>
      <c r="BM14" s="15">
        <f t="shared" si="31"/>
        <v>2.0684578579230224</v>
      </c>
      <c r="BN14" s="15">
        <f t="shared" si="24"/>
        <v>0.31564667714938149</v>
      </c>
      <c r="BO14" s="17"/>
      <c r="BP14" s="17"/>
    </row>
    <row r="15" spans="1:68" x14ac:dyDescent="0.2">
      <c r="A15" t="s">
        <v>52</v>
      </c>
      <c r="B15">
        <v>1.5</v>
      </c>
      <c r="C15">
        <v>4</v>
      </c>
      <c r="D15" t="s">
        <v>196</v>
      </c>
      <c r="E15" t="s">
        <v>197</v>
      </c>
      <c r="F15" s="7">
        <v>19.905281066894531</v>
      </c>
      <c r="G15" s="7">
        <v>17.622720718383789</v>
      </c>
      <c r="H15" s="7">
        <f t="shared" si="0"/>
        <v>18.76400089263916</v>
      </c>
      <c r="I15" s="7">
        <v>23.846002578735352</v>
      </c>
      <c r="J15" s="7">
        <f t="shared" si="1"/>
        <v>5.0820016860961914</v>
      </c>
      <c r="L15" s="7">
        <f t="shared" si="2"/>
        <v>0.83369560241699237</v>
      </c>
      <c r="O15" s="15">
        <f t="shared" si="3"/>
        <v>0.56109011348526427</v>
      </c>
      <c r="P15" s="15">
        <f t="shared" si="4"/>
        <v>-0.25096738358066739</v>
      </c>
      <c r="Q15" s="17"/>
      <c r="R15" s="17"/>
      <c r="S15" s="7">
        <v>21.998754501342773</v>
      </c>
      <c r="T15" s="7">
        <f t="shared" si="5"/>
        <v>3.2347536087036133</v>
      </c>
      <c r="V15" s="7">
        <f t="shared" si="6"/>
        <v>-3.1864345550537108</v>
      </c>
      <c r="Y15" s="15">
        <f t="shared" si="7"/>
        <v>9.1035835059908568</v>
      </c>
      <c r="Z15" s="15">
        <f t="shared" si="8"/>
        <v>0.95921238029137845</v>
      </c>
      <c r="AA15" s="17"/>
      <c r="AB15" s="17"/>
      <c r="AC15" s="7">
        <v>22.822444915771484</v>
      </c>
      <c r="AD15" s="7">
        <f t="shared" si="9"/>
        <v>4.0584440231323242</v>
      </c>
      <c r="AF15" s="7">
        <f t="shared" si="10"/>
        <v>-9.6671295166015803E-2</v>
      </c>
      <c r="AI15" s="15">
        <f t="shared" si="28"/>
        <v>1.0693034291489383</v>
      </c>
      <c r="AJ15" s="15">
        <f t="shared" si="12"/>
        <v>2.9100959564657192E-2</v>
      </c>
      <c r="AK15" s="17"/>
      <c r="AL15" s="17"/>
      <c r="AM15" s="7">
        <v>24.511863708496094</v>
      </c>
      <c r="AN15" s="7">
        <f t="shared" si="13"/>
        <v>5.7478628158569336</v>
      </c>
      <c r="AP15" s="7">
        <f t="shared" si="14"/>
        <v>0.85679397583007777</v>
      </c>
      <c r="AS15" s="15">
        <f t="shared" si="29"/>
        <v>0.55217827180959256</v>
      </c>
      <c r="AT15" s="15">
        <f t="shared" si="16"/>
        <v>-0.2579206868290535</v>
      </c>
      <c r="AU15" s="17"/>
      <c r="AV15" s="17"/>
      <c r="AW15" s="7">
        <v>23.215639114379883</v>
      </c>
      <c r="AX15" s="7">
        <f t="shared" si="17"/>
        <v>4.4516382217407227</v>
      </c>
      <c r="AZ15" s="7">
        <f t="shared" si="18"/>
        <v>-0.88062019348144549</v>
      </c>
      <c r="BC15" s="15">
        <f t="shared" si="30"/>
        <v>1.8411666217306644</v>
      </c>
      <c r="BD15" s="15">
        <f t="shared" si="20"/>
        <v>0.26509309302533379</v>
      </c>
      <c r="BE15" s="17"/>
      <c r="BF15" s="17"/>
      <c r="BG15" s="7">
        <v>22.675893783569336</v>
      </c>
      <c r="BH15" s="7">
        <f t="shared" si="21"/>
        <v>3.9118928909301758</v>
      </c>
      <c r="BJ15" s="7">
        <f t="shared" si="22"/>
        <v>-0.55053253173828143</v>
      </c>
      <c r="BM15" s="15">
        <f t="shared" si="31"/>
        <v>1.4646262232183083</v>
      </c>
      <c r="BN15" s="15">
        <f t="shared" si="24"/>
        <v>0.16572680564205547</v>
      </c>
      <c r="BO15" s="17"/>
      <c r="BP15" s="17"/>
    </row>
    <row r="16" spans="1:68" x14ac:dyDescent="0.2">
      <c r="A16" t="s">
        <v>62</v>
      </c>
      <c r="B16">
        <v>1.5</v>
      </c>
      <c r="C16">
        <v>5</v>
      </c>
      <c r="D16" t="s">
        <v>196</v>
      </c>
      <c r="E16" t="s">
        <v>197</v>
      </c>
      <c r="F16" s="7">
        <v>20.707696914672852</v>
      </c>
      <c r="G16" s="7">
        <v>17.605400085449219</v>
      </c>
      <c r="H16" s="7">
        <f t="shared" si="0"/>
        <v>19.156548500061035</v>
      </c>
      <c r="I16" s="7">
        <v>22.962142944335938</v>
      </c>
      <c r="J16" s="7">
        <f t="shared" si="1"/>
        <v>3.8055944442749023</v>
      </c>
      <c r="L16" s="7">
        <f t="shared" si="2"/>
        <v>-0.4427116394042967</v>
      </c>
      <c r="O16" s="15">
        <f t="shared" si="3"/>
        <v>1.3591565515266943</v>
      </c>
      <c r="P16" s="15">
        <f t="shared" si="4"/>
        <v>0.13326948289026941</v>
      </c>
      <c r="Q16" s="17"/>
      <c r="R16" s="17"/>
      <c r="S16" s="7">
        <v>27.160881042480469</v>
      </c>
      <c r="T16" s="7">
        <f t="shared" si="5"/>
        <v>8.0043325424194336</v>
      </c>
      <c r="V16" s="7">
        <f t="shared" si="6"/>
        <v>1.5831443786621096</v>
      </c>
      <c r="Y16" s="15">
        <f t="shared" si="7"/>
        <v>0.33375367353261137</v>
      </c>
      <c r="Z16" s="15">
        <f t="shared" si="8"/>
        <v>-0.47657394544411097</v>
      </c>
      <c r="AA16" s="17"/>
      <c r="AB16" s="17"/>
      <c r="AC16" s="7">
        <v>23.048599243164062</v>
      </c>
      <c r="AD16" s="7">
        <f t="shared" si="9"/>
        <v>3.8920507431030273</v>
      </c>
      <c r="AF16" s="7">
        <f t="shared" si="10"/>
        <v>-0.26306457519531268</v>
      </c>
      <c r="AI16" s="15">
        <f t="shared" si="28"/>
        <v>1.2000250944318354</v>
      </c>
      <c r="AJ16" s="15">
        <f t="shared" si="12"/>
        <v>7.9190327930392032E-2</v>
      </c>
      <c r="AK16" s="17"/>
      <c r="AL16" s="17"/>
      <c r="AM16" s="7">
        <v>23.464582443237305</v>
      </c>
      <c r="AN16" s="7">
        <f t="shared" si="13"/>
        <v>4.3080339431762695</v>
      </c>
      <c r="AP16" s="7">
        <f t="shared" si="14"/>
        <v>-0.58303489685058629</v>
      </c>
      <c r="AS16" s="15">
        <f t="shared" si="29"/>
        <v>1.497997168520548</v>
      </c>
      <c r="AT16" s="15">
        <f t="shared" si="16"/>
        <v>0.1755109924708817</v>
      </c>
      <c r="AU16" s="17"/>
      <c r="AV16" s="17"/>
      <c r="AW16" s="7">
        <v>24.446165084838867</v>
      </c>
      <c r="AX16" s="7">
        <f t="shared" si="17"/>
        <v>5.289616584777832</v>
      </c>
      <c r="AZ16" s="7">
        <f t="shared" si="18"/>
        <v>-4.2641830444336115E-2</v>
      </c>
      <c r="BC16" s="15">
        <f t="shared" si="30"/>
        <v>1.0299982101755634</v>
      </c>
      <c r="BD16" s="15">
        <f t="shared" si="20"/>
        <v>1.2836470033762719E-2</v>
      </c>
      <c r="BE16" s="17"/>
      <c r="BF16" s="17"/>
      <c r="BG16" s="7">
        <v>22.01591682434082</v>
      </c>
      <c r="BH16" s="7">
        <f t="shared" si="21"/>
        <v>2.8593683242797852</v>
      </c>
      <c r="BJ16" s="7">
        <f t="shared" si="22"/>
        <v>-1.6030570983886721</v>
      </c>
      <c r="BM16" s="15">
        <f t="shared" si="31"/>
        <v>3.0378636085614925</v>
      </c>
      <c r="BN16" s="15">
        <f t="shared" si="24"/>
        <v>0.48256827137705621</v>
      </c>
      <c r="BO16" s="17"/>
      <c r="BP16" s="17"/>
    </row>
    <row r="17" spans="1:68" x14ac:dyDescent="0.2">
      <c r="A17" t="s">
        <v>63</v>
      </c>
      <c r="B17">
        <v>3</v>
      </c>
      <c r="C17">
        <v>1</v>
      </c>
      <c r="D17" t="s">
        <v>196</v>
      </c>
      <c r="E17" t="s">
        <v>197</v>
      </c>
      <c r="F17" s="7">
        <v>21.282669067382812</v>
      </c>
      <c r="G17" s="7">
        <v>16.723794937133789</v>
      </c>
      <c r="H17" s="7">
        <f t="shared" si="0"/>
        <v>19.003232002258301</v>
      </c>
      <c r="I17" s="7">
        <v>23.137594223022461</v>
      </c>
      <c r="J17" s="7">
        <f t="shared" si="1"/>
        <v>4.1343622207641602</v>
      </c>
      <c r="K17" s="7">
        <f>AVERAGE(J17:J21)</f>
        <v>4.8912679672241213</v>
      </c>
      <c r="L17" s="7">
        <f t="shared" si="2"/>
        <v>-0.11394386291503888</v>
      </c>
      <c r="M17" s="7">
        <f>AVERAGE(L17:L21)</f>
        <v>0.64296188354492201</v>
      </c>
      <c r="N17">
        <f>STDEV(L17:L21)</f>
        <v>0.78144131126672356</v>
      </c>
      <c r="O17" s="15">
        <f t="shared" si="3"/>
        <v>1.0821825346181297</v>
      </c>
      <c r="P17" s="15">
        <f t="shared" si="4"/>
        <v>3.4300520559251431E-2</v>
      </c>
      <c r="Q17" s="17">
        <f>AVERAGE(P17:P21)</f>
        <v>-0.19355081301563307</v>
      </c>
      <c r="R17" s="17">
        <f>STDEV(P17:P21)</f>
        <v>0.23523727454227755</v>
      </c>
      <c r="S17" s="7">
        <v>26.336566925048828</v>
      </c>
      <c r="T17" s="7">
        <f t="shared" si="5"/>
        <v>7.3333349227905273</v>
      </c>
      <c r="U17" s="7">
        <f>AVERAGE(T17:T21)</f>
        <v>6.5736803054809574</v>
      </c>
      <c r="V17" s="7">
        <f t="shared" si="6"/>
        <v>0.9121467590332033</v>
      </c>
      <c r="W17" s="7">
        <f>AVERAGE(V17:V21)</f>
        <v>0.15249214172363298</v>
      </c>
      <c r="X17">
        <f>STDEV(V17:V21)</f>
        <v>2.1789764052262561</v>
      </c>
      <c r="Y17" s="15">
        <f t="shared" si="7"/>
        <v>0.53139377807345478</v>
      </c>
      <c r="Z17" s="15">
        <f t="shared" si="8"/>
        <v>-0.27458353491667964</v>
      </c>
      <c r="AA17" s="17">
        <f>AVERAGE(Z17:Z21)</f>
        <v>-4.5904708761856428E-2</v>
      </c>
      <c r="AB17" s="17">
        <f>STDEV(Z17:Z21)</f>
        <v>0.65593725781717716</v>
      </c>
      <c r="AC17" s="7">
        <v>23.766443252563477</v>
      </c>
      <c r="AD17" s="7">
        <f t="shared" si="9"/>
        <v>4.7632112503051758</v>
      </c>
      <c r="AE17" s="7">
        <f>AVERAGE(AD17:AD21)</f>
        <v>3.6834909439086916</v>
      </c>
      <c r="AF17" s="7">
        <f t="shared" si="10"/>
        <v>0.60809593200683576</v>
      </c>
      <c r="AG17" s="7">
        <f>AVERAGE(AF17:AF21)</f>
        <v>-0.4716243743896486</v>
      </c>
      <c r="AH17">
        <f>STDEV(AF17:AF21)</f>
        <v>0.88169030912857471</v>
      </c>
      <c r="AI17" s="15">
        <f t="shared" si="28"/>
        <v>0.65606200100273293</v>
      </c>
      <c r="AJ17" s="15">
        <f t="shared" si="12"/>
        <v>-0.18305511577530234</v>
      </c>
      <c r="AK17" s="17">
        <f>AVERAGE(AJ17:AJ21)</f>
        <v>0.1419730833775438</v>
      </c>
      <c r="AL17" s="17">
        <f>STDEV(AJ17:AJ21)</f>
        <v>0.26541522993394906</v>
      </c>
      <c r="AM17" s="7">
        <v>23.625116348266602</v>
      </c>
      <c r="AN17" s="7">
        <f t="shared" si="13"/>
        <v>4.6218843460083008</v>
      </c>
      <c r="AO17" s="7">
        <f>AVERAGE(AN17:AN21)</f>
        <v>4.1503168106079098</v>
      </c>
      <c r="AP17" s="7">
        <f t="shared" si="14"/>
        <v>-0.26918449401855504</v>
      </c>
      <c r="AQ17" s="7">
        <f>AVERAGE(AP17:AP21)</f>
        <v>-0.74075202941894569</v>
      </c>
      <c r="AR17">
        <f>STDEV(AP17:AP21)</f>
        <v>0.91283081397328136</v>
      </c>
      <c r="AS17" s="15">
        <f t="shared" si="29"/>
        <v>1.205126418525766</v>
      </c>
      <c r="AT17" s="15">
        <f t="shared" si="16"/>
        <v>8.1032607067216614E-2</v>
      </c>
      <c r="AU17" s="17">
        <f>AVERAGE(AT17:AT21)</f>
        <v>0.22298858020407047</v>
      </c>
      <c r="AV17" s="17">
        <f>STDEV(AT17:AT21)</f>
        <v>0.27478945597232535</v>
      </c>
      <c r="AW17" s="7">
        <v>25.245264053344727</v>
      </c>
      <c r="AX17" s="7">
        <f t="shared" si="17"/>
        <v>6.2420320510864258</v>
      </c>
      <c r="AY17" s="7">
        <f>AVERAGE(AX17:AX21)</f>
        <v>5.1374528884887694</v>
      </c>
      <c r="AZ17" s="7">
        <f t="shared" si="18"/>
        <v>0.90977363586425763</v>
      </c>
      <c r="BA17" s="7">
        <f>AVERAGE(AZ17:AZ21)</f>
        <v>-0.19480552673339863</v>
      </c>
      <c r="BB17">
        <f>STDEV(AZ17:AZ21)</f>
        <v>0.76372223381982451</v>
      </c>
      <c r="BC17" s="15">
        <f t="shared" si="30"/>
        <v>0.53226859956781625</v>
      </c>
      <c r="BD17" s="15">
        <f t="shared" si="20"/>
        <v>-0.27386915365942183</v>
      </c>
      <c r="BE17" s="17">
        <f>AVERAGE(BD17:BD21)</f>
        <v>5.8642306867874569E-2</v>
      </c>
      <c r="BF17" s="17">
        <f>STDEV(BD17:BD21)</f>
        <v>0.2299033007352678</v>
      </c>
      <c r="BG17" s="7">
        <v>21.834623336791992</v>
      </c>
      <c r="BH17" s="7">
        <f t="shared" si="21"/>
        <v>2.8313913345336914</v>
      </c>
      <c r="BI17" s="7">
        <f>AVERAGE(BH17:BH21)</f>
        <v>2.8014501571655273</v>
      </c>
      <c r="BJ17" s="7">
        <f t="shared" si="22"/>
        <v>-1.6310340881347658</v>
      </c>
      <c r="BK17" s="7">
        <f>AVERAGE(BJ17:BJ21)</f>
        <v>-1.6609752655029297</v>
      </c>
      <c r="BL17">
        <f>STDEV(BJ17:BJ21)</f>
        <v>0.85097799187820566</v>
      </c>
      <c r="BM17" s="15">
        <f t="shared" si="31"/>
        <v>3.0973492950101367</v>
      </c>
      <c r="BN17" s="15">
        <f t="shared" si="24"/>
        <v>0.4909901844790141</v>
      </c>
      <c r="BO17" s="17">
        <f>AVERAGE(BN17:BN21)</f>
        <v>0.50000337697232689</v>
      </c>
      <c r="BP17" s="17">
        <f>STDEV(BN17:BN21)</f>
        <v>0.25616990120523969</v>
      </c>
    </row>
    <row r="18" spans="1:68" x14ac:dyDescent="0.2">
      <c r="A18" t="s">
        <v>53</v>
      </c>
      <c r="B18">
        <v>3</v>
      </c>
      <c r="C18">
        <v>2</v>
      </c>
      <c r="D18" t="s">
        <v>196</v>
      </c>
      <c r="E18" t="s">
        <v>197</v>
      </c>
      <c r="F18" s="7">
        <v>21.805145263671875</v>
      </c>
      <c r="G18" s="7">
        <v>17.572353363037109</v>
      </c>
      <c r="H18" s="7">
        <f t="shared" si="0"/>
        <v>19.688749313354492</v>
      </c>
      <c r="I18" s="7">
        <v>23.78557014465332</v>
      </c>
      <c r="J18" s="7">
        <f t="shared" si="1"/>
        <v>4.0968208312988281</v>
      </c>
      <c r="L18" s="7">
        <f t="shared" si="2"/>
        <v>-0.15148525238037092</v>
      </c>
      <c r="O18" s="15">
        <f t="shared" si="3"/>
        <v>1.1107123603748013</v>
      </c>
      <c r="P18" s="15">
        <f t="shared" si="4"/>
        <v>4.5601604867220182E-2</v>
      </c>
      <c r="S18" s="7">
        <v>27.886501312255859</v>
      </c>
      <c r="T18" s="7">
        <f t="shared" si="5"/>
        <v>8.1977519989013672</v>
      </c>
      <c r="V18" s="7">
        <f t="shared" si="6"/>
        <v>1.7765638351440431</v>
      </c>
      <c r="Y18" s="15">
        <f t="shared" si="7"/>
        <v>0.29187775447943676</v>
      </c>
      <c r="Z18" s="15">
        <f t="shared" si="8"/>
        <v>-0.53479900359019705</v>
      </c>
      <c r="AC18" s="7">
        <v>22.042276382446289</v>
      </c>
      <c r="AD18" s="7">
        <f t="shared" si="9"/>
        <v>2.3535270690917969</v>
      </c>
      <c r="AF18" s="7">
        <f t="shared" si="10"/>
        <v>-1.8015882492065431</v>
      </c>
      <c r="AI18" s="15">
        <f t="shared" si="28"/>
        <v>3.4860378873423619</v>
      </c>
      <c r="AJ18" s="15">
        <f t="shared" si="12"/>
        <v>0.54233210284692512</v>
      </c>
      <c r="AM18" s="7">
        <v>22.340906143188477</v>
      </c>
      <c r="AN18" s="7">
        <f t="shared" si="13"/>
        <v>2.6521568298339844</v>
      </c>
      <c r="AP18" s="7">
        <f t="shared" si="14"/>
        <v>-2.2389120101928714</v>
      </c>
      <c r="AS18" s="15">
        <f t="shared" si="29"/>
        <v>4.7204094673264914</v>
      </c>
      <c r="AT18" s="15">
        <f t="shared" si="16"/>
        <v>0.6739796727203955</v>
      </c>
      <c r="AW18" s="7">
        <v>23.907655715942383</v>
      </c>
      <c r="AX18" s="7">
        <f t="shared" si="17"/>
        <v>4.2189064025878906</v>
      </c>
      <c r="AZ18" s="7">
        <f t="shared" si="18"/>
        <v>-1.1133520126342775</v>
      </c>
      <c r="BC18" s="15">
        <f t="shared" si="30"/>
        <v>2.1634773436121271</v>
      </c>
      <c r="BD18" s="15">
        <f t="shared" si="20"/>
        <v>0.33515235153578132</v>
      </c>
      <c r="BG18" s="7">
        <v>21.356235504150391</v>
      </c>
      <c r="BH18" s="7">
        <f t="shared" si="21"/>
        <v>1.6674861907958984</v>
      </c>
      <c r="BJ18" s="7">
        <f t="shared" si="22"/>
        <v>-2.7949392318725588</v>
      </c>
      <c r="BM18" s="15">
        <f t="shared" si="31"/>
        <v>6.9400171688187395</v>
      </c>
      <c r="BN18" s="15">
        <f t="shared" si="24"/>
        <v>0.84136054485168721</v>
      </c>
    </row>
    <row r="19" spans="1:68" x14ac:dyDescent="0.2">
      <c r="A19" t="s">
        <v>54</v>
      </c>
      <c r="B19">
        <v>3</v>
      </c>
      <c r="C19">
        <v>3</v>
      </c>
      <c r="D19" t="s">
        <v>196</v>
      </c>
      <c r="E19" t="s">
        <v>197</v>
      </c>
      <c r="F19" s="7">
        <v>23.648269653320312</v>
      </c>
      <c r="G19" s="7">
        <v>19.372602462768555</v>
      </c>
      <c r="H19" s="7">
        <f t="shared" si="0"/>
        <v>21.510436058044434</v>
      </c>
      <c r="I19" s="7">
        <v>26.457187652587891</v>
      </c>
      <c r="J19" s="7">
        <f t="shared" si="1"/>
        <v>4.946751594543457</v>
      </c>
      <c r="L19" s="7">
        <f t="shared" si="2"/>
        <v>0.69844551086425799</v>
      </c>
      <c r="O19" s="15">
        <f t="shared" si="3"/>
        <v>0.61623583688587935</v>
      </c>
      <c r="P19" s="15">
        <f t="shared" si="4"/>
        <v>-0.21025304910699469</v>
      </c>
      <c r="S19" s="7">
        <v>24.254388809204102</v>
      </c>
      <c r="T19" s="7">
        <f t="shared" si="5"/>
        <v>2.743952751159668</v>
      </c>
      <c r="V19" s="7">
        <f t="shared" si="6"/>
        <v>-3.6772354125976561</v>
      </c>
      <c r="Y19" s="15">
        <f t="shared" si="7"/>
        <v>12.792580552069435</v>
      </c>
      <c r="Z19" s="15">
        <f t="shared" si="8"/>
        <v>1.1069581603097105</v>
      </c>
      <c r="AC19" s="7">
        <v>25.513721466064453</v>
      </c>
      <c r="AD19" s="7">
        <f t="shared" si="9"/>
        <v>4.0032854080200195</v>
      </c>
      <c r="AF19" s="7">
        <f t="shared" si="10"/>
        <v>-0.15182991027832049</v>
      </c>
      <c r="AI19" s="15">
        <f t="shared" si="28"/>
        <v>1.110977739756605</v>
      </c>
      <c r="AJ19" s="15">
        <f t="shared" si="12"/>
        <v>4.5705357232745492E-2</v>
      </c>
      <c r="AM19" s="7">
        <v>26.560409545898438</v>
      </c>
      <c r="AN19" s="7">
        <f t="shared" si="13"/>
        <v>5.0499734878540039</v>
      </c>
      <c r="AP19" s="7">
        <f t="shared" si="14"/>
        <v>0.15890464782714808</v>
      </c>
      <c r="AS19" s="15">
        <f t="shared" si="29"/>
        <v>0.89570486803679294</v>
      </c>
      <c r="AT19" s="15">
        <f t="shared" si="16"/>
        <v>-4.7835065446392863E-2</v>
      </c>
      <c r="AW19" s="7">
        <v>26.347434997558594</v>
      </c>
      <c r="AX19" s="7">
        <f t="shared" si="17"/>
        <v>4.8369989395141602</v>
      </c>
      <c r="AZ19" s="7">
        <f t="shared" si="18"/>
        <v>-0.49525947570800799</v>
      </c>
      <c r="BC19" s="15">
        <f t="shared" si="30"/>
        <v>1.409574251118247</v>
      </c>
      <c r="BD19" s="15">
        <f t="shared" si="20"/>
        <v>0.14908795782492723</v>
      </c>
      <c r="BG19" s="7">
        <v>25.281234741210938</v>
      </c>
      <c r="BH19" s="7">
        <f t="shared" si="21"/>
        <v>3.7707986831665039</v>
      </c>
      <c r="BJ19" s="7">
        <f t="shared" si="22"/>
        <v>-0.6916267395019533</v>
      </c>
      <c r="BM19" s="15">
        <f t="shared" si="31"/>
        <v>1.6151036343397671</v>
      </c>
      <c r="BN19" s="15">
        <f t="shared" si="24"/>
        <v>0.20820039439336646</v>
      </c>
    </row>
    <row r="20" spans="1:68" x14ac:dyDescent="0.2">
      <c r="A20" t="s">
        <v>64</v>
      </c>
      <c r="B20">
        <v>3</v>
      </c>
      <c r="C20">
        <v>4</v>
      </c>
      <c r="D20" t="s">
        <v>196</v>
      </c>
      <c r="E20" t="s">
        <v>197</v>
      </c>
      <c r="F20" s="7">
        <v>18.756011962890625</v>
      </c>
      <c r="G20" s="7">
        <v>16.3995361328125</v>
      </c>
      <c r="H20" s="7">
        <f t="shared" si="0"/>
        <v>17.577774047851562</v>
      </c>
      <c r="I20" s="7">
        <v>22.975461959838867</v>
      </c>
      <c r="J20" s="7">
        <f t="shared" si="1"/>
        <v>5.3976879119873047</v>
      </c>
      <c r="L20" s="7">
        <f t="shared" si="2"/>
        <v>1.1493818283081056</v>
      </c>
      <c r="O20" s="15">
        <f t="shared" si="3"/>
        <v>0.45081835836437567</v>
      </c>
      <c r="P20" s="15">
        <f t="shared" si="4"/>
        <v>-0.34599840679184779</v>
      </c>
      <c r="S20" s="7">
        <v>25.054449081420898</v>
      </c>
      <c r="T20" s="7">
        <f t="shared" si="5"/>
        <v>7.4766750335693359</v>
      </c>
      <c r="V20" s="7">
        <f t="shared" si="6"/>
        <v>1.0554868698120119</v>
      </c>
      <c r="Y20" s="15">
        <f t="shared" si="7"/>
        <v>0.48113482440818001</v>
      </c>
      <c r="Z20" s="15">
        <f t="shared" si="8"/>
        <v>-0.31773320784289905</v>
      </c>
      <c r="AC20" s="7">
        <v>21.413871765136719</v>
      </c>
      <c r="AD20" s="7">
        <f t="shared" si="9"/>
        <v>3.8360977172851562</v>
      </c>
      <c r="AF20" s="7">
        <f t="shared" si="10"/>
        <v>-0.31901760101318377</v>
      </c>
      <c r="AI20" s="15">
        <f t="shared" si="28"/>
        <v>1.2474807912024557</v>
      </c>
      <c r="AJ20" s="15">
        <f t="shared" si="12"/>
        <v>9.6033867049732435E-2</v>
      </c>
      <c r="AM20" s="7">
        <v>21.947671890258789</v>
      </c>
      <c r="AN20" s="7">
        <f t="shared" si="13"/>
        <v>4.3698978424072266</v>
      </c>
      <c r="AP20" s="7">
        <f t="shared" si="14"/>
        <v>-0.52117099761962926</v>
      </c>
      <c r="AS20" s="15">
        <f t="shared" si="29"/>
        <v>1.4351196242583113</v>
      </c>
      <c r="AT20" s="15">
        <f t="shared" si="16"/>
        <v>0.15688810315362978</v>
      </c>
      <c r="AW20" s="7">
        <v>23.066074371337891</v>
      </c>
      <c r="AX20" s="7">
        <f t="shared" si="17"/>
        <v>5.4883003234863281</v>
      </c>
      <c r="AZ20" s="7">
        <f t="shared" si="18"/>
        <v>0.15604190826415998</v>
      </c>
      <c r="BC20" s="15">
        <f t="shared" si="30"/>
        <v>0.89748397963982651</v>
      </c>
      <c r="BD20" s="15">
        <f t="shared" si="20"/>
        <v>-4.6973294968159454E-2</v>
      </c>
      <c r="BG20" s="7">
        <v>21.021530151367188</v>
      </c>
      <c r="BH20" s="7">
        <f t="shared" si="21"/>
        <v>3.443756103515625</v>
      </c>
      <c r="BJ20" s="7">
        <f t="shared" si="22"/>
        <v>-1.0186693191528322</v>
      </c>
      <c r="BM20" s="15">
        <f t="shared" si="31"/>
        <v>2.0260493553129355</v>
      </c>
      <c r="BN20" s="15">
        <f t="shared" si="24"/>
        <v>0.30665002072760777</v>
      </c>
    </row>
    <row r="21" spans="1:68" x14ac:dyDescent="0.2">
      <c r="A21" t="s">
        <v>55</v>
      </c>
      <c r="B21">
        <v>3</v>
      </c>
      <c r="C21">
        <v>5</v>
      </c>
      <c r="D21" t="s">
        <v>196</v>
      </c>
      <c r="E21" t="s">
        <v>197</v>
      </c>
      <c r="F21" s="7">
        <v>23.156246185302734</v>
      </c>
      <c r="G21" s="7">
        <v>18.080156326293945</v>
      </c>
      <c r="H21" s="7">
        <f t="shared" si="0"/>
        <v>20.61820125579834</v>
      </c>
      <c r="I21" s="7">
        <v>26.498918533325195</v>
      </c>
      <c r="J21" s="7">
        <f t="shared" si="1"/>
        <v>5.8807172775268555</v>
      </c>
      <c r="L21" s="7">
        <f t="shared" si="2"/>
        <v>1.6324111938476564</v>
      </c>
      <c r="O21" s="15">
        <f t="shared" si="3"/>
        <v>0.32254867737801463</v>
      </c>
      <c r="P21" s="15">
        <f t="shared" si="4"/>
        <v>-0.49140473460579437</v>
      </c>
      <c r="S21" s="7">
        <v>27.734888076782227</v>
      </c>
      <c r="T21" s="7">
        <f t="shared" si="5"/>
        <v>7.1166868209838867</v>
      </c>
      <c r="V21" s="7">
        <f t="shared" si="6"/>
        <v>0.69549865722656268</v>
      </c>
      <c r="Y21" s="15">
        <f t="shared" si="7"/>
        <v>0.61749584864801876</v>
      </c>
      <c r="Z21" s="15">
        <f t="shared" si="8"/>
        <v>-0.2093659577692169</v>
      </c>
      <c r="AC21" s="7">
        <v>24.079534530639648</v>
      </c>
      <c r="AD21" s="7">
        <f t="shared" si="9"/>
        <v>3.4613332748413086</v>
      </c>
      <c r="AF21" s="7">
        <f t="shared" si="10"/>
        <v>-0.69378204345703143</v>
      </c>
      <c r="AI21" s="15">
        <f t="shared" si="28"/>
        <v>1.6175183101267068</v>
      </c>
      <c r="AJ21" s="15">
        <f t="shared" si="12"/>
        <v>0.20884920553361819</v>
      </c>
      <c r="AM21" s="7">
        <v>24.675872802734375</v>
      </c>
      <c r="AN21" s="7">
        <f t="shared" si="13"/>
        <v>4.0576715469360352</v>
      </c>
      <c r="AP21" s="7">
        <f t="shared" si="14"/>
        <v>-0.83339729309082067</v>
      </c>
      <c r="AS21" s="15">
        <f t="shared" si="29"/>
        <v>1.7818764313939364</v>
      </c>
      <c r="AT21" s="15">
        <f t="shared" si="16"/>
        <v>0.25087758352550338</v>
      </c>
      <c r="AW21" s="7">
        <v>25.519227981567383</v>
      </c>
      <c r="AX21" s="7">
        <f t="shared" si="17"/>
        <v>4.901026725769043</v>
      </c>
      <c r="AZ21" s="7">
        <f t="shared" si="18"/>
        <v>-0.43123168945312518</v>
      </c>
      <c r="BC21" s="15">
        <f t="shared" si="30"/>
        <v>1.3483842579732914</v>
      </c>
      <c r="BD21" s="15">
        <f t="shared" si="20"/>
        <v>0.12981367360624554</v>
      </c>
      <c r="BG21" s="7">
        <v>22.912019729614258</v>
      </c>
      <c r="BH21" s="7">
        <f t="shared" si="21"/>
        <v>2.293818473815918</v>
      </c>
      <c r="BJ21" s="7">
        <f t="shared" si="22"/>
        <v>-2.1686069488525392</v>
      </c>
      <c r="BM21" s="15">
        <f t="shared" si="31"/>
        <v>4.4958906574786699</v>
      </c>
      <c r="BN21" s="15">
        <f t="shared" si="24"/>
        <v>0.65281574040995938</v>
      </c>
    </row>
    <row r="22" spans="1:68" x14ac:dyDescent="0.2">
      <c r="A22" t="s">
        <v>65</v>
      </c>
      <c r="B22">
        <v>6</v>
      </c>
      <c r="C22">
        <v>1</v>
      </c>
      <c r="D22" t="s">
        <v>196</v>
      </c>
      <c r="E22" t="s">
        <v>197</v>
      </c>
      <c r="F22" s="7">
        <v>21.043460845947266</v>
      </c>
      <c r="G22" s="7">
        <v>17.93617057800293</v>
      </c>
      <c r="H22" s="7">
        <f t="shared" si="0"/>
        <v>19.489815711975098</v>
      </c>
      <c r="I22" s="7">
        <v>24.309080123901367</v>
      </c>
      <c r="J22" s="7">
        <f t="shared" si="1"/>
        <v>4.8192644119262695</v>
      </c>
      <c r="K22" s="7">
        <f>AVERAGE(J22:J26)</f>
        <v>4.3494482040405273</v>
      </c>
      <c r="L22" s="7">
        <f t="shared" si="2"/>
        <v>0.57095832824707049</v>
      </c>
      <c r="M22" s="7">
        <f>AVERAGE(L22:L26)</f>
        <v>0.1011421203613283</v>
      </c>
      <c r="N22">
        <f>STDEV(L22:L26)</f>
        <v>0.32488237070577553</v>
      </c>
      <c r="O22" s="15">
        <f t="shared" si="3"/>
        <v>0.67316947862777454</v>
      </c>
      <c r="P22" s="15">
        <f t="shared" si="4"/>
        <v>-0.17187558307652959</v>
      </c>
      <c r="Q22" s="17">
        <f>AVERAGE(P22:P26)</f>
        <v>-3.0446812053816524E-2</v>
      </c>
      <c r="R22" s="17">
        <f>STDEV(P22:P26)</f>
        <v>9.7799338644863523E-2</v>
      </c>
      <c r="S22" s="7">
        <v>21.597177505493164</v>
      </c>
      <c r="T22" s="7">
        <f t="shared" si="5"/>
        <v>2.1073617935180664</v>
      </c>
      <c r="U22" s="7">
        <f>AVERAGE(T22:T26)</f>
        <v>5.1723775863647461</v>
      </c>
      <c r="V22" s="7">
        <f t="shared" si="6"/>
        <v>-4.3138263702392576</v>
      </c>
      <c r="W22" s="7">
        <f>AVERAGE(V22:V26)</f>
        <v>-1.2488105773925779</v>
      </c>
      <c r="X22">
        <f>STDEV(V22:V26)</f>
        <v>2.3216891194198048</v>
      </c>
      <c r="Y22" s="15">
        <f t="shared" si="7"/>
        <v>19.888001018029534</v>
      </c>
      <c r="Z22" s="15">
        <f t="shared" si="8"/>
        <v>1.2985911335282916</v>
      </c>
      <c r="AA22" s="17">
        <f>AVERAGE(Z22:Z26)</f>
        <v>0.37592944269762163</v>
      </c>
      <c r="AB22" s="17">
        <f>STDEV(Z22:Z26)</f>
        <v>0.69889806555205625</v>
      </c>
      <c r="AC22" s="7">
        <v>23.182991027832031</v>
      </c>
      <c r="AD22" s="7">
        <f t="shared" si="9"/>
        <v>3.6931753158569336</v>
      </c>
      <c r="AE22" s="7">
        <f>AVERAGE(AD22:AD26)</f>
        <v>4.8093694686889652</v>
      </c>
      <c r="AF22" s="7">
        <f t="shared" si="10"/>
        <v>-0.46194000244140643</v>
      </c>
      <c r="AG22" s="7">
        <f>AVERAGE(AF22:AF26)</f>
        <v>0.65425415039062484</v>
      </c>
      <c r="AH22">
        <f>STDEV(AF22:AF26)</f>
        <v>1.0128414010202829</v>
      </c>
      <c r="AI22" s="15">
        <f t="shared" si="28"/>
        <v>1.3773927633682987</v>
      </c>
      <c r="AJ22" s="15">
        <f t="shared" si="12"/>
        <v>0.13905779693195605</v>
      </c>
      <c r="AK22" s="17">
        <f>AVERAGE(AJ22:AJ26)</f>
        <v>-0.19695012405523152</v>
      </c>
      <c r="AL22" s="17">
        <f>STDEV(AJ22:AJ26)</f>
        <v>0.3048956425574364</v>
      </c>
      <c r="AM22" s="7">
        <v>23.969074249267578</v>
      </c>
      <c r="AN22" s="7">
        <f t="shared" si="13"/>
        <v>4.4792585372924805</v>
      </c>
      <c r="AO22" s="7">
        <f>AVERAGE(AN22:AN26)</f>
        <v>5.1672433853149418</v>
      </c>
      <c r="AP22" s="7">
        <f t="shared" si="14"/>
        <v>-0.41181030273437536</v>
      </c>
      <c r="AQ22" s="7">
        <f>AVERAGE(AP22:AP26)</f>
        <v>0.2761745452880856</v>
      </c>
      <c r="AR22">
        <f>STDEV(AP22:AP26)</f>
        <v>0.68843127896932865</v>
      </c>
      <c r="AS22" s="15">
        <f t="shared" si="29"/>
        <v>1.3303541038133844</v>
      </c>
      <c r="AT22" s="15">
        <f t="shared" si="16"/>
        <v>0.1239672536465118</v>
      </c>
      <c r="AU22" s="17">
        <f>AVERAGE(AT22:AT26)</f>
        <v>-8.3136822170574359E-2</v>
      </c>
      <c r="AV22" s="17">
        <f>STDEV(AT22:AT26)</f>
        <v>0.20723846492308601</v>
      </c>
      <c r="AW22" s="7">
        <v>24.070760726928711</v>
      </c>
      <c r="AX22" s="7">
        <f t="shared" si="17"/>
        <v>4.5809450149536133</v>
      </c>
      <c r="AY22" s="7">
        <f>AVERAGE(AX22:AX26)</f>
        <v>5.059464073181152</v>
      </c>
      <c r="AZ22" s="7">
        <f t="shared" si="18"/>
        <v>-0.75131340026855487</v>
      </c>
      <c r="BA22" s="7">
        <f>AVERAGE(AZ22:AZ26)</f>
        <v>-0.27279434204101582</v>
      </c>
      <c r="BB22">
        <f>STDEV(AZ22:AZ26)</f>
        <v>0.54198814130052508</v>
      </c>
      <c r="BC22" s="15">
        <f t="shared" si="30"/>
        <v>1.6833245976873912</v>
      </c>
      <c r="BD22" s="15">
        <f t="shared" si="20"/>
        <v>0.22616786962513402</v>
      </c>
      <c r="BE22" s="17">
        <f>AVERAGE(BD22:BD26)</f>
        <v>8.2119279601765599E-2</v>
      </c>
      <c r="BF22" s="17">
        <f>STDEV(BD22:BD26)</f>
        <v>0.16315468782562628</v>
      </c>
      <c r="BG22" s="7">
        <v>22.900888442993164</v>
      </c>
      <c r="BH22" s="7">
        <f t="shared" si="21"/>
        <v>3.4110727310180664</v>
      </c>
      <c r="BI22" s="7">
        <f>AVERAGE(BH22:BH26)</f>
        <v>3.6462190628051756</v>
      </c>
      <c r="BJ22" s="7">
        <f t="shared" si="22"/>
        <v>-1.0513526916503908</v>
      </c>
      <c r="BK22" s="7">
        <f>AVERAGE(BJ22:BJ26)</f>
        <v>-0.81620635986328138</v>
      </c>
      <c r="BL22">
        <f>STDEV(BJ22:BJ26)</f>
        <v>0.59186721005946763</v>
      </c>
      <c r="BM22" s="15">
        <f t="shared" si="31"/>
        <v>2.0724721166985112</v>
      </c>
      <c r="BN22" s="15">
        <f t="shared" si="24"/>
        <v>0.31648869620883213</v>
      </c>
      <c r="BO22" s="17">
        <f>AVERAGE(BN22:BN26)</f>
        <v>0.24570259697055752</v>
      </c>
      <c r="BP22" s="17">
        <f>STDEV(BN22:BN26)</f>
        <v>0.17816978367785419</v>
      </c>
    </row>
    <row r="23" spans="1:68" x14ac:dyDescent="0.2">
      <c r="A23" t="s">
        <v>56</v>
      </c>
      <c r="B23">
        <v>6</v>
      </c>
      <c r="C23">
        <v>2</v>
      </c>
      <c r="D23" t="s">
        <v>196</v>
      </c>
      <c r="E23" t="s">
        <v>197</v>
      </c>
      <c r="F23" s="7">
        <v>19.624197006225586</v>
      </c>
      <c r="G23" s="7">
        <v>17.522819519042969</v>
      </c>
      <c r="H23" s="7">
        <f t="shared" si="0"/>
        <v>18.573508262634277</v>
      </c>
      <c r="I23" s="7">
        <v>22.569557189941406</v>
      </c>
      <c r="J23" s="7">
        <f t="shared" si="1"/>
        <v>3.9960489273071289</v>
      </c>
      <c r="L23" s="7">
        <f t="shared" si="2"/>
        <v>-0.25225715637207013</v>
      </c>
      <c r="O23" s="15">
        <f t="shared" si="3"/>
        <v>1.1910691352000713</v>
      </c>
      <c r="P23" s="15">
        <f t="shared" si="4"/>
        <v>7.5936970688892463E-2</v>
      </c>
      <c r="S23" s="7">
        <v>22.151702880859375</v>
      </c>
      <c r="T23" s="7">
        <f t="shared" si="5"/>
        <v>3.5781946182250977</v>
      </c>
      <c r="V23" s="7">
        <f t="shared" si="6"/>
        <v>-2.8429935455322264</v>
      </c>
      <c r="Y23" s="15">
        <f t="shared" si="7"/>
        <v>7.1750731766921261</v>
      </c>
      <c r="Z23" s="15">
        <f t="shared" si="8"/>
        <v>0.85582633468429259</v>
      </c>
      <c r="AC23" s="7">
        <v>23.521659851074219</v>
      </c>
      <c r="AD23" s="7">
        <f t="shared" si="9"/>
        <v>4.9481515884399414</v>
      </c>
      <c r="AF23" s="7">
        <f t="shared" si="10"/>
        <v>0.79303627014160138</v>
      </c>
      <c r="AI23" s="15">
        <f t="shared" si="28"/>
        <v>0.57712819925776537</v>
      </c>
      <c r="AJ23" s="15">
        <f t="shared" si="12"/>
        <v>-0.2387277049621061</v>
      </c>
      <c r="AM23" s="7">
        <v>23.688144683837891</v>
      </c>
      <c r="AN23" s="7">
        <f t="shared" si="13"/>
        <v>5.1146364212036133</v>
      </c>
      <c r="AP23" s="7">
        <f t="shared" si="14"/>
        <v>0.22356758117675746</v>
      </c>
      <c r="AS23" s="15">
        <f t="shared" si="29"/>
        <v>0.85644494822818751</v>
      </c>
      <c r="AT23" s="15">
        <f t="shared" si="16"/>
        <v>-6.7300547992246051E-2</v>
      </c>
      <c r="AW23" s="7">
        <v>23.807243347167969</v>
      </c>
      <c r="AX23" s="7">
        <f t="shared" si="17"/>
        <v>5.2337350845336914</v>
      </c>
      <c r="AZ23" s="7">
        <f t="shared" si="18"/>
        <v>-9.852333068847674E-2</v>
      </c>
      <c r="BC23" s="15">
        <f t="shared" si="30"/>
        <v>1.0706770109301822</v>
      </c>
      <c r="BD23" s="15">
        <f t="shared" si="20"/>
        <v>2.965847780995317E-2</v>
      </c>
      <c r="BG23" s="7">
        <v>22.380771636962891</v>
      </c>
      <c r="BH23" s="7">
        <f t="shared" si="21"/>
        <v>3.8072633743286133</v>
      </c>
      <c r="BJ23" s="7">
        <f t="shared" si="22"/>
        <v>-0.65516204833984393</v>
      </c>
      <c r="BM23" s="15">
        <f t="shared" si="31"/>
        <v>1.5747928292105038</v>
      </c>
      <c r="BN23" s="15">
        <f t="shared" si="24"/>
        <v>0.19722342857094824</v>
      </c>
    </row>
    <row r="24" spans="1:68" x14ac:dyDescent="0.2">
      <c r="A24" t="s">
        <v>66</v>
      </c>
      <c r="B24">
        <v>6</v>
      </c>
      <c r="C24">
        <v>3</v>
      </c>
      <c r="D24" t="s">
        <v>196</v>
      </c>
      <c r="E24" t="s">
        <v>197</v>
      </c>
      <c r="F24" s="7">
        <v>22.873346328735352</v>
      </c>
      <c r="G24" s="7">
        <v>19.317771911621094</v>
      </c>
      <c r="H24" s="7">
        <f t="shared" si="0"/>
        <v>21.095559120178223</v>
      </c>
      <c r="I24" s="7">
        <v>25.217021942138672</v>
      </c>
      <c r="J24" s="7">
        <f t="shared" si="1"/>
        <v>4.1214628219604492</v>
      </c>
      <c r="L24" s="7">
        <f t="shared" si="2"/>
        <v>-0.12684326171874982</v>
      </c>
      <c r="O24" s="15">
        <f t="shared" si="3"/>
        <v>1.0919019121320355</v>
      </c>
      <c r="P24" s="15">
        <f t="shared" si="4"/>
        <v>3.8183626525200506E-2</v>
      </c>
      <c r="S24" s="7">
        <v>28.217500686645508</v>
      </c>
      <c r="T24" s="7">
        <f t="shared" si="5"/>
        <v>7.1219415664672852</v>
      </c>
      <c r="V24" s="7">
        <f t="shared" si="6"/>
        <v>0.70075340270996112</v>
      </c>
      <c r="Y24" s="15">
        <f t="shared" si="7"/>
        <v>0.61525082711483081</v>
      </c>
      <c r="Z24" s="15">
        <f t="shared" si="8"/>
        <v>-0.2109477937792997</v>
      </c>
      <c r="AC24" s="7">
        <v>25.261791229248047</v>
      </c>
      <c r="AD24" s="7">
        <f t="shared" si="9"/>
        <v>4.1662321090698242</v>
      </c>
      <c r="AF24" s="7">
        <f t="shared" si="10"/>
        <v>1.1116790771484197E-2</v>
      </c>
      <c r="AI24" s="15">
        <f t="shared" si="28"/>
        <v>0.99232403963371152</v>
      </c>
      <c r="AJ24" s="15">
        <f t="shared" si="12"/>
        <v>-3.3464874777373406E-3</v>
      </c>
      <c r="AM24" s="7">
        <v>26.235748291015625</v>
      </c>
      <c r="AN24" s="7">
        <f t="shared" si="13"/>
        <v>5.1401891708374023</v>
      </c>
      <c r="AP24" s="7">
        <f t="shared" si="14"/>
        <v>0.24912033081054652</v>
      </c>
      <c r="AS24" s="15">
        <f t="shared" si="29"/>
        <v>0.8414092999650109</v>
      </c>
      <c r="AT24" s="15">
        <f t="shared" si="16"/>
        <v>-7.4992692103708389E-2</v>
      </c>
      <c r="AW24" s="7">
        <v>25.488735198974609</v>
      </c>
      <c r="AX24" s="7">
        <f t="shared" si="17"/>
        <v>4.3931760787963867</v>
      </c>
      <c r="AZ24" s="7">
        <f t="shared" si="18"/>
        <v>-0.93908233642578143</v>
      </c>
      <c r="BC24" s="15">
        <f t="shared" si="30"/>
        <v>1.9173082970665352</v>
      </c>
      <c r="BD24" s="15">
        <f t="shared" si="20"/>
        <v>0.28269195166237432</v>
      </c>
      <c r="BG24" s="7">
        <v>24.102827072143555</v>
      </c>
      <c r="BH24" s="7">
        <f t="shared" si="21"/>
        <v>3.007267951965332</v>
      </c>
      <c r="BJ24" s="7">
        <f t="shared" si="22"/>
        <v>-1.4551574707031252</v>
      </c>
      <c r="BM24" s="15">
        <f t="shared" si="31"/>
        <v>2.7418648692026153</v>
      </c>
      <c r="BN24" s="15">
        <f t="shared" si="24"/>
        <v>0.43804604709617162</v>
      </c>
    </row>
    <row r="25" spans="1:68" x14ac:dyDescent="0.2">
      <c r="A25" t="s">
        <v>57</v>
      </c>
      <c r="B25">
        <v>6</v>
      </c>
      <c r="C25">
        <v>4</v>
      </c>
      <c r="D25" t="s">
        <v>196</v>
      </c>
      <c r="E25" t="s">
        <v>197</v>
      </c>
      <c r="F25" s="7">
        <v>21.98834228515625</v>
      </c>
      <c r="G25" s="7">
        <v>18.449615478515625</v>
      </c>
      <c r="H25" s="7">
        <f>MEDIAN(F25:G25)</f>
        <v>20.218978881835938</v>
      </c>
      <c r="I25" s="7">
        <v>24.720062255859375</v>
      </c>
      <c r="J25" s="7">
        <f t="shared" si="1"/>
        <v>4.5010833740234375</v>
      </c>
      <c r="L25" s="7">
        <f t="shared" si="2"/>
        <v>0.25277729034423846</v>
      </c>
      <c r="O25" s="15">
        <f t="shared" si="3"/>
        <v>0.83927918711341265</v>
      </c>
      <c r="P25" s="15">
        <f t="shared" si="4"/>
        <v>-7.6093546616278984E-2</v>
      </c>
      <c r="S25" s="7">
        <v>25.708541870117188</v>
      </c>
      <c r="T25" s="7">
        <f t="shared" si="5"/>
        <v>5.48956298828125</v>
      </c>
      <c r="V25" s="7">
        <f t="shared" si="6"/>
        <v>-0.93162517547607404</v>
      </c>
      <c r="Y25" s="15">
        <f t="shared" si="7"/>
        <v>1.9074234717642768</v>
      </c>
      <c r="Z25" s="15">
        <f t="shared" si="8"/>
        <v>0.28044712253401827</v>
      </c>
      <c r="AC25" s="7">
        <v>25.093128204345703</v>
      </c>
      <c r="AD25" s="7">
        <f t="shared" si="9"/>
        <v>4.8741493225097656</v>
      </c>
      <c r="AF25" s="7">
        <f t="shared" si="10"/>
        <v>0.7190340042114256</v>
      </c>
      <c r="AI25" s="15">
        <f t="shared" si="28"/>
        <v>0.60750407695927555</v>
      </c>
      <c r="AJ25" s="15">
        <f t="shared" si="12"/>
        <v>-0.21645080317002049</v>
      </c>
      <c r="AM25" s="7">
        <v>25.020282745361328</v>
      </c>
      <c r="AN25" s="7">
        <f t="shared" si="13"/>
        <v>4.8013038635253906</v>
      </c>
      <c r="AP25" s="7">
        <f t="shared" si="14"/>
        <v>-8.9764976501465199E-2</v>
      </c>
      <c r="AS25" s="15">
        <f t="shared" si="29"/>
        <v>1.0641968044195982</v>
      </c>
      <c r="AT25" s="15">
        <f t="shared" si="16"/>
        <v>2.702195048701345E-2</v>
      </c>
      <c r="AW25" s="7">
        <v>25.744424819946289</v>
      </c>
      <c r="AX25" s="7">
        <f t="shared" si="17"/>
        <v>5.5254459381103516</v>
      </c>
      <c r="AZ25" s="7">
        <f t="shared" si="18"/>
        <v>0.19318752288818342</v>
      </c>
      <c r="BC25" s="15">
        <f t="shared" si="30"/>
        <v>0.87467106693065189</v>
      </c>
      <c r="BD25" s="15">
        <f t="shared" si="20"/>
        <v>-5.8155239177365113E-2</v>
      </c>
      <c r="BG25" s="7">
        <v>23.648349761962891</v>
      </c>
      <c r="BH25" s="7">
        <f t="shared" si="21"/>
        <v>3.4293708801269531</v>
      </c>
      <c r="BJ25" s="7">
        <f t="shared" si="22"/>
        <v>-1.0330545425415041</v>
      </c>
      <c r="BM25" s="15">
        <f t="shared" si="31"/>
        <v>2.0463523024197472</v>
      </c>
      <c r="BN25" s="15">
        <f t="shared" si="24"/>
        <v>0.3109804044619251</v>
      </c>
    </row>
    <row r="26" spans="1:68" x14ac:dyDescent="0.2">
      <c r="A26" t="s">
        <v>67</v>
      </c>
      <c r="B26">
        <v>6</v>
      </c>
      <c r="C26">
        <v>5</v>
      </c>
      <c r="D26" t="s">
        <v>196</v>
      </c>
      <c r="E26" t="s">
        <v>197</v>
      </c>
      <c r="F26" s="7">
        <v>20.811847686767578</v>
      </c>
      <c r="G26" s="7">
        <v>18.394432067871094</v>
      </c>
      <c r="H26" s="7">
        <f t="shared" si="0"/>
        <v>19.603139877319336</v>
      </c>
      <c r="I26" s="7">
        <v>23.912521362304688</v>
      </c>
      <c r="J26" s="7">
        <f t="shared" si="1"/>
        <v>4.3093814849853516</v>
      </c>
      <c r="L26" s="7">
        <f t="shared" si="2"/>
        <v>6.1075401306152521E-2</v>
      </c>
      <c r="O26" s="15">
        <f t="shared" si="3"/>
        <v>0.95854933936675457</v>
      </c>
      <c r="P26" s="15">
        <f t="shared" si="4"/>
        <v>-1.8385527790367028E-2</v>
      </c>
      <c r="S26" s="7">
        <v>27.167966842651367</v>
      </c>
      <c r="T26" s="7">
        <f t="shared" si="5"/>
        <v>7.5648269653320312</v>
      </c>
      <c r="V26" s="7">
        <f t="shared" si="6"/>
        <v>1.1436388015747072</v>
      </c>
      <c r="Y26" s="15">
        <f t="shared" si="7"/>
        <v>0.45261653599429508</v>
      </c>
      <c r="Z26" s="15">
        <f t="shared" si="8"/>
        <v>-0.34426958347919473</v>
      </c>
      <c r="AC26" s="7">
        <v>25.968278884887695</v>
      </c>
      <c r="AD26" s="7">
        <f t="shared" si="9"/>
        <v>6.3651390075683594</v>
      </c>
      <c r="AF26" s="7">
        <f t="shared" si="10"/>
        <v>2.2100236892700194</v>
      </c>
      <c r="AI26" s="15">
        <f t="shared" si="28"/>
        <v>0.21613075889819233</v>
      </c>
      <c r="AJ26" s="15">
        <f t="shared" si="12"/>
        <v>-0.6652834215982496</v>
      </c>
      <c r="AM26" s="7">
        <v>25.903968811035156</v>
      </c>
      <c r="AN26" s="7">
        <f t="shared" si="13"/>
        <v>6.3008289337158203</v>
      </c>
      <c r="AP26" s="7">
        <f t="shared" si="14"/>
        <v>1.4097600936889645</v>
      </c>
      <c r="AS26" s="15">
        <f t="shared" si="29"/>
        <v>0.37637426907060217</v>
      </c>
      <c r="AT26" s="15">
        <f t="shared" si="16"/>
        <v>-0.42438007489044266</v>
      </c>
      <c r="AW26" s="7">
        <v>25.167158126831055</v>
      </c>
      <c r="AX26" s="7">
        <f t="shared" si="17"/>
        <v>5.5640182495117188</v>
      </c>
      <c r="AZ26" s="7">
        <f t="shared" si="18"/>
        <v>0.2317598342895506</v>
      </c>
      <c r="BC26" s="15">
        <f t="shared" si="30"/>
        <v>0.85159546120378304</v>
      </c>
      <c r="BD26" s="15">
        <f t="shared" si="20"/>
        <v>-6.9766661911268402E-2</v>
      </c>
      <c r="BG26" s="7">
        <v>24.17926025390625</v>
      </c>
      <c r="BH26" s="7">
        <f t="shared" si="21"/>
        <v>4.5761203765869141</v>
      </c>
      <c r="BJ26" s="7">
        <f t="shared" si="22"/>
        <v>0.11369495391845685</v>
      </c>
      <c r="BM26" s="15">
        <f t="shared" si="31"/>
        <v>0.9242179701286557</v>
      </c>
      <c r="BN26" s="15">
        <f t="shared" si="24"/>
        <v>-3.4225591485089586E-2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241C-FCAD-8547-84F6-05EA1CF921B8}">
  <dimension ref="A1:BP23"/>
  <sheetViews>
    <sheetView tabSelected="1" workbookViewId="0">
      <selection activeCell="D29" sqref="D29"/>
    </sheetView>
  </sheetViews>
  <sheetFormatPr baseColWidth="10" defaultRowHeight="16" x14ac:dyDescent="0.2"/>
  <cols>
    <col min="2" max="2" width="12.5" bestFit="1" customWidth="1"/>
    <col min="11" max="11" width="13.33203125" bestFit="1" customWidth="1"/>
    <col min="13" max="13" width="14.33203125" bestFit="1" customWidth="1"/>
    <col min="15" max="15" width="16.83203125" bestFit="1" customWidth="1"/>
    <col min="16" max="16" width="16.83203125" customWidth="1"/>
    <col min="17" max="17" width="20.83203125" style="20" bestFit="1" customWidth="1"/>
    <col min="18" max="18" width="20.83203125" style="20" customWidth="1"/>
    <col min="21" max="21" width="12.6640625" bestFit="1" customWidth="1"/>
    <col min="23" max="23" width="13.6640625" bestFit="1" customWidth="1"/>
    <col min="25" max="25" width="16.83203125" bestFit="1" customWidth="1"/>
    <col min="26" max="26" width="17.5" bestFit="1" customWidth="1"/>
    <col min="27" max="27" width="16.83203125" style="20" customWidth="1"/>
    <col min="28" max="28" width="10.5" style="20" bestFit="1" customWidth="1"/>
    <col min="29" max="29" width="11.5" bestFit="1" customWidth="1"/>
    <col min="30" max="30" width="16.83203125" bestFit="1" customWidth="1"/>
    <col min="31" max="31" width="12.5" bestFit="1" customWidth="1"/>
    <col min="32" max="32" width="17.83203125" bestFit="1" customWidth="1"/>
    <col min="33" max="33" width="11.5" bestFit="1" customWidth="1"/>
    <col min="34" max="34" width="16.83203125" bestFit="1" customWidth="1"/>
    <col min="35" max="35" width="18.6640625" bestFit="1" customWidth="1"/>
    <col min="36" max="36" width="17.5" bestFit="1" customWidth="1"/>
    <col min="37" max="37" width="19" style="20" bestFit="1" customWidth="1"/>
    <col min="38" max="38" width="11.5" style="20" bestFit="1" customWidth="1"/>
    <col min="40" max="40" width="13" bestFit="1" customWidth="1"/>
    <col min="42" max="42" width="14" bestFit="1" customWidth="1"/>
    <col min="44" max="44" width="16.83203125" bestFit="1" customWidth="1"/>
    <col min="45" max="45" width="18.6640625" bestFit="1" customWidth="1"/>
    <col min="46" max="46" width="17.5" bestFit="1" customWidth="1"/>
    <col min="47" max="47" width="19" style="20" bestFit="1" customWidth="1"/>
    <col min="48" max="48" width="11.5" style="20" bestFit="1" customWidth="1"/>
    <col min="50" max="50" width="14.6640625" bestFit="1" customWidth="1"/>
    <col min="52" max="52" width="15.6640625" bestFit="1" customWidth="1"/>
    <col min="54" max="55" width="16.83203125" bestFit="1" customWidth="1"/>
    <col min="56" max="56" width="17.5" bestFit="1" customWidth="1"/>
    <col min="57" max="57" width="19" style="20" bestFit="1" customWidth="1"/>
    <col min="58" max="58" width="11.5" style="20" bestFit="1" customWidth="1"/>
    <col min="64" max="65" width="16.83203125" bestFit="1" customWidth="1"/>
    <col min="66" max="66" width="17.5" bestFit="1" customWidth="1"/>
    <col min="67" max="67" width="19" style="20" bestFit="1" customWidth="1"/>
    <col min="68" max="68" width="11.5" style="20" bestFit="1" customWidth="1"/>
  </cols>
  <sheetData>
    <row r="1" spans="1:68" s="1" customFormat="1" ht="17" thickBot="1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3" t="s">
        <v>84</v>
      </c>
      <c r="R1" s="13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3" t="s">
        <v>94</v>
      </c>
      <c r="AB1" s="13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  <c r="AI1" s="1" t="s">
        <v>102</v>
      </c>
      <c r="AJ1" s="1" t="s">
        <v>93</v>
      </c>
      <c r="AK1" s="13" t="s">
        <v>103</v>
      </c>
      <c r="AL1" s="13" t="s">
        <v>104</v>
      </c>
      <c r="AM1" s="1" t="s">
        <v>105</v>
      </c>
      <c r="AN1" s="1" t="s">
        <v>106</v>
      </c>
      <c r="AO1" s="1" t="s">
        <v>107</v>
      </c>
      <c r="AP1" s="1" t="s">
        <v>108</v>
      </c>
      <c r="AQ1" s="1" t="s">
        <v>109</v>
      </c>
      <c r="AR1" s="1" t="s">
        <v>110</v>
      </c>
      <c r="AS1" s="1" t="s">
        <v>111</v>
      </c>
      <c r="AT1" s="1" t="s">
        <v>93</v>
      </c>
      <c r="AU1" s="13" t="s">
        <v>112</v>
      </c>
      <c r="AV1" s="13" t="s">
        <v>113</v>
      </c>
      <c r="AW1" s="1" t="s">
        <v>114</v>
      </c>
      <c r="AX1" s="1" t="s">
        <v>115</v>
      </c>
      <c r="AY1" s="1" t="s">
        <v>116</v>
      </c>
      <c r="AZ1" s="1" t="s">
        <v>117</v>
      </c>
      <c r="BA1" s="1" t="s">
        <v>118</v>
      </c>
      <c r="BB1" s="1" t="s">
        <v>119</v>
      </c>
      <c r="BC1" s="1" t="s">
        <v>120</v>
      </c>
      <c r="BD1" s="1" t="s">
        <v>93</v>
      </c>
      <c r="BE1" s="13" t="s">
        <v>121</v>
      </c>
      <c r="BF1" s="13" t="s">
        <v>122</v>
      </c>
      <c r="BG1" s="1" t="s">
        <v>123</v>
      </c>
      <c r="BH1" s="1" t="s">
        <v>124</v>
      </c>
      <c r="BI1" s="1" t="s">
        <v>125</v>
      </c>
      <c r="BJ1" s="1" t="s">
        <v>126</v>
      </c>
      <c r="BK1" s="1" t="s">
        <v>127</v>
      </c>
      <c r="BL1" s="1" t="s">
        <v>128</v>
      </c>
      <c r="BM1" s="1" t="s">
        <v>129</v>
      </c>
      <c r="BN1" s="1" t="s">
        <v>93</v>
      </c>
      <c r="BO1" s="13" t="s">
        <v>130</v>
      </c>
      <c r="BP1" s="13" t="s">
        <v>131</v>
      </c>
    </row>
    <row r="2" spans="1:68" ht="17" thickTop="1" x14ac:dyDescent="0.2">
      <c r="A2" t="s">
        <v>40</v>
      </c>
      <c r="B2" t="s">
        <v>132</v>
      </c>
      <c r="C2">
        <v>1</v>
      </c>
      <c r="D2" t="s">
        <v>133</v>
      </c>
      <c r="E2" s="14">
        <v>4.9373979568481445</v>
      </c>
      <c r="F2" s="7">
        <v>24.007692337036133</v>
      </c>
      <c r="G2">
        <v>17.160226821899414</v>
      </c>
      <c r="H2">
        <v>20.583959579467798</v>
      </c>
      <c r="I2" s="7">
        <v>22.623664855957031</v>
      </c>
      <c r="J2" s="7">
        <f>I2-H2</f>
        <v>2.0397052764892329</v>
      </c>
      <c r="K2" s="7">
        <f>AVERAGE(J2:J5)</f>
        <v>2.430831193923944</v>
      </c>
      <c r="L2" s="7">
        <f>J2-$K$2</f>
        <v>-0.39112591743471103</v>
      </c>
      <c r="M2" s="7">
        <f>AVERAGE(L2:L5)</f>
        <v>0</v>
      </c>
      <c r="N2">
        <f>STDEV(L2:L5)</f>
        <v>1.4229424993015516</v>
      </c>
      <c r="O2" s="15">
        <f>2^(-L2)</f>
        <v>1.3114164687516976</v>
      </c>
      <c r="P2" s="16">
        <f>LOG10(O2)</f>
        <v>0.11774063322944173</v>
      </c>
      <c r="Q2" s="17">
        <f>AVERAGE(P2:P5)</f>
        <v>0</v>
      </c>
      <c r="R2" s="17">
        <f>STDEV(P2:P5)</f>
        <v>0.42834837439484058</v>
      </c>
      <c r="S2" s="7">
        <v>25.488229751586914</v>
      </c>
      <c r="T2" s="7">
        <f t="shared" ref="T2:T17" si="0">S2-H2</f>
        <v>4.9042701721191158</v>
      </c>
      <c r="U2" s="7">
        <f>AVERAGE(T2:T5)</f>
        <v>5.5646083354949889</v>
      </c>
      <c r="V2" s="7">
        <f>T2-$U$2</f>
        <v>-0.66033816337587314</v>
      </c>
      <c r="W2" s="7">
        <f>AVERAGE(V2:V5)</f>
        <v>0</v>
      </c>
      <c r="X2">
        <f>STDEV(V2:V5)</f>
        <v>0.75827952762223783</v>
      </c>
      <c r="Y2" s="15">
        <f>2^(-V2)</f>
        <v>1.5804530337483855</v>
      </c>
      <c r="Z2" s="15">
        <f>LOG10(Y2)</f>
        <v>0.19878159445780039</v>
      </c>
      <c r="AA2" s="17">
        <f>AVERAGE(Z2:Z5)</f>
        <v>0</v>
      </c>
      <c r="AB2" s="17">
        <f>STDEV(Z2:Z5)</f>
        <v>0.22826488291220798</v>
      </c>
      <c r="AC2" s="7">
        <v>25.083049774169922</v>
      </c>
      <c r="AD2" s="7">
        <f t="shared" ref="AD2:AD17" si="1">AC2-H2</f>
        <v>4.4990901947021236</v>
      </c>
      <c r="AE2" s="7">
        <f>AVERAGE(AD2:AD5)</f>
        <v>4.303603410720819</v>
      </c>
      <c r="AF2" s="7">
        <f>AD2-$AE$2</f>
        <v>0.19548678398130459</v>
      </c>
      <c r="AG2" s="7">
        <f>AVERAGE(AF2:AF5)</f>
        <v>0</v>
      </c>
      <c r="AH2">
        <f>STDEV(AF2:AF5)</f>
        <v>0.98003209989590112</v>
      </c>
      <c r="AI2" s="15">
        <f>2^(-AF2)</f>
        <v>0.87327819083537495</v>
      </c>
      <c r="AJ2" s="15">
        <f>LOG10(AI2)</f>
        <v>-5.8847385734257802E-2</v>
      </c>
      <c r="AK2" s="17">
        <f>AVERAGE(AJ2:AJ5)</f>
        <v>0</v>
      </c>
      <c r="AL2" s="17">
        <f>STDEV(AJ2:AJ5)</f>
        <v>0.29501905878222551</v>
      </c>
      <c r="AM2" s="7">
        <v>19.664999999999999</v>
      </c>
      <c r="AN2" s="7">
        <f t="shared" ref="AN2:AN17" si="2">AM2-H2</f>
        <v>-0.91895957946779916</v>
      </c>
      <c r="AO2" s="7">
        <f>AVERAGE(AN2:AN5)</f>
        <v>-0.59509187507630124</v>
      </c>
      <c r="AP2" s="7">
        <f>AN2-$AO$2</f>
        <v>-0.32386770439149792</v>
      </c>
      <c r="AQ2" s="7">
        <f>AVERAGE(AP2:AP5)</f>
        <v>0</v>
      </c>
      <c r="AR2">
        <f>STDEV(AP2:AP5)</f>
        <v>0.70942136249789745</v>
      </c>
      <c r="AS2" s="15">
        <f>2^(-AP2)</f>
        <v>1.2516816737710905</v>
      </c>
      <c r="AT2" s="15">
        <f>LOG10(AS2)</f>
        <v>9.7493893648676153E-2</v>
      </c>
      <c r="AU2" s="17">
        <f>AVERAGE(AT2:AT5)</f>
        <v>0</v>
      </c>
      <c r="AV2" s="17">
        <f>STDEV(AT2:AT5)</f>
        <v>0.21355710967667768</v>
      </c>
      <c r="AW2" s="7">
        <v>29.930974960327148</v>
      </c>
      <c r="AX2" s="7">
        <f t="shared" ref="AX2:AX17" si="3">AW2-H2</f>
        <v>9.3470153808593501</v>
      </c>
      <c r="AY2" s="7">
        <f>AVERAGE(AX2:AX5)</f>
        <v>10.314442396163933</v>
      </c>
      <c r="AZ2" s="7">
        <f>AX2-$AY$2</f>
        <v>-0.96742701530458319</v>
      </c>
      <c r="BA2" s="7">
        <f>AVERAGE(AZ2:AZ5)</f>
        <v>8.8817841970012523E-16</v>
      </c>
      <c r="BB2">
        <f>STDEV(AZ2:AZ5)</f>
        <v>1.9284025515749501</v>
      </c>
      <c r="BC2" s="15">
        <f>2^(-AZ2)</f>
        <v>1.955350200441369</v>
      </c>
      <c r="BD2" s="15">
        <f>LOG10(BC2)</f>
        <v>0.29122455022235694</v>
      </c>
      <c r="BE2" s="17">
        <f>AVERAGE(BD2:BD5)</f>
        <v>-2.6367796834847468E-16</v>
      </c>
      <c r="BF2" s="17">
        <f>STDEV(BD2:BD5)</f>
        <v>0.58050701173901742</v>
      </c>
      <c r="BG2" s="7">
        <v>24.211009979248047</v>
      </c>
      <c r="BH2" s="7">
        <f t="shared" ref="BH2:BH17" si="4">BG2-H2</f>
        <v>3.6270503997802486</v>
      </c>
      <c r="BI2" s="7">
        <f>AVERAGE(BH2:BH5)</f>
        <v>4.5257003307342467</v>
      </c>
      <c r="BJ2" s="7">
        <f>BH2-$BI$2</f>
        <v>-0.89864993095399814</v>
      </c>
      <c r="BK2" s="7">
        <f>AVERAGE(BJ2:BJ5)</f>
        <v>0</v>
      </c>
      <c r="BL2">
        <f>STDEV(BJ2:BJ5)</f>
        <v>0.87323694762324533</v>
      </c>
      <c r="BM2" s="15">
        <f>2^(-BJ2)</f>
        <v>1.8643205417757127</v>
      </c>
      <c r="BN2" s="15">
        <f>LOG10(BM2)</f>
        <v>0.27052058481851909</v>
      </c>
      <c r="BO2" s="17">
        <f>AVERAGE(BN2:BN5)</f>
        <v>0</v>
      </c>
      <c r="BP2" s="17">
        <f>STDEV(BN2:BN5)</f>
        <v>0.26287051455665372</v>
      </c>
    </row>
    <row r="3" spans="1:68" x14ac:dyDescent="0.2">
      <c r="A3" t="s">
        <v>43</v>
      </c>
      <c r="B3" t="s">
        <v>132</v>
      </c>
      <c r="C3">
        <v>3</v>
      </c>
      <c r="D3" t="s">
        <v>133</v>
      </c>
      <c r="E3" s="14">
        <v>4.7433958053588867</v>
      </c>
      <c r="F3" s="7">
        <v>21.162124633789062</v>
      </c>
      <c r="G3">
        <v>16.955442428588867</v>
      </c>
      <c r="H3">
        <v>19.058783531188965</v>
      </c>
      <c r="I3" s="7">
        <v>23.38746452331543</v>
      </c>
      <c r="J3" s="7">
        <f t="shared" ref="J3:J17" si="5">I3-H3</f>
        <v>4.3286809921264648</v>
      </c>
      <c r="L3" s="7">
        <f>J3-$K$2</f>
        <v>1.8978497982025209</v>
      </c>
      <c r="O3" s="15">
        <f t="shared" ref="O3:O17" si="6">2^(-L3)</f>
        <v>0.26834300785856002</v>
      </c>
      <c r="P3" s="16">
        <f t="shared" ref="P3:P17" si="7">LOG10(O3)</f>
        <v>-0.57130971652379237</v>
      </c>
      <c r="Q3" s="17"/>
      <c r="R3" s="17"/>
      <c r="S3" s="7">
        <v>25.066778182983398</v>
      </c>
      <c r="T3" s="7">
        <f t="shared" si="0"/>
        <v>6.0079946517944336</v>
      </c>
      <c r="V3" s="7">
        <f t="shared" ref="V3:V17" si="8">T3-$U$2</f>
        <v>0.44338631629944469</v>
      </c>
      <c r="Y3" s="15">
        <f t="shared" ref="Y3:Y17" si="9">2^(-V3)</f>
        <v>0.73540642380084709</v>
      </c>
      <c r="Z3" s="15">
        <f>LOG10(Y3)</f>
        <v>-0.13347258087309047</v>
      </c>
      <c r="AA3" s="17"/>
      <c r="AB3" s="17"/>
      <c r="AC3" s="7">
        <v>24.374126434326172</v>
      </c>
      <c r="AD3" s="7">
        <f t="shared" si="1"/>
        <v>5.315342903137207</v>
      </c>
      <c r="AF3" s="7">
        <f t="shared" ref="AF3:AF17" si="10">AD3-$AE$2</f>
        <v>1.0117394924163881</v>
      </c>
      <c r="AI3" s="15">
        <f t="shared" ref="AI3:AI17" si="11">2^(-AF3)</f>
        <v>0.4959479106466832</v>
      </c>
      <c r="AJ3" s="15">
        <f>LOG10(AI3)</f>
        <v>-0.30456393501518381</v>
      </c>
      <c r="AK3" s="17"/>
      <c r="AL3" s="17"/>
      <c r="AM3" s="7">
        <v>19.297999999999998</v>
      </c>
      <c r="AN3" s="7">
        <f t="shared" si="2"/>
        <v>0.23921646881103342</v>
      </c>
      <c r="AP3" s="7">
        <f t="shared" ref="AP3:AP17" si="12">AN3-$AO$2</f>
        <v>0.83430834388733466</v>
      </c>
      <c r="AS3" s="15">
        <f t="shared" ref="AS3:AS17" si="13">2^(-AP3)</f>
        <v>0.56085185787914016</v>
      </c>
      <c r="AT3" s="15">
        <f>LOG10(AS3)</f>
        <v>-0.25115183714282768</v>
      </c>
      <c r="AU3" s="17"/>
      <c r="AV3" s="17"/>
      <c r="AW3" s="7">
        <v>31.349704742431641</v>
      </c>
      <c r="AX3" s="7">
        <f t="shared" si="3"/>
        <v>12.290921211242676</v>
      </c>
      <c r="AZ3" s="7">
        <f t="shared" ref="AZ3:AZ17" si="14">AX3-$AY$2</f>
        <v>1.9764788150787425</v>
      </c>
      <c r="BC3" s="15">
        <f t="shared" ref="BC3:BC17" si="15">2^(-AZ3)</f>
        <v>0.25410931815702731</v>
      </c>
      <c r="BD3" s="15">
        <f>LOG10(BC3)</f>
        <v>-0.59497940913310454</v>
      </c>
      <c r="BE3" s="17"/>
      <c r="BF3" s="17"/>
      <c r="BG3" s="7">
        <v>24.331707000732422</v>
      </c>
      <c r="BH3" s="7">
        <f t="shared" si="4"/>
        <v>5.272923469543457</v>
      </c>
      <c r="BJ3" s="7">
        <f t="shared" ref="BJ3:BJ17" si="16">BH3-$BI$2</f>
        <v>0.74722313880921032</v>
      </c>
      <c r="BM3" s="15">
        <f t="shared" ref="BM3:BM17" si="17">2^(-BJ3)</f>
        <v>0.59574913681161634</v>
      </c>
      <c r="BN3" s="15">
        <f>LOG10(BM3)</f>
        <v>-0.22493657823576302</v>
      </c>
      <c r="BO3" s="17"/>
      <c r="BP3" s="17"/>
    </row>
    <row r="4" spans="1:68" x14ac:dyDescent="0.2">
      <c r="A4" t="s">
        <v>44</v>
      </c>
      <c r="B4" t="s">
        <v>132</v>
      </c>
      <c r="C4">
        <v>4</v>
      </c>
      <c r="D4" t="s">
        <v>133</v>
      </c>
      <c r="E4" s="14">
        <v>4.6027011871337891</v>
      </c>
      <c r="F4" s="7">
        <v>23.98692512512207</v>
      </c>
      <c r="G4">
        <v>18.119966506958008</v>
      </c>
      <c r="H4">
        <v>21.053445816040039</v>
      </c>
      <c r="I4" s="7">
        <v>23.500452041625977</v>
      </c>
      <c r="J4" s="7">
        <f t="shared" si="5"/>
        <v>2.4470062255859375</v>
      </c>
      <c r="L4" s="7">
        <f t="shared" ref="L4:L17" si="18">J4-$K$2</f>
        <v>1.6175031661993522E-2</v>
      </c>
      <c r="O4" s="15">
        <f>2^(-L4)</f>
        <v>0.98885093903428367</v>
      </c>
      <c r="P4" s="16">
        <f t="shared" si="7"/>
        <v>-4.8691697110746389E-3</v>
      </c>
      <c r="Q4" s="17"/>
      <c r="R4" s="17"/>
      <c r="S4" s="7">
        <v>27.457553863525391</v>
      </c>
      <c r="T4" s="7">
        <f t="shared" si="0"/>
        <v>6.4041080474853516</v>
      </c>
      <c r="V4" s="7">
        <f t="shared" si="8"/>
        <v>0.83949971199036266</v>
      </c>
      <c r="Y4" s="15">
        <f t="shared" si="9"/>
        <v>0.55883732526004082</v>
      </c>
      <c r="Z4" s="15">
        <f t="shared" ref="Z4:Z17" si="19">LOG10(Y4)</f>
        <v>-0.25271459466037233</v>
      </c>
      <c r="AA4" s="17"/>
      <c r="AB4" s="17"/>
      <c r="AC4" s="7">
        <v>25.491968154907227</v>
      </c>
      <c r="AD4" s="7">
        <f t="shared" si="1"/>
        <v>4.4385223388671875</v>
      </c>
      <c r="AF4" s="7">
        <f t="shared" si="10"/>
        <v>0.13491892814636852</v>
      </c>
      <c r="AI4" s="15">
        <f t="shared" si="11"/>
        <v>0.9107210098723576</v>
      </c>
      <c r="AJ4" s="15">
        <f t="shared" ref="AJ4:AJ17" si="20">LOG10(AI4)</f>
        <v>-4.0614644354890289E-2</v>
      </c>
      <c r="AK4" s="17"/>
      <c r="AL4" s="17"/>
      <c r="AM4" s="7">
        <v>20.741</v>
      </c>
      <c r="AN4" s="7">
        <f t="shared" si="2"/>
        <v>-0.3124458160400394</v>
      </c>
      <c r="AP4" s="7">
        <f t="shared" si="12"/>
        <v>0.28264605903626183</v>
      </c>
      <c r="AS4" s="15">
        <f t="shared" si="13"/>
        <v>0.82208184651151972</v>
      </c>
      <c r="AT4" s="15">
        <f t="shared" ref="AT4:AT17" si="21">LOG10(AS4)</f>
        <v>-8.5084941926127228E-2</v>
      </c>
      <c r="AU4" s="17"/>
      <c r="AV4" s="17"/>
      <c r="AW4" s="7">
        <v>29.15972900390625</v>
      </c>
      <c r="AX4" s="7">
        <f t="shared" si="3"/>
        <v>8.1062831878662109</v>
      </c>
      <c r="AZ4" s="7">
        <f t="shared" si="14"/>
        <v>-2.2081592082977224</v>
      </c>
      <c r="BC4" s="15">
        <f t="shared" si="15"/>
        <v>4.6208530433120139</v>
      </c>
      <c r="BD4" s="15">
        <f t="shared" ref="BD4:BD17" si="22">LOG10(BC4)</f>
        <v>0.66472215689924352</v>
      </c>
      <c r="BE4" s="17"/>
      <c r="BF4" s="17"/>
      <c r="BG4" s="7">
        <v>24.980230331420898</v>
      </c>
      <c r="BH4" s="7">
        <f t="shared" si="4"/>
        <v>3.9267845153808594</v>
      </c>
      <c r="BJ4" s="7">
        <f t="shared" si="16"/>
        <v>-0.59891581535338734</v>
      </c>
      <c r="BM4" s="15">
        <f t="shared" si="17"/>
        <v>1.5145779341159697</v>
      </c>
      <c r="BN4" s="15">
        <f t="shared" ref="BN4:BN17" si="23">LOG10(BM4)</f>
        <v>0.18029162529891993</v>
      </c>
      <c r="BO4" s="17"/>
      <c r="BP4" s="17"/>
    </row>
    <row r="5" spans="1:68" s="9" customFormat="1" x14ac:dyDescent="0.2">
      <c r="A5" s="9" t="s">
        <v>45</v>
      </c>
      <c r="B5" s="9" t="s">
        <v>132</v>
      </c>
      <c r="C5" s="9">
        <v>5</v>
      </c>
      <c r="D5" s="9" t="s">
        <v>133</v>
      </c>
      <c r="E5" s="18">
        <v>5.1057028770446777</v>
      </c>
      <c r="F5" s="19">
        <v>23.526512145996094</v>
      </c>
      <c r="G5" s="9">
        <v>17.427845001220703</v>
      </c>
      <c r="H5" s="9">
        <v>20.477178573608398</v>
      </c>
      <c r="I5" s="19">
        <v>21.385110855102539</v>
      </c>
      <c r="J5" s="7">
        <f t="shared" si="5"/>
        <v>0.90793228149414062</v>
      </c>
      <c r="L5" s="7">
        <f t="shared" si="18"/>
        <v>-1.5228989124298034</v>
      </c>
      <c r="O5" s="15">
        <f t="shared" si="6"/>
        <v>2.87367899147254</v>
      </c>
      <c r="P5" s="16">
        <f t="shared" si="7"/>
        <v>0.45843825300542546</v>
      </c>
      <c r="Q5" s="17"/>
      <c r="R5" s="17"/>
      <c r="S5" s="19">
        <v>25.419239044189453</v>
      </c>
      <c r="T5" s="7">
        <f t="shared" si="0"/>
        <v>4.9420604705810547</v>
      </c>
      <c r="V5" s="7">
        <f t="shared" si="8"/>
        <v>-0.62254786491393421</v>
      </c>
      <c r="Y5" s="15">
        <f t="shared" si="9"/>
        <v>1.5395917707079627</v>
      </c>
      <c r="Z5" s="15">
        <f t="shared" si="19"/>
        <v>0.18740558107566238</v>
      </c>
      <c r="AA5" s="17"/>
      <c r="AB5" s="17"/>
      <c r="AC5" s="19">
        <v>23.438636779785156</v>
      </c>
      <c r="AD5" s="7">
        <f t="shared" si="1"/>
        <v>2.9614582061767578</v>
      </c>
      <c r="AF5" s="7">
        <f t="shared" si="10"/>
        <v>-1.3421452045440612</v>
      </c>
      <c r="AI5" s="15">
        <f t="shared" si="11"/>
        <v>2.5352802024148886</v>
      </c>
      <c r="AJ5" s="15">
        <f t="shared" si="20"/>
        <v>0.40402596510433186</v>
      </c>
      <c r="AK5" s="17"/>
      <c r="AL5" s="17"/>
      <c r="AM5" s="19">
        <v>19.088999999999999</v>
      </c>
      <c r="AN5" s="7">
        <f t="shared" si="2"/>
        <v>-1.3881785736083998</v>
      </c>
      <c r="AP5" s="7">
        <f t="shared" si="12"/>
        <v>-0.79308669853209857</v>
      </c>
      <c r="AS5" s="15">
        <f t="shared" si="13"/>
        <v>1.7327778406838021</v>
      </c>
      <c r="AT5" s="15">
        <f t="shared" si="21"/>
        <v>0.2387428854202788</v>
      </c>
      <c r="AU5" s="17"/>
      <c r="AV5" s="17"/>
      <c r="AW5" s="19">
        <v>31.990728378295898</v>
      </c>
      <c r="AX5" s="7">
        <f t="shared" si="3"/>
        <v>11.5135498046875</v>
      </c>
      <c r="AZ5" s="7">
        <f t="shared" si="14"/>
        <v>1.1991074085235667</v>
      </c>
      <c r="BC5" s="15">
        <f t="shared" si="15"/>
        <v>0.43554466860035462</v>
      </c>
      <c r="BD5" s="15">
        <f t="shared" si="22"/>
        <v>-0.36096729798849697</v>
      </c>
      <c r="BE5" s="17"/>
      <c r="BF5" s="17"/>
      <c r="BG5" s="19">
        <v>25.75322151184082</v>
      </c>
      <c r="BH5" s="7">
        <f t="shared" si="4"/>
        <v>5.2760429382324219</v>
      </c>
      <c r="BJ5" s="7">
        <f t="shared" si="16"/>
        <v>0.75034260749817516</v>
      </c>
      <c r="BM5" s="15">
        <f t="shared" si="17"/>
        <v>0.59446236934693353</v>
      </c>
      <c r="BN5" s="15">
        <f t="shared" si="23"/>
        <v>-0.225875631881676</v>
      </c>
      <c r="BO5" s="17"/>
      <c r="BP5" s="17"/>
    </row>
    <row r="6" spans="1:68" x14ac:dyDescent="0.2">
      <c r="A6" t="s">
        <v>46</v>
      </c>
      <c r="B6">
        <v>0.5</v>
      </c>
      <c r="C6">
        <v>3</v>
      </c>
      <c r="D6" t="s">
        <v>133</v>
      </c>
      <c r="E6" s="14">
        <v>4.9313154220581055</v>
      </c>
      <c r="F6" s="7">
        <v>23.612052917480469</v>
      </c>
      <c r="G6">
        <v>17.116600036621094</v>
      </c>
      <c r="H6">
        <v>20.364326477050781</v>
      </c>
      <c r="I6" s="7">
        <v>22.796419143676758</v>
      </c>
      <c r="J6" s="7">
        <f t="shared" si="5"/>
        <v>2.4320926666259766</v>
      </c>
      <c r="K6" s="7">
        <f>AVERAGE(J6:J8)</f>
        <v>2.4995514551798501</v>
      </c>
      <c r="L6" s="7">
        <f>J6-$K$2</f>
        <v>1.2614727020325844E-3</v>
      </c>
      <c r="M6" s="7">
        <f>AVERAGE(L6:L8)</f>
        <v>6.8720261255906287E-2</v>
      </c>
      <c r="N6">
        <f>STDEV(L6:L8)</f>
        <v>0.85817437113606188</v>
      </c>
      <c r="O6" s="15">
        <f t="shared" si="6"/>
        <v>0.99912599591749263</v>
      </c>
      <c r="P6" s="16">
        <f t="shared" si="7"/>
        <v>-3.7974112202306164E-4</v>
      </c>
      <c r="Q6" s="17">
        <f>AVERAGE(P6:P8)</f>
        <v>-2.0686859947893127E-2</v>
      </c>
      <c r="R6" s="17">
        <f>STDEV(P6:P8)</f>
        <v>0.25833622722202854</v>
      </c>
      <c r="S6" s="7">
        <v>25.30455207824707</v>
      </c>
      <c r="T6" s="7">
        <f t="shared" si="0"/>
        <v>4.9402256011962891</v>
      </c>
      <c r="U6" s="7">
        <f>AVERAGE(T6:T8)</f>
        <v>4.9647041956583662</v>
      </c>
      <c r="V6" s="7">
        <f t="shared" si="8"/>
        <v>-0.62438273429869984</v>
      </c>
      <c r="W6" s="7">
        <f>AVERAGE(V6:V8)</f>
        <v>-0.59990413983662305</v>
      </c>
      <c r="X6">
        <f>STDEV(V6:V8)</f>
        <v>0.35352094943954498</v>
      </c>
      <c r="Y6" s="15">
        <f t="shared" si="9"/>
        <v>1.5415511224220766</v>
      </c>
      <c r="Z6" s="15">
        <f t="shared" si="19"/>
        <v>0.18795793179860235</v>
      </c>
      <c r="AA6" s="17">
        <f>AVERAGE(Z6:Z8)</f>
        <v>0.180589140613823</v>
      </c>
      <c r="AB6" s="17">
        <f>STDEV(Z6:Z8)</f>
        <v>0.10642040987691272</v>
      </c>
      <c r="AC6" s="7">
        <v>24.438539505004883</v>
      </c>
      <c r="AD6" s="7">
        <f t="shared" si="1"/>
        <v>4.0742130279541016</v>
      </c>
      <c r="AE6" s="7">
        <f>AVERAGE(AD6:AD8)</f>
        <v>4.4330097834269209</v>
      </c>
      <c r="AF6" s="7">
        <f t="shared" si="10"/>
        <v>-0.22939038276671742</v>
      </c>
      <c r="AG6" s="7">
        <f>AVERAGE(AF6:AF8)</f>
        <v>0.12940637270610159</v>
      </c>
      <c r="AH6">
        <f>STDEV(AF6:AF8)</f>
        <v>0.35968246976677898</v>
      </c>
      <c r="AI6" s="15">
        <f t="shared" si="11"/>
        <v>1.1723394672770771</v>
      </c>
      <c r="AJ6" s="15">
        <f t="shared" si="20"/>
        <v>6.9053385929623928E-2</v>
      </c>
      <c r="AK6" s="17">
        <f>AVERAGE(AJ6:AJ8)</f>
        <v>-3.8955199814609293E-2</v>
      </c>
      <c r="AL6" s="17">
        <f>STDEV(AJ6:AJ8)</f>
        <v>0.1082752123143035</v>
      </c>
      <c r="AM6" s="7">
        <v>19.099</v>
      </c>
      <c r="AN6" s="7">
        <f t="shared" si="2"/>
        <v>-1.2653264770507811</v>
      </c>
      <c r="AO6" s="7">
        <f>AVERAGE(AN6:AN8)</f>
        <v>-0.82034612274169894</v>
      </c>
      <c r="AP6" s="7">
        <f t="shared" si="12"/>
        <v>-0.67023460197447982</v>
      </c>
      <c r="AQ6" s="7">
        <f>AVERAGE(AP6:AP8)</f>
        <v>-0.22525424766539773</v>
      </c>
      <c r="AR6">
        <f>STDEV(AP6:AP8)</f>
        <v>0.4023925224371262</v>
      </c>
      <c r="AS6" s="15">
        <f t="shared" si="13"/>
        <v>1.5913317188052247</v>
      </c>
      <c r="AT6" s="15">
        <f t="shared" si="21"/>
        <v>0.2017607193262278</v>
      </c>
      <c r="AU6" s="17">
        <f>AVERAGE(AT6:AT8)</f>
        <v>6.7808285198008023E-2</v>
      </c>
      <c r="AV6" s="17">
        <f>STDEV(AT6:AT8)</f>
        <v>0.12113221928446655</v>
      </c>
      <c r="AW6" s="7">
        <v>31.242265701293945</v>
      </c>
      <c r="AX6" s="7">
        <f t="shared" si="3"/>
        <v>10.877939224243164</v>
      </c>
      <c r="AY6" s="7">
        <f>AVERAGE(AX6:AX8)</f>
        <v>10.690460522969564</v>
      </c>
      <c r="AZ6" s="7">
        <f t="shared" si="14"/>
        <v>0.56349682807923074</v>
      </c>
      <c r="BA6" s="7">
        <f>AVERAGE(AZ6:AZ8)</f>
        <v>0.37601812680563046</v>
      </c>
      <c r="BB6">
        <f>STDEV(AZ6:AZ8)</f>
        <v>0.44612613693907266</v>
      </c>
      <c r="BC6" s="15">
        <f t="shared" si="15"/>
        <v>0.67666007459642685</v>
      </c>
      <c r="BD6" s="15">
        <f t="shared" si="22"/>
        <v>-0.16962944771335794</v>
      </c>
      <c r="BE6" s="17">
        <f>AVERAGE(BD6:BD8)</f>
        <v>-0.11319273508187726</v>
      </c>
      <c r="BF6" s="17">
        <f>STDEV(BD6:BD8)</f>
        <v>0.13429734906835775</v>
      </c>
      <c r="BG6" s="7">
        <v>23.956779479980469</v>
      </c>
      <c r="BH6" s="7">
        <f t="shared" si="4"/>
        <v>3.5924530029296875</v>
      </c>
      <c r="BI6" s="7">
        <f>AVERAGE(BH6:BH8)</f>
        <v>4.1734539667765302</v>
      </c>
      <c r="BJ6" s="7">
        <f t="shared" si="16"/>
        <v>-0.93324732780455921</v>
      </c>
      <c r="BK6" s="7">
        <f>AVERAGE(BJ6:BJ8)</f>
        <v>-0.35224636395771675</v>
      </c>
      <c r="BL6">
        <f>STDEV(BJ6:BJ8)</f>
        <v>0.50328385346786619</v>
      </c>
      <c r="BM6" s="15">
        <f t="shared" si="17"/>
        <v>1.9095693664240849</v>
      </c>
      <c r="BN6" s="15">
        <f t="shared" si="23"/>
        <v>0.28093543904242846</v>
      </c>
      <c r="BO6" s="17">
        <f>AVERAGE(BN6:BN8)</f>
        <v>0.1060367214148446</v>
      </c>
      <c r="BP6" s="17">
        <f>STDEV(BN6:BN8)</f>
        <v>0.15150353622718352</v>
      </c>
    </row>
    <row r="7" spans="1:68" x14ac:dyDescent="0.2">
      <c r="A7" t="s">
        <v>47</v>
      </c>
      <c r="B7">
        <v>0.5</v>
      </c>
      <c r="C7">
        <v>4</v>
      </c>
      <c r="D7" t="s">
        <v>133</v>
      </c>
      <c r="E7" s="14">
        <v>4.8409566879272461</v>
      </c>
      <c r="F7" s="7">
        <v>23.16754150390625</v>
      </c>
      <c r="G7">
        <v>17.636531829833984</v>
      </c>
      <c r="H7">
        <v>20.402036666870117</v>
      </c>
      <c r="I7" s="7">
        <v>22.079133987426758</v>
      </c>
      <c r="J7" s="7">
        <f t="shared" si="5"/>
        <v>1.6770973205566406</v>
      </c>
      <c r="L7" s="7">
        <f t="shared" si="18"/>
        <v>-0.75373387336730335</v>
      </c>
      <c r="O7" s="15">
        <f t="shared" si="6"/>
        <v>1.6861511560641143</v>
      </c>
      <c r="P7" s="16">
        <f t="shared" si="7"/>
        <v>0.22689650463155508</v>
      </c>
      <c r="Q7" s="17"/>
      <c r="R7" s="17"/>
      <c r="S7" s="7">
        <v>25.731864929199219</v>
      </c>
      <c r="T7" s="7">
        <f t="shared" si="0"/>
        <v>5.3298282623291016</v>
      </c>
      <c r="V7" s="7">
        <f t="shared" si="8"/>
        <v>-0.23478007316588734</v>
      </c>
      <c r="Y7" s="15">
        <f t="shared" si="9"/>
        <v>1.1767273412702581</v>
      </c>
      <c r="Z7" s="15">
        <f t="shared" si="19"/>
        <v>7.0675844407116217E-2</v>
      </c>
      <c r="AA7" s="17"/>
      <c r="AB7" s="17"/>
      <c r="AC7" s="7">
        <v>25.195608139038086</v>
      </c>
      <c r="AD7" s="7">
        <f t="shared" si="1"/>
        <v>4.7935714721679688</v>
      </c>
      <c r="AF7" s="7">
        <f t="shared" si="10"/>
        <v>0.48996806144714977</v>
      </c>
      <c r="AI7" s="15">
        <f t="shared" si="11"/>
        <v>0.71204086086855145</v>
      </c>
      <c r="AJ7" s="15">
        <f t="shared" si="20"/>
        <v>-0.14749508341292475</v>
      </c>
      <c r="AK7" s="17"/>
      <c r="AL7" s="17"/>
      <c r="AM7" s="7">
        <v>19.920000000000002</v>
      </c>
      <c r="AN7" s="7">
        <f t="shared" si="2"/>
        <v>-0.48203666687011548</v>
      </c>
      <c r="AP7" s="7">
        <f t="shared" si="12"/>
        <v>0.11305520820618575</v>
      </c>
      <c r="AS7" s="15">
        <f t="shared" si="13"/>
        <v>0.9246278943196754</v>
      </c>
      <c r="AT7" s="15">
        <f t="shared" si="21"/>
        <v>-3.4033008836098597E-2</v>
      </c>
      <c r="AU7" s="17"/>
      <c r="AV7" s="17"/>
      <c r="AW7" s="7">
        <v>30.583225250244141</v>
      </c>
      <c r="AX7" s="7">
        <f t="shared" si="3"/>
        <v>10.181188583374023</v>
      </c>
      <c r="AZ7" s="7">
        <f t="shared" si="14"/>
        <v>-0.13325381278990989</v>
      </c>
      <c r="BC7" s="15">
        <f t="shared" si="15"/>
        <v>1.0967645249815814</v>
      </c>
      <c r="BD7" s="15">
        <f t="shared" si="22"/>
        <v>4.0113394686355552E-2</v>
      </c>
      <c r="BE7" s="17"/>
      <c r="BF7" s="17"/>
      <c r="BG7" s="7">
        <v>24.854898452758789</v>
      </c>
      <c r="BH7" s="7">
        <f t="shared" si="4"/>
        <v>4.4528617858886719</v>
      </c>
      <c r="BJ7" s="7">
        <f t="shared" si="16"/>
        <v>-7.2838544845574837E-2</v>
      </c>
      <c r="BM7" s="15">
        <f t="shared" si="17"/>
        <v>1.0517840651642161</v>
      </c>
      <c r="BN7" s="15">
        <f t="shared" si="23"/>
        <v>2.1926586839034062E-2</v>
      </c>
      <c r="BO7" s="17"/>
      <c r="BP7" s="17"/>
    </row>
    <row r="8" spans="1:68" s="9" customFormat="1" x14ac:dyDescent="0.2">
      <c r="A8" s="9" t="s">
        <v>48</v>
      </c>
      <c r="B8" s="9">
        <v>0.5</v>
      </c>
      <c r="C8" s="9">
        <v>5</v>
      </c>
      <c r="D8" s="9" t="s">
        <v>133</v>
      </c>
      <c r="E8" s="18">
        <v>4.699254035949707</v>
      </c>
      <c r="F8" s="19">
        <v>22.594121932983398</v>
      </c>
      <c r="G8" s="9">
        <v>16.959228515625</v>
      </c>
      <c r="H8" s="9">
        <v>19.776675224304199</v>
      </c>
      <c r="I8" s="19">
        <v>23.166139602661133</v>
      </c>
      <c r="J8" s="7">
        <f t="shared" si="5"/>
        <v>3.3894643783569336</v>
      </c>
      <c r="L8" s="7">
        <f t="shared" si="18"/>
        <v>0.95863318443298962</v>
      </c>
      <c r="O8" s="15">
        <f t="shared" si="6"/>
        <v>0.51454416386246438</v>
      </c>
      <c r="P8" s="16">
        <f t="shared" si="7"/>
        <v>-0.28857734335321139</v>
      </c>
      <c r="Q8" s="17"/>
      <c r="R8" s="17"/>
      <c r="S8" s="19">
        <v>24.400733947753906</v>
      </c>
      <c r="T8" s="7">
        <f t="shared" si="0"/>
        <v>4.624058723449707</v>
      </c>
      <c r="V8" s="7">
        <f t="shared" si="8"/>
        <v>-0.94054961204528187</v>
      </c>
      <c r="Y8" s="15">
        <f t="shared" si="9"/>
        <v>1.9192592643190074</v>
      </c>
      <c r="Z8" s="15">
        <f t="shared" si="19"/>
        <v>0.28313364563575033</v>
      </c>
      <c r="AA8" s="17"/>
      <c r="AB8" s="17"/>
      <c r="AC8" s="19">
        <v>24.207920074462891</v>
      </c>
      <c r="AD8" s="7">
        <f t="shared" si="1"/>
        <v>4.4312448501586914</v>
      </c>
      <c r="AF8" s="7">
        <f t="shared" si="10"/>
        <v>0.12764143943787243</v>
      </c>
      <c r="AI8" s="15">
        <f t="shared" si="11"/>
        <v>0.91532663078684517</v>
      </c>
      <c r="AJ8" s="15">
        <f t="shared" si="20"/>
        <v>-3.842390196052705E-2</v>
      </c>
      <c r="AK8" s="17"/>
      <c r="AL8" s="17"/>
      <c r="AM8" s="19">
        <v>19.062999999999999</v>
      </c>
      <c r="AN8" s="7">
        <f t="shared" si="2"/>
        <v>-0.71367522430420038</v>
      </c>
      <c r="AP8" s="7">
        <f t="shared" si="12"/>
        <v>-0.11858334922789915</v>
      </c>
      <c r="AS8" s="15">
        <f t="shared" si="13"/>
        <v>1.085668269711884</v>
      </c>
      <c r="AT8" s="15">
        <f t="shared" si="21"/>
        <v>3.5697145103894885E-2</v>
      </c>
      <c r="AU8" s="17"/>
      <c r="AV8" s="17"/>
      <c r="AW8" s="19">
        <v>30.788928985595703</v>
      </c>
      <c r="AX8" s="7">
        <f t="shared" si="3"/>
        <v>11.012253761291504</v>
      </c>
      <c r="AZ8" s="7">
        <f t="shared" si="14"/>
        <v>0.69781136512757058</v>
      </c>
      <c r="BC8" s="15">
        <f t="shared" si="15"/>
        <v>0.61650676678853034</v>
      </c>
      <c r="BD8" s="15">
        <f t="shared" si="22"/>
        <v>-0.21006215221862939</v>
      </c>
      <c r="BE8" s="17"/>
      <c r="BF8" s="17"/>
      <c r="BG8" s="19">
        <v>24.25172233581543</v>
      </c>
      <c r="BH8" s="7">
        <f t="shared" si="4"/>
        <v>4.4750471115112305</v>
      </c>
      <c r="BJ8" s="7">
        <f t="shared" si="16"/>
        <v>-5.0653219223016244E-2</v>
      </c>
      <c r="BM8" s="15">
        <f t="shared" si="17"/>
        <v>1.0357337741870642</v>
      </c>
      <c r="BN8" s="15">
        <f t="shared" si="23"/>
        <v>1.5248138363071312E-2</v>
      </c>
      <c r="BO8" s="17"/>
      <c r="BP8" s="17"/>
    </row>
    <row r="9" spans="1:68" x14ac:dyDescent="0.2">
      <c r="A9" t="s">
        <v>49</v>
      </c>
      <c r="B9">
        <v>1.5</v>
      </c>
      <c r="C9">
        <v>1</v>
      </c>
      <c r="D9" t="s">
        <v>133</v>
      </c>
      <c r="E9" s="14">
        <v>5.2900853157043457</v>
      </c>
      <c r="F9" s="7">
        <v>23.194929122924805</v>
      </c>
      <c r="G9">
        <v>18.433721542358398</v>
      </c>
      <c r="H9">
        <v>20.814325332641602</v>
      </c>
      <c r="I9" s="7">
        <v>24.710317611694336</v>
      </c>
      <c r="J9" s="7">
        <f t="shared" si="5"/>
        <v>3.8959922790527344</v>
      </c>
      <c r="K9" s="7">
        <f>AVERAGE(J9:J12)</f>
        <v>3.8894608020782471</v>
      </c>
      <c r="L9" s="7">
        <f t="shared" si="18"/>
        <v>1.4651610851287904</v>
      </c>
      <c r="M9" s="7">
        <f>AVERAGE(L9:L12)</f>
        <v>1.4586296081543031</v>
      </c>
      <c r="N9">
        <f>STDEV(L9:L12)</f>
        <v>0.27508423857236891</v>
      </c>
      <c r="O9" s="15">
        <f t="shared" si="6"/>
        <v>0.36219509523296578</v>
      </c>
      <c r="P9" s="16">
        <f t="shared" si="7"/>
        <v>-0.44105743510335377</v>
      </c>
      <c r="Q9" s="17">
        <f>AVERAGE(P9:P12)</f>
        <v>-0.43909126461804443</v>
      </c>
      <c r="R9" s="17">
        <f>STDEV(O9:O12)</f>
        <v>7.1448007257226845E-2</v>
      </c>
      <c r="S9" s="7">
        <v>26.47547721862793</v>
      </c>
      <c r="T9" s="7">
        <f t="shared" si="0"/>
        <v>5.6611518859863281</v>
      </c>
      <c r="U9" s="7">
        <f>AVERAGE(T9:T12)</f>
        <v>5.5176808834075928</v>
      </c>
      <c r="V9" s="7">
        <f t="shared" si="8"/>
        <v>9.6543550491339225E-2</v>
      </c>
      <c r="W9" s="7">
        <f>AVERAGE(V9:V12)</f>
        <v>-4.6927452087396127E-2</v>
      </c>
      <c r="X9">
        <f>STDEV(V9:V12)</f>
        <v>0.77296137731959358</v>
      </c>
      <c r="Y9" s="15">
        <f t="shared" si="9"/>
        <v>0.93527105826019608</v>
      </c>
      <c r="Z9" s="15">
        <f t="shared" si="19"/>
        <v>-2.9062504585793198E-2</v>
      </c>
      <c r="AA9" s="17">
        <f>AVERAGE(Z9:Z12)</f>
        <v>1.4126570698390517E-2</v>
      </c>
      <c r="AB9" s="17">
        <f>STDEV(Z9:Z12)</f>
        <v>0.23268456006294214</v>
      </c>
      <c r="AC9" s="7">
        <v>27.112625122070312</v>
      </c>
      <c r="AD9" s="7">
        <f t="shared" si="1"/>
        <v>6.2982997894287109</v>
      </c>
      <c r="AE9" s="7">
        <f>AVERAGE(AD9:AD12)</f>
        <v>6.0256421566009521</v>
      </c>
      <c r="AF9" s="7">
        <f t="shared" si="10"/>
        <v>1.994696378707892</v>
      </c>
      <c r="AG9" s="7">
        <f>AVERAGE(AF9:AF12)</f>
        <v>1.7220387458801332</v>
      </c>
      <c r="AH9">
        <f>STDEV(AF9:AF12)</f>
        <v>0.32559043422110612</v>
      </c>
      <c r="AI9" s="15">
        <f t="shared" si="11"/>
        <v>0.25092073890505628</v>
      </c>
      <c r="AJ9" s="15">
        <f t="shared" si="20"/>
        <v>-0.60046344223339576</v>
      </c>
      <c r="AK9" s="17">
        <f>AVERAGE(AJ9:AJ12)</f>
        <v>-0.5183853162055041</v>
      </c>
      <c r="AL9" s="17">
        <f>STDEV(AJ9:AJ12)</f>
        <v>9.8012487001813905E-2</v>
      </c>
      <c r="AM9" s="7">
        <v>20.975999999999999</v>
      </c>
      <c r="AN9" s="7">
        <f t="shared" si="2"/>
        <v>0.16167466735839753</v>
      </c>
      <c r="AO9" s="7">
        <f>AVERAGE(AN9:AN12)</f>
        <v>6.9702150344848057E-2</v>
      </c>
      <c r="AP9" s="7">
        <f t="shared" si="12"/>
        <v>0.75676654243469876</v>
      </c>
      <c r="AQ9" s="7">
        <f>AVERAGE(AP9:AP12)</f>
        <v>0.66479402542114929</v>
      </c>
      <c r="AR9">
        <f>STDEV(AP9:AP12)</f>
        <v>0.53754285055645312</v>
      </c>
      <c r="AS9" s="15">
        <f t="shared" si="13"/>
        <v>0.59182127191444556</v>
      </c>
      <c r="AT9" s="15">
        <f t="shared" si="21"/>
        <v>-0.22780942898776341</v>
      </c>
      <c r="AU9" s="17">
        <f>AVERAGE(AT9:AT12)</f>
        <v>-0.20012294258996921</v>
      </c>
      <c r="AV9" s="17">
        <f>STDEV(AT9:AT12)</f>
        <v>0.16181652197221313</v>
      </c>
      <c r="AW9" s="7">
        <v>33.145050048828125</v>
      </c>
      <c r="AX9" s="7">
        <f t="shared" si="3"/>
        <v>12.330724716186523</v>
      </c>
      <c r="AY9" s="7">
        <f>AVERAGE(AX9:AX12)</f>
        <v>11.087144613265991</v>
      </c>
      <c r="AZ9" s="7">
        <f t="shared" si="14"/>
        <v>2.0162823200225901</v>
      </c>
      <c r="BA9" s="7">
        <f>AVERAGE(AZ9:AZ12)</f>
        <v>0.77270221710205789</v>
      </c>
      <c r="BB9">
        <f>STDEV(AZ9:AZ12)</f>
        <v>0.84602596079767656</v>
      </c>
      <c r="BC9" s="15">
        <f t="shared" si="15"/>
        <v>0.2471943510654904</v>
      </c>
      <c r="BD9" s="15">
        <f t="shared" si="22"/>
        <v>-0.60696145805376223</v>
      </c>
      <c r="BE9" s="17">
        <f>AVERAGE(BD9:BD12)</f>
        <v>-0.23260654506378109</v>
      </c>
      <c r="BF9" s="17">
        <f>STDEV(BD9:BD12)</f>
        <v>0.25467919131054018</v>
      </c>
      <c r="BG9" s="7">
        <v>25.230171203613281</v>
      </c>
      <c r="BH9" s="7">
        <f t="shared" si="4"/>
        <v>4.4158458709716797</v>
      </c>
      <c r="BI9" s="7">
        <f>AVERAGE(BH9:BH12)</f>
        <v>4.1470997333526611</v>
      </c>
      <c r="BJ9" s="7">
        <f t="shared" si="16"/>
        <v>-0.10985445976256702</v>
      </c>
      <c r="BK9" s="7">
        <f>AVERAGE(BJ9:BJ12)</f>
        <v>-0.37860059738158558</v>
      </c>
      <c r="BL9">
        <f>STDEV(BJ9:BJ12)</f>
        <v>0.42080625386062437</v>
      </c>
      <c r="BM9" s="15">
        <f t="shared" si="17"/>
        <v>1.0791193685823308</v>
      </c>
      <c r="BN9" s="15">
        <f t="shared" si="23"/>
        <v>3.3069487545994571E-2</v>
      </c>
      <c r="BO9" s="17">
        <f>AVERAGE(BN9:BN12)</f>
        <v>0.11397013618815939</v>
      </c>
      <c r="BP9" s="17">
        <f>STDEV(BN9:BN12)</f>
        <v>0.12667530477503991</v>
      </c>
    </row>
    <row r="10" spans="1:68" x14ac:dyDescent="0.2">
      <c r="A10" t="s">
        <v>50</v>
      </c>
      <c r="B10">
        <v>1.5</v>
      </c>
      <c r="C10">
        <v>2</v>
      </c>
      <c r="D10" t="s">
        <v>133</v>
      </c>
      <c r="E10" s="14">
        <v>4.9222917556762695</v>
      </c>
      <c r="F10" s="7">
        <v>22.951889038085938</v>
      </c>
      <c r="G10">
        <v>17.898675918579102</v>
      </c>
      <c r="H10">
        <v>20.42528247833252</v>
      </c>
      <c r="I10" s="7">
        <v>23.962011337280273</v>
      </c>
      <c r="J10" s="7">
        <f t="shared" si="5"/>
        <v>3.5367288589477539</v>
      </c>
      <c r="L10" s="7">
        <f t="shared" si="18"/>
        <v>1.1058976650238099</v>
      </c>
      <c r="O10" s="15">
        <f t="shared" si="6"/>
        <v>0.4646132924643277</v>
      </c>
      <c r="P10" s="16">
        <f t="shared" si="7"/>
        <v>-0.33290836930692441</v>
      </c>
      <c r="Q10" s="17"/>
      <c r="R10" s="17"/>
      <c r="S10" s="7">
        <v>25.115200042724609</v>
      </c>
      <c r="T10" s="7">
        <f t="shared" si="0"/>
        <v>4.6899175643920898</v>
      </c>
      <c r="V10" s="7">
        <f t="shared" si="8"/>
        <v>-0.87469077110289906</v>
      </c>
      <c r="Y10" s="15">
        <f t="shared" si="9"/>
        <v>1.8336150251547858</v>
      </c>
      <c r="Z10" s="15">
        <f t="shared" si="19"/>
        <v>0.26330815903243004</v>
      </c>
      <c r="AA10" s="17"/>
      <c r="AB10" s="17"/>
      <c r="AC10" s="7">
        <v>26.030723571777344</v>
      </c>
      <c r="AD10" s="7">
        <f t="shared" si="1"/>
        <v>5.6054410934448242</v>
      </c>
      <c r="AF10" s="7">
        <f t="shared" si="10"/>
        <v>1.3018376827240052</v>
      </c>
      <c r="AI10" s="15">
        <f t="shared" si="11"/>
        <v>0.40560921021721891</v>
      </c>
      <c r="AJ10" s="15">
        <f t="shared" si="20"/>
        <v>-0.39189219198561459</v>
      </c>
      <c r="AK10" s="17"/>
      <c r="AL10" s="17"/>
      <c r="AM10" s="7">
        <v>20.05</v>
      </c>
      <c r="AN10" s="7">
        <f t="shared" si="2"/>
        <v>-0.37528247833251882</v>
      </c>
      <c r="AP10" s="7">
        <f t="shared" si="12"/>
        <v>0.21980939674378241</v>
      </c>
      <c r="AS10" s="15">
        <f t="shared" si="13"/>
        <v>0.85867887425641487</v>
      </c>
      <c r="AT10" s="15">
        <f t="shared" si="21"/>
        <v>-6.6169221748683157E-2</v>
      </c>
      <c r="AU10" s="17"/>
      <c r="AV10" s="17"/>
      <c r="AW10" s="7">
        <v>31.254398345947266</v>
      </c>
      <c r="AX10" s="7">
        <f t="shared" si="3"/>
        <v>10.829115867614746</v>
      </c>
      <c r="AZ10" s="7">
        <f t="shared" si="14"/>
        <v>0.51467347145081277</v>
      </c>
      <c r="BC10" s="15">
        <f t="shared" si="15"/>
        <v>0.69995133649712593</v>
      </c>
      <c r="BD10" s="15">
        <f t="shared" si="22"/>
        <v>-0.15493215287920428</v>
      </c>
      <c r="BE10" s="17"/>
      <c r="BF10" s="17"/>
      <c r="BG10" s="7">
        <v>24.082408905029297</v>
      </c>
      <c r="BH10" s="7">
        <f t="shared" si="4"/>
        <v>3.6571264266967773</v>
      </c>
      <c r="BJ10" s="7">
        <f t="shared" si="16"/>
        <v>-0.86857390403746937</v>
      </c>
      <c r="BM10" s="15">
        <f t="shared" si="17"/>
        <v>1.8258571585544976</v>
      </c>
      <c r="BN10" s="15">
        <f t="shared" si="23"/>
        <v>0.26146679856624661</v>
      </c>
      <c r="BO10" s="17"/>
      <c r="BP10" s="17"/>
    </row>
    <row r="11" spans="1:68" x14ac:dyDescent="0.2">
      <c r="A11" t="s">
        <v>51</v>
      </c>
      <c r="B11">
        <v>1.5</v>
      </c>
      <c r="C11">
        <v>3</v>
      </c>
      <c r="D11" t="s">
        <v>133</v>
      </c>
      <c r="E11" s="14">
        <v>5.0020146369934082</v>
      </c>
      <c r="F11" s="7">
        <v>22.843572616577148</v>
      </c>
      <c r="G11">
        <v>17.611700057983398</v>
      </c>
      <c r="H11">
        <v>20.227636337280273</v>
      </c>
      <c r="I11" s="7">
        <v>24.436183929443359</v>
      </c>
      <c r="J11" s="7">
        <f t="shared" si="5"/>
        <v>4.2085475921630859</v>
      </c>
      <c r="L11" s="7">
        <f t="shared" si="18"/>
        <v>1.777716398239142</v>
      </c>
      <c r="O11" s="15">
        <f t="shared" si="6"/>
        <v>0.29164466766826092</v>
      </c>
      <c r="P11" s="16">
        <f t="shared" si="7"/>
        <v>-0.53514595965371714</v>
      </c>
      <c r="Q11" s="17"/>
      <c r="R11" s="17"/>
      <c r="S11" s="7">
        <v>25.43458366394043</v>
      </c>
      <c r="T11" s="7">
        <f t="shared" si="0"/>
        <v>5.2069473266601562</v>
      </c>
      <c r="V11" s="7">
        <f t="shared" si="8"/>
        <v>-0.35766100883483265</v>
      </c>
      <c r="Y11" s="15">
        <f t="shared" si="9"/>
        <v>1.2813468097380385</v>
      </c>
      <c r="Z11" s="15">
        <f t="shared" si="19"/>
        <v>0.10766669193872479</v>
      </c>
      <c r="AA11" s="17"/>
      <c r="AB11" s="17"/>
      <c r="AC11" s="7">
        <v>26.159372329711914</v>
      </c>
      <c r="AD11" s="7">
        <f t="shared" si="1"/>
        <v>5.9317359924316406</v>
      </c>
      <c r="AF11" s="7">
        <f t="shared" si="10"/>
        <v>1.6281325817108216</v>
      </c>
      <c r="AI11" s="15">
        <f t="shared" si="11"/>
        <v>0.32350668243076741</v>
      </c>
      <c r="AJ11" s="15">
        <f t="shared" si="20"/>
        <v>-0.49011674401279515</v>
      </c>
      <c r="AK11" s="17"/>
      <c r="AL11" s="17"/>
      <c r="AM11" s="7">
        <v>19.927</v>
      </c>
      <c r="AN11" s="7">
        <f t="shared" si="2"/>
        <v>-0.30063633728027384</v>
      </c>
      <c r="AP11" s="7">
        <f t="shared" si="12"/>
        <v>0.2944555377960274</v>
      </c>
      <c r="AS11" s="15">
        <f t="shared" si="13"/>
        <v>0.81537999259089877</v>
      </c>
      <c r="AT11" s="15">
        <f t="shared" si="21"/>
        <v>-8.8639949265973392E-2</v>
      </c>
      <c r="AU11" s="17"/>
      <c r="AV11" s="17"/>
      <c r="AW11" s="7">
        <v>30.977815628051758</v>
      </c>
      <c r="AX11" s="7">
        <f t="shared" si="3"/>
        <v>10.750179290771484</v>
      </c>
      <c r="AZ11" s="7">
        <f t="shared" si="14"/>
        <v>0.43573689460755105</v>
      </c>
      <c r="BC11" s="15">
        <f t="shared" si="15"/>
        <v>0.73931603297070481</v>
      </c>
      <c r="BD11" s="15">
        <f t="shared" si="22"/>
        <v>-0.13116987549434769</v>
      </c>
      <c r="BE11" s="17"/>
      <c r="BF11" s="17"/>
      <c r="BG11" s="7">
        <v>24.173528671264648</v>
      </c>
      <c r="BH11" s="7">
        <f t="shared" si="4"/>
        <v>3.945892333984375</v>
      </c>
      <c r="BJ11" s="7">
        <f t="shared" si="16"/>
        <v>-0.57980799674987171</v>
      </c>
      <c r="BM11" s="15">
        <f t="shared" si="17"/>
        <v>1.4946503176010542</v>
      </c>
      <c r="BN11" s="15">
        <f t="shared" si="23"/>
        <v>0.17453959874755548</v>
      </c>
      <c r="BO11" s="17"/>
      <c r="BP11" s="17"/>
    </row>
    <row r="12" spans="1:68" s="9" customFormat="1" x14ac:dyDescent="0.2">
      <c r="A12" s="9" t="s">
        <v>52</v>
      </c>
      <c r="B12" s="9">
        <v>1.5</v>
      </c>
      <c r="C12" s="9">
        <v>4</v>
      </c>
      <c r="D12" s="9" t="s">
        <v>133</v>
      </c>
      <c r="E12" s="18">
        <v>6.774688720703125</v>
      </c>
      <c r="F12" s="19">
        <v>25.900938034057617</v>
      </c>
      <c r="G12" s="9">
        <v>20.672956466674805</v>
      </c>
      <c r="H12" s="9">
        <v>23.286947250366211</v>
      </c>
      <c r="I12" s="19">
        <v>27.203521728515625</v>
      </c>
      <c r="J12" s="7">
        <f t="shared" si="5"/>
        <v>3.9165744781494141</v>
      </c>
      <c r="L12" s="7">
        <f t="shared" si="18"/>
        <v>1.4857432842254701</v>
      </c>
      <c r="O12" s="15">
        <f t="shared" si="6"/>
        <v>0.35706452597862182</v>
      </c>
      <c r="P12" s="16">
        <f t="shared" si="7"/>
        <v>-0.44725329440818246</v>
      </c>
      <c r="Q12" s="17"/>
      <c r="R12" s="17"/>
      <c r="S12" s="19">
        <v>29.799654006958008</v>
      </c>
      <c r="T12" s="7">
        <f t="shared" si="0"/>
        <v>6.5127067565917969</v>
      </c>
      <c r="V12" s="7">
        <f t="shared" si="8"/>
        <v>0.94809842109680798</v>
      </c>
      <c r="Y12" s="15">
        <f t="shared" si="9"/>
        <v>0.51831518968299062</v>
      </c>
      <c r="Z12" s="15">
        <f t="shared" si="19"/>
        <v>-0.28540606359179954</v>
      </c>
      <c r="AA12" s="17"/>
      <c r="AB12" s="17"/>
      <c r="AC12" s="19">
        <v>29.554039001464844</v>
      </c>
      <c r="AD12" s="7">
        <f t="shared" si="1"/>
        <v>6.2670917510986328</v>
      </c>
      <c r="AF12" s="7">
        <f t="shared" si="10"/>
        <v>1.9634883403778138</v>
      </c>
      <c r="AI12" s="15">
        <f t="shared" si="11"/>
        <v>0.25640772974075488</v>
      </c>
      <c r="AJ12" s="15">
        <f t="shared" si="20"/>
        <v>-0.59106888659021095</v>
      </c>
      <c r="AK12" s="17"/>
      <c r="AL12" s="17"/>
      <c r="AM12" s="19">
        <v>24.08</v>
      </c>
      <c r="AN12" s="7">
        <f t="shared" si="2"/>
        <v>0.79305274963378736</v>
      </c>
      <c r="AP12" s="7">
        <f t="shared" si="12"/>
        <v>1.3881446247100886</v>
      </c>
      <c r="AS12" s="15">
        <f t="shared" si="13"/>
        <v>0.38205582862268811</v>
      </c>
      <c r="AT12" s="15">
        <f t="shared" si="21"/>
        <v>-0.4178731703574568</v>
      </c>
      <c r="AU12" s="17"/>
      <c r="AV12" s="17"/>
      <c r="AW12" s="19">
        <v>33.725505828857422</v>
      </c>
      <c r="AX12" s="7">
        <f t="shared" si="3"/>
        <v>10.438558578491211</v>
      </c>
      <c r="AZ12" s="7">
        <f t="shared" si="14"/>
        <v>0.12411618232727761</v>
      </c>
      <c r="BC12" s="15">
        <f t="shared" si="15"/>
        <v>0.91756598641420606</v>
      </c>
      <c r="BD12" s="15">
        <f t="shared" si="22"/>
        <v>-3.7362693827810267E-2</v>
      </c>
      <c r="BE12" s="17"/>
      <c r="BF12" s="17"/>
      <c r="BG12" s="19">
        <v>27.856481552124023</v>
      </c>
      <c r="BH12" s="7">
        <f t="shared" si="4"/>
        <v>4.5695343017578125</v>
      </c>
      <c r="BJ12" s="7">
        <f t="shared" si="16"/>
        <v>4.3833971023565788E-2</v>
      </c>
      <c r="BM12" s="15">
        <f t="shared" si="17"/>
        <v>0.9700735424230077</v>
      </c>
      <c r="BN12" s="15">
        <f t="shared" si="23"/>
        <v>-1.3195340107159111E-2</v>
      </c>
      <c r="BO12" s="17"/>
      <c r="BP12" s="17"/>
    </row>
    <row r="13" spans="1:68" x14ac:dyDescent="0.2">
      <c r="A13" t="s">
        <v>53</v>
      </c>
      <c r="B13">
        <v>3</v>
      </c>
      <c r="C13">
        <v>2</v>
      </c>
      <c r="D13" t="s">
        <v>133</v>
      </c>
      <c r="E13" s="14">
        <v>6.3021268844604492</v>
      </c>
      <c r="F13" s="7">
        <v>22.444133758544922</v>
      </c>
      <c r="G13">
        <v>21.14655876159668</v>
      </c>
      <c r="H13">
        <v>21.795346260070801</v>
      </c>
      <c r="I13" s="7">
        <v>27.467210769653299</v>
      </c>
      <c r="J13" s="7">
        <f t="shared" si="5"/>
        <v>5.6718645095824982</v>
      </c>
      <c r="K13" s="7">
        <f>AVERAGE(J13:J15)</f>
        <v>4.3821636835733981</v>
      </c>
      <c r="L13" s="7">
        <f t="shared" si="18"/>
        <v>3.2410333156585542</v>
      </c>
      <c r="M13" s="7">
        <f>AVERAGE(L13:L15)</f>
        <v>1.9513324896494539</v>
      </c>
      <c r="N13">
        <f>STDEV(L13:L15)</f>
        <v>1.2101119858231901</v>
      </c>
      <c r="O13" s="15">
        <f t="shared" si="6"/>
        <v>0.10576738209719129</v>
      </c>
      <c r="P13" s="16">
        <f t="shared" si="7"/>
        <v>-0.97564824495951319</v>
      </c>
      <c r="Q13" s="17">
        <f>AVERAGE(P13:P15)</f>
        <v>-0.58740961089816068</v>
      </c>
      <c r="R13" s="17">
        <f>STDEV(O13:O15)</f>
        <v>0.2274203913102508</v>
      </c>
      <c r="S13" s="7">
        <v>27.020231246948242</v>
      </c>
      <c r="T13" s="7">
        <f t="shared" si="0"/>
        <v>5.2248849868774414</v>
      </c>
      <c r="U13" s="7">
        <f>AVERAGE(T13:T15)</f>
        <v>5.9066991806030273</v>
      </c>
      <c r="V13" s="7">
        <f t="shared" si="8"/>
        <v>-0.33972334861754749</v>
      </c>
      <c r="W13" s="7">
        <f>AVERAGE(V13:V15)</f>
        <v>0.34209084510803844</v>
      </c>
      <c r="X13">
        <f>STDEV(V13:V15)</f>
        <v>0.78288234606400031</v>
      </c>
      <c r="Y13" s="15">
        <f t="shared" si="9"/>
        <v>1.2655138955973366</v>
      </c>
      <c r="Z13" s="15">
        <f t="shared" si="19"/>
        <v>0.10226691816129348</v>
      </c>
      <c r="AA13" s="17">
        <f>AVERAGE(Z13:Z15)</f>
        <v>-0.10297960561956047</v>
      </c>
      <c r="AB13" s="17">
        <f>STDEV(Z13:Z15)</f>
        <v>0.23567106924105335</v>
      </c>
      <c r="AC13" s="7">
        <v>29.218315124511719</v>
      </c>
      <c r="AD13" s="7">
        <f t="shared" si="1"/>
        <v>7.422968864440918</v>
      </c>
      <c r="AE13" s="7">
        <f>AVERAGE(AD13:AD15)</f>
        <v>6.4871854782104492</v>
      </c>
      <c r="AF13" s="7">
        <f t="shared" si="10"/>
        <v>3.119365453720099</v>
      </c>
      <c r="AG13" s="7">
        <f>AVERAGE(AF13:AF15)</f>
        <v>2.1835820674896302</v>
      </c>
      <c r="AH13">
        <f>STDEV(AF13:AF15)</f>
        <v>0.97041138980061536</v>
      </c>
      <c r="AI13" s="15">
        <f t="shared" si="11"/>
        <v>0.11507405867845719</v>
      </c>
      <c r="AJ13" s="15">
        <f t="shared" si="20"/>
        <v>-0.93902256900773395</v>
      </c>
      <c r="AK13" s="17">
        <f>AVERAGE(AJ13:AJ15)</f>
        <v>-0.65732370030835041</v>
      </c>
      <c r="AL13" s="17">
        <f>STDEV(AJ13:AJ15)</f>
        <v>0.29212293646395693</v>
      </c>
      <c r="AM13" s="7">
        <v>24.853999999999999</v>
      </c>
      <c r="AN13" s="7">
        <f t="shared" si="2"/>
        <v>3.0586537399291984</v>
      </c>
      <c r="AO13" s="7">
        <f>AVERAGE(AN13:AN15)</f>
        <v>1.4394679590861006</v>
      </c>
      <c r="AP13" s="7">
        <f t="shared" si="12"/>
        <v>3.6537456150054997</v>
      </c>
      <c r="AQ13" s="7">
        <f>AVERAGE(AP13:AP15)</f>
        <v>2.0345598341624016</v>
      </c>
      <c r="AR13">
        <f>STDEV(AP13:AP15)</f>
        <v>1.6426123731172473</v>
      </c>
      <c r="AS13" s="15">
        <f t="shared" si="13"/>
        <v>7.9453489081655657E-2</v>
      </c>
      <c r="AT13" s="15">
        <f t="shared" si="21"/>
        <v>-1.0998870266423959</v>
      </c>
      <c r="AU13" s="17">
        <f>AVERAGE(AT13:AT15)</f>
        <v>-0.61246353805601805</v>
      </c>
      <c r="AV13" s="17">
        <f>STDEV(AT13:AT15)</f>
        <v>0.4944755955570867</v>
      </c>
      <c r="AW13" s="7">
        <v>29.724781036376953</v>
      </c>
      <c r="AX13" s="7">
        <f t="shared" si="3"/>
        <v>7.9294347763061523</v>
      </c>
      <c r="AY13" s="7">
        <f>AVERAGE(AX13:AX15)</f>
        <v>10.297507286071777</v>
      </c>
      <c r="AZ13" s="7">
        <f t="shared" si="14"/>
        <v>-2.385007619857781</v>
      </c>
      <c r="BA13" s="7">
        <f>AVERAGE(AZ13:AZ15)</f>
        <v>-1.6935110092155981E-2</v>
      </c>
      <c r="BB13">
        <f>STDEV(AZ13:AZ15)</f>
        <v>2.2573080019615706</v>
      </c>
      <c r="BC13" s="15">
        <f t="shared" si="15"/>
        <v>5.2234667369779508</v>
      </c>
      <c r="BD13" s="15">
        <f t="shared" si="22"/>
        <v>0.71795883346434985</v>
      </c>
      <c r="BE13" s="17">
        <f>AVERAGE(BD13:BD15)</f>
        <v>5.0979761176107212E-3</v>
      </c>
      <c r="BF13" s="17">
        <f>STDEV(BD13:BD15)</f>
        <v>0.67951741804276167</v>
      </c>
      <c r="BG13" s="7">
        <v>27.876802444458008</v>
      </c>
      <c r="BH13" s="7">
        <f t="shared" si="4"/>
        <v>6.081456184387207</v>
      </c>
      <c r="BI13" s="7">
        <f>AVERAGE(BH13:BH15)</f>
        <v>5.7978398005167646</v>
      </c>
      <c r="BJ13" s="7">
        <f t="shared" si="16"/>
        <v>1.5557558536529603</v>
      </c>
      <c r="BK13" s="7">
        <f>AVERAGE(BJ13:BJ15)</f>
        <v>1.2721394697825177</v>
      </c>
      <c r="BL13">
        <f>STDEV(BJ13:BJ15)</f>
        <v>0.98896369371460902</v>
      </c>
      <c r="BM13" s="15">
        <f t="shared" si="17"/>
        <v>0.34015027164113887</v>
      </c>
      <c r="BN13" s="15">
        <f t="shared" si="23"/>
        <v>-0.4683291778793639</v>
      </c>
      <c r="BO13" s="17">
        <f>AVERAGE(BN13:BN15)</f>
        <v>-0.38295213907261055</v>
      </c>
      <c r="BP13" s="17">
        <f>STDEV(BN13:BN15)</f>
        <v>0.29770773643074361</v>
      </c>
    </row>
    <row r="14" spans="1:68" x14ac:dyDescent="0.2">
      <c r="A14" t="s">
        <v>54</v>
      </c>
      <c r="B14">
        <v>3</v>
      </c>
      <c r="C14">
        <v>3</v>
      </c>
      <c r="D14" t="s">
        <v>133</v>
      </c>
      <c r="E14" s="14">
        <v>5.1960897445678711</v>
      </c>
      <c r="F14" s="7">
        <v>23.10228157043457</v>
      </c>
      <c r="G14">
        <v>18.454936981201172</v>
      </c>
      <c r="H14">
        <v>20.778609275817871</v>
      </c>
      <c r="I14" s="7">
        <v>24.050224304199219</v>
      </c>
      <c r="J14" s="7">
        <f t="shared" si="5"/>
        <v>3.2716150283813477</v>
      </c>
      <c r="L14" s="7">
        <f t="shared" si="18"/>
        <v>0.84078383445740368</v>
      </c>
      <c r="O14" s="15">
        <f t="shared" si="6"/>
        <v>0.55834013335914978</v>
      </c>
      <c r="P14" s="16">
        <f t="shared" si="7"/>
        <v>-0.25310115404105771</v>
      </c>
      <c r="Q14" s="17"/>
      <c r="R14" s="17"/>
      <c r="S14" s="7">
        <v>26.512161254882812</v>
      </c>
      <c r="T14" s="7">
        <f t="shared" si="0"/>
        <v>5.7335519790649414</v>
      </c>
      <c r="V14" s="7">
        <f t="shared" si="8"/>
        <v>0.16894364356995251</v>
      </c>
      <c r="Y14" s="15">
        <f t="shared" si="9"/>
        <v>0.88949373942056809</v>
      </c>
      <c r="Z14" s="15">
        <f t="shared" si="19"/>
        <v>-5.085710429132001E-2</v>
      </c>
      <c r="AA14" s="17"/>
      <c r="AB14" s="17"/>
      <c r="AC14" s="7">
        <v>26.264114379882812</v>
      </c>
      <c r="AD14" s="7">
        <f t="shared" si="1"/>
        <v>5.4855051040649414</v>
      </c>
      <c r="AF14" s="7">
        <f t="shared" si="10"/>
        <v>1.1819016933441224</v>
      </c>
      <c r="AI14" s="15">
        <f t="shared" si="11"/>
        <v>0.44077011243832998</v>
      </c>
      <c r="AJ14" s="15">
        <f t="shared" si="20"/>
        <v>-0.35578786162263321</v>
      </c>
      <c r="AK14" s="17"/>
      <c r="AL14" s="17"/>
      <c r="AM14" s="7">
        <v>20.553000000000001</v>
      </c>
      <c r="AN14" s="7">
        <f t="shared" si="2"/>
        <v>-0.22560927581787027</v>
      </c>
      <c r="AP14" s="7">
        <f t="shared" si="12"/>
        <v>0.36948259925843097</v>
      </c>
      <c r="AS14" s="15">
        <f t="shared" si="13"/>
        <v>0.77406005192015004</v>
      </c>
      <c r="AT14" s="15">
        <f t="shared" si="21"/>
        <v>-0.11122534525268195</v>
      </c>
      <c r="AU14" s="17"/>
      <c r="AV14" s="17"/>
      <c r="AW14" s="7">
        <v>31.316959381103516</v>
      </c>
      <c r="AX14" s="7">
        <f t="shared" si="3"/>
        <v>10.538350105285645</v>
      </c>
      <c r="AZ14" s="7">
        <f t="shared" si="14"/>
        <v>0.22390770912171121</v>
      </c>
      <c r="BC14" s="15">
        <f t="shared" si="15"/>
        <v>0.85624305765790731</v>
      </c>
      <c r="BD14" s="15">
        <f t="shared" si="22"/>
        <v>-6.7402936706040723E-2</v>
      </c>
      <c r="BE14" s="17"/>
      <c r="BF14" s="17"/>
      <c r="BG14" s="7">
        <v>25.476663589477539</v>
      </c>
      <c r="BH14" s="7">
        <f t="shared" si="4"/>
        <v>4.698054313659668</v>
      </c>
      <c r="BJ14" s="7">
        <f t="shared" si="16"/>
        <v>0.17235398292542126</v>
      </c>
      <c r="BM14" s="15">
        <f t="shared" si="17"/>
        <v>0.88739357765590576</v>
      </c>
      <c r="BN14" s="15">
        <f t="shared" si="23"/>
        <v>-5.1883718732709465E-2</v>
      </c>
      <c r="BO14" s="17"/>
      <c r="BP14" s="17"/>
    </row>
    <row r="15" spans="1:68" s="9" customFormat="1" x14ac:dyDescent="0.2">
      <c r="A15" s="9" t="s">
        <v>55</v>
      </c>
      <c r="B15" s="9">
        <v>3</v>
      </c>
      <c r="C15" s="9">
        <v>5</v>
      </c>
      <c r="D15" s="9" t="s">
        <v>133</v>
      </c>
      <c r="E15" s="18">
        <v>5.545325756072998</v>
      </c>
      <c r="F15" s="19">
        <v>21.517475128173828</v>
      </c>
      <c r="G15" s="9">
        <v>18.925806045532227</v>
      </c>
      <c r="H15" s="9">
        <v>20.221640586853027</v>
      </c>
      <c r="I15" s="19">
        <v>24.424652099609375</v>
      </c>
      <c r="J15" s="7">
        <f t="shared" si="5"/>
        <v>4.2030115127563477</v>
      </c>
      <c r="L15" s="7">
        <f t="shared" si="18"/>
        <v>1.7721803188324037</v>
      </c>
      <c r="O15" s="15">
        <f t="shared" si="6"/>
        <v>0.2927659509363833</v>
      </c>
      <c r="P15" s="16">
        <f t="shared" si="7"/>
        <v>-0.53347943369391126</v>
      </c>
      <c r="Q15" s="17"/>
      <c r="R15" s="17"/>
      <c r="S15" s="19">
        <v>26.983301162719727</v>
      </c>
      <c r="T15" s="7">
        <f t="shared" si="0"/>
        <v>6.7616605758666992</v>
      </c>
      <c r="V15" s="7">
        <f t="shared" si="8"/>
        <v>1.1970522403717103</v>
      </c>
      <c r="Y15" s="15">
        <f t="shared" si="9"/>
        <v>0.43616555892836245</v>
      </c>
      <c r="Z15" s="15">
        <f t="shared" si="19"/>
        <v>-0.36034863072865486</v>
      </c>
      <c r="AA15" s="17"/>
      <c r="AB15" s="17"/>
      <c r="AC15" s="19">
        <v>26.774723052978516</v>
      </c>
      <c r="AD15" s="7">
        <f t="shared" si="1"/>
        <v>6.5530824661254883</v>
      </c>
      <c r="AF15" s="7">
        <f t="shared" si="10"/>
        <v>2.2494790554046693</v>
      </c>
      <c r="AI15" s="15">
        <f t="shared" si="11"/>
        <v>0.21030002761051753</v>
      </c>
      <c r="AJ15" s="15">
        <f t="shared" si="20"/>
        <v>-0.67716067029468408</v>
      </c>
      <c r="AK15" s="17"/>
      <c r="AL15" s="17"/>
      <c r="AM15" s="19">
        <v>21.707000000000001</v>
      </c>
      <c r="AN15" s="7">
        <f t="shared" si="2"/>
        <v>1.4853594131469734</v>
      </c>
      <c r="AP15" s="7">
        <f t="shared" si="12"/>
        <v>2.0804512882232746</v>
      </c>
      <c r="AS15" s="15">
        <f t="shared" si="13"/>
        <v>0.23644043937726206</v>
      </c>
      <c r="AT15" s="15">
        <f t="shared" si="21"/>
        <v>-0.62627824227297646</v>
      </c>
      <c r="AU15" s="17"/>
      <c r="AV15" s="17"/>
      <c r="AW15" s="19">
        <v>32.646377563476562</v>
      </c>
      <c r="AX15" s="7">
        <f t="shared" si="3"/>
        <v>12.424736976623535</v>
      </c>
      <c r="AZ15" s="7">
        <f t="shared" si="14"/>
        <v>2.1102945804596018</v>
      </c>
      <c r="BC15" s="15">
        <f t="shared" si="15"/>
        <v>0.23159972084962907</v>
      </c>
      <c r="BD15" s="15">
        <f t="shared" si="22"/>
        <v>-0.635261968405477</v>
      </c>
      <c r="BE15" s="17"/>
      <c r="BF15" s="17"/>
      <c r="BG15" s="19">
        <v>26.835649490356445</v>
      </c>
      <c r="BH15" s="7">
        <f t="shared" si="4"/>
        <v>6.614008903503418</v>
      </c>
      <c r="BJ15" s="7">
        <f t="shared" si="16"/>
        <v>2.0883085727691713</v>
      </c>
      <c r="BM15" s="15">
        <f t="shared" si="17"/>
        <v>0.23515622479376108</v>
      </c>
      <c r="BN15" s="15">
        <f t="shared" si="23"/>
        <v>-0.62864352060575845</v>
      </c>
      <c r="BO15" s="17"/>
      <c r="BP15" s="17"/>
    </row>
    <row r="16" spans="1:68" x14ac:dyDescent="0.2">
      <c r="A16" t="s">
        <v>56</v>
      </c>
      <c r="B16">
        <v>6</v>
      </c>
      <c r="C16">
        <v>2</v>
      </c>
      <c r="D16" t="s">
        <v>133</v>
      </c>
      <c r="E16" s="14">
        <v>4.9779863357543945</v>
      </c>
      <c r="F16" s="7">
        <v>21.991758346557617</v>
      </c>
      <c r="G16">
        <v>17.961061477661133</v>
      </c>
      <c r="H16">
        <v>19.976409912109375</v>
      </c>
      <c r="I16" s="7">
        <v>23.754642486572266</v>
      </c>
      <c r="J16" s="7">
        <f t="shared" si="5"/>
        <v>3.7782325744628906</v>
      </c>
      <c r="K16" s="7">
        <f>AVERAGE(J16:J17)</f>
        <v>3.5803327560424805</v>
      </c>
      <c r="L16" s="7">
        <f t="shared" si="18"/>
        <v>1.3474013805389466</v>
      </c>
      <c r="M16" s="7">
        <f>AVERAGE(L16:L17)</f>
        <v>1.1495015621185365</v>
      </c>
      <c r="N16">
        <f>STDEV(L16:L17)</f>
        <v>0.2798726072013169</v>
      </c>
      <c r="O16" s="15">
        <f t="shared" si="6"/>
        <v>0.39299929225076002</v>
      </c>
      <c r="P16" s="16">
        <f t="shared" si="7"/>
        <v>-0.40560823174128136</v>
      </c>
      <c r="Q16" s="17">
        <f>AVERAGE(P16:P17)</f>
        <v>-0.34603445026028262</v>
      </c>
      <c r="R16" s="17">
        <f>STDEV(O16:O17)</f>
        <v>8.7722811800786435E-2</v>
      </c>
      <c r="S16" s="7">
        <v>26.656064987182617</v>
      </c>
      <c r="T16" s="7">
        <f t="shared" si="0"/>
        <v>6.6796550750732422</v>
      </c>
      <c r="U16" s="7">
        <f>AVERAGE(T16:T17)</f>
        <v>7.0582761764526367</v>
      </c>
      <c r="V16" s="7">
        <f t="shared" si="8"/>
        <v>1.1150467395782533</v>
      </c>
      <c r="W16" s="7">
        <f>AVERAGE(V16:V17)</f>
        <v>1.4936678409576478</v>
      </c>
      <c r="X16">
        <f>STDEV(V16:V17)</f>
        <v>0.53545109657137835</v>
      </c>
      <c r="Y16" s="15">
        <f t="shared" si="9"/>
        <v>0.46167619801077209</v>
      </c>
      <c r="Z16" s="15">
        <f t="shared" si="19"/>
        <v>-0.33566251518037793</v>
      </c>
      <c r="AA16" s="17">
        <f>AVERAGE(Z16:Z17)</f>
        <v>-0.44963882368690883</v>
      </c>
      <c r="AB16" s="17">
        <f>STDEV(Z16:Z17)</f>
        <v>0.16118684127915603</v>
      </c>
      <c r="AC16" s="7">
        <v>25.569135665893555</v>
      </c>
      <c r="AD16" s="7">
        <f t="shared" si="1"/>
        <v>5.5927257537841797</v>
      </c>
      <c r="AE16" s="7">
        <f>AVERAGE(AD16:AD17)</f>
        <v>5.9120712280273438</v>
      </c>
      <c r="AF16" s="7">
        <f t="shared" si="10"/>
        <v>1.2891223430633607</v>
      </c>
      <c r="AG16" s="7">
        <f>AVERAGE(AF16:AF17)</f>
        <v>1.6084678173065248</v>
      </c>
      <c r="AH16">
        <f>STDEV(AF16:AF17)</f>
        <v>0.4516227007571505</v>
      </c>
      <c r="AI16" s="15">
        <f t="shared" si="11"/>
        <v>0.40919988845760574</v>
      </c>
      <c r="AJ16" s="15">
        <f t="shared" si="20"/>
        <v>-0.38806449334270476</v>
      </c>
      <c r="AK16" s="17">
        <f>AVERAGE(AJ16:AJ17)</f>
        <v>-0.48419706006943647</v>
      </c>
      <c r="AL16" s="17">
        <f>STDEV(AJ16:AJ17)</f>
        <v>0.13595197965068048</v>
      </c>
      <c r="AM16" s="7">
        <v>20.637</v>
      </c>
      <c r="AN16" s="7">
        <f t="shared" si="2"/>
        <v>0.66059008789062545</v>
      </c>
      <c r="AO16" s="7">
        <f>AVERAGE(AN16:AN17)</f>
        <v>1.0311213760375981</v>
      </c>
      <c r="AP16" s="7">
        <f t="shared" si="12"/>
        <v>1.2556819629669267</v>
      </c>
      <c r="AQ16" s="7">
        <f>AVERAGE(AP16:AP17)</f>
        <v>1.6262132511138994</v>
      </c>
      <c r="AR16">
        <f>STDEV(AP16:AP17)</f>
        <v>0.52401037298102227</v>
      </c>
      <c r="AS16" s="15">
        <f t="shared" si="13"/>
        <v>0.41879555558197856</v>
      </c>
      <c r="AT16" s="15">
        <f t="shared" si="21"/>
        <v>-0.37799793586727332</v>
      </c>
      <c r="AU16" s="17">
        <f>AVERAGE(AT16:AT17)</f>
        <v>-0.48953896793152585</v>
      </c>
      <c r="AV16" s="17">
        <f>STDEV(AT16:AT17)</f>
        <v>0.15774284030635785</v>
      </c>
      <c r="AW16" s="7">
        <v>32.324020385742188</v>
      </c>
      <c r="AX16" s="7">
        <f t="shared" si="3"/>
        <v>12.347610473632812</v>
      </c>
      <c r="AY16" s="7">
        <f>AVERAGE(AX16:AX17)</f>
        <v>12.044550895690918</v>
      </c>
      <c r="AZ16" s="7">
        <f t="shared" si="14"/>
        <v>2.0331680774688792</v>
      </c>
      <c r="BA16" s="7">
        <f>AVERAGE(AZ16:AZ17)</f>
        <v>1.7301084995269846</v>
      </c>
      <c r="BB16">
        <f>STDEV(AZ16:AZ17)</f>
        <v>0.42859096533249436</v>
      </c>
      <c r="BC16" s="15">
        <f t="shared" si="15"/>
        <v>0.24431797630820976</v>
      </c>
      <c r="BD16" s="15">
        <f t="shared" si="22"/>
        <v>-0.61204457754460173</v>
      </c>
      <c r="BE16" s="17">
        <f>AVERAGE(BD16:BD17)</f>
        <v>-0.52081455411082522</v>
      </c>
      <c r="BF16" s="17">
        <f>STDEV(BD16:BD17)</f>
        <v>0.12901873643566164</v>
      </c>
      <c r="BG16" s="7">
        <v>25.312541961669922</v>
      </c>
      <c r="BH16" s="7">
        <f t="shared" si="4"/>
        <v>5.3361320495605469</v>
      </c>
      <c r="BI16" s="7">
        <f>AVERAGE(BH16:BH17)</f>
        <v>5.263249397277832</v>
      </c>
      <c r="BJ16" s="7">
        <f t="shared" si="16"/>
        <v>0.81043171882630016</v>
      </c>
      <c r="BK16" s="7">
        <f>AVERAGE(BJ16:BJ17)</f>
        <v>0.73754906654358532</v>
      </c>
      <c r="BL16">
        <f>STDEV(BJ16:BJ17)</f>
        <v>0.10307163531993775</v>
      </c>
      <c r="BM16" s="15">
        <f t="shared" si="17"/>
        <v>0.57021119972907841</v>
      </c>
      <c r="BN16" s="15">
        <f t="shared" si="23"/>
        <v>-0.24396425680423398</v>
      </c>
      <c r="BO16" s="17">
        <f>AVERAGE(BN16:BN17)</f>
        <v>-0.22202439230358889</v>
      </c>
      <c r="BP16" s="17">
        <f>STDEV(BN16:BN17)</f>
        <v>3.102765393344031E-2</v>
      </c>
    </row>
    <row r="17" spans="1:68" s="9" customFormat="1" x14ac:dyDescent="0.2">
      <c r="A17" s="9" t="s">
        <v>57</v>
      </c>
      <c r="B17" s="9">
        <v>6</v>
      </c>
      <c r="C17" s="9">
        <v>4</v>
      </c>
      <c r="D17" s="9" t="s">
        <v>133</v>
      </c>
      <c r="E17" s="18">
        <v>5.2418150901794434</v>
      </c>
      <c r="F17" s="19">
        <v>21.515510559082031</v>
      </c>
      <c r="G17" s="9">
        <v>19.519184112548828</v>
      </c>
      <c r="H17" s="9">
        <v>20.51734733581543</v>
      </c>
      <c r="I17" s="19">
        <v>23.8997802734375</v>
      </c>
      <c r="J17" s="7">
        <f t="shared" si="5"/>
        <v>3.3824329376220703</v>
      </c>
      <c r="L17" s="7">
        <f t="shared" si="18"/>
        <v>0.95160174369812633</v>
      </c>
      <c r="O17" s="15">
        <f t="shared" si="6"/>
        <v>0.5170580824289347</v>
      </c>
      <c r="P17" s="16">
        <f t="shared" si="7"/>
        <v>-0.28646066877928389</v>
      </c>
      <c r="Q17" s="17"/>
      <c r="R17" s="17"/>
      <c r="S17" s="19">
        <v>27.954244613647461</v>
      </c>
      <c r="T17" s="7">
        <f t="shared" si="0"/>
        <v>7.4368972778320312</v>
      </c>
      <c r="V17" s="7">
        <f t="shared" si="8"/>
        <v>1.8722889423370424</v>
      </c>
      <c r="Y17" s="15">
        <f t="shared" si="9"/>
        <v>0.27313972499114408</v>
      </c>
      <c r="Z17" s="15">
        <f t="shared" si="19"/>
        <v>-0.56361513219343973</v>
      </c>
      <c r="AA17" s="17"/>
      <c r="AB17" s="17"/>
      <c r="AC17" s="19">
        <v>26.748764038085938</v>
      </c>
      <c r="AD17" s="7">
        <f t="shared" si="1"/>
        <v>6.2314167022705078</v>
      </c>
      <c r="AF17" s="7">
        <f t="shared" si="10"/>
        <v>1.9278132915496888</v>
      </c>
      <c r="AI17" s="15">
        <f t="shared" si="11"/>
        <v>0.26282723923559009</v>
      </c>
      <c r="AJ17" s="15">
        <f t="shared" si="20"/>
        <v>-0.58032962679616817</v>
      </c>
      <c r="AK17" s="17"/>
      <c r="AL17" s="17"/>
      <c r="AM17" s="19">
        <v>21.919</v>
      </c>
      <c r="AN17" s="7">
        <f t="shared" si="2"/>
        <v>1.4016526641845708</v>
      </c>
      <c r="AP17" s="7">
        <f t="shared" si="12"/>
        <v>1.996744539260872</v>
      </c>
      <c r="AS17" s="15">
        <f t="shared" si="13"/>
        <v>0.25056476531880989</v>
      </c>
      <c r="AT17" s="15">
        <f t="shared" si="21"/>
        <v>-0.60107999999577832</v>
      </c>
      <c r="AU17" s="17"/>
      <c r="AV17" s="17"/>
      <c r="AW17" s="19">
        <v>32.258838653564453</v>
      </c>
      <c r="AX17" s="7">
        <f t="shared" si="3"/>
        <v>11.741491317749023</v>
      </c>
      <c r="AZ17" s="7">
        <f t="shared" si="14"/>
        <v>1.4270489215850901</v>
      </c>
      <c r="BC17" s="15">
        <f t="shared" si="15"/>
        <v>0.37189082962929726</v>
      </c>
      <c r="BD17" s="15">
        <f t="shared" si="22"/>
        <v>-0.42958453067704871</v>
      </c>
      <c r="BE17" s="17"/>
      <c r="BF17" s="17"/>
      <c r="BG17" s="19">
        <v>25.707714080810547</v>
      </c>
      <c r="BH17" s="7">
        <f t="shared" si="4"/>
        <v>5.1903667449951172</v>
      </c>
      <c r="BJ17" s="7">
        <f t="shared" si="16"/>
        <v>0.66466641426087048</v>
      </c>
      <c r="BM17" s="15">
        <f t="shared" si="17"/>
        <v>0.63083455165083457</v>
      </c>
      <c r="BN17" s="15">
        <f t="shared" si="23"/>
        <v>-0.20008452780294378</v>
      </c>
      <c r="BO17" s="17"/>
      <c r="BP17" s="17"/>
    </row>
    <row r="18" spans="1:68" x14ac:dyDescent="0.2">
      <c r="E18" t="s">
        <v>134</v>
      </c>
    </row>
    <row r="19" spans="1:68" x14ac:dyDescent="0.2">
      <c r="O19" t="s">
        <v>135</v>
      </c>
      <c r="Y19" t="s">
        <v>135</v>
      </c>
      <c r="AH19" t="s">
        <v>135</v>
      </c>
      <c r="AR19" t="s">
        <v>135</v>
      </c>
      <c r="BB19" t="s">
        <v>135</v>
      </c>
      <c r="BL19" t="s">
        <v>135</v>
      </c>
    </row>
    <row r="22" spans="1:68" x14ac:dyDescent="0.2">
      <c r="H22" s="7"/>
    </row>
    <row r="23" spans="1:68" x14ac:dyDescent="0.2">
      <c r="H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female gonad pcr</vt:lpstr>
      <vt:lpstr>male gonad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2021-12-08T17:23:31Z</dcterms:created>
  <dcterms:modified xsi:type="dcterms:W3CDTF">2021-12-08T17:24:46Z</dcterms:modified>
</cp:coreProperties>
</file>