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elson\Projects\Research\turning-signal-analysis\documents\"/>
    </mc:Choice>
  </mc:AlternateContent>
  <bookViews>
    <workbookView xWindow="0" yWindow="0" windowWidth="19200" windowHeight="7310" activeTab="4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  <sheet name="Sheet7" sheetId="7" r:id="rId7"/>
  </sheets>
  <definedNames>
    <definedName name="_xlnm._FilterDatabase" localSheetId="4" hidden="1">Sheet6!$C$1:$P$11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7" l="1"/>
  <c r="J13" i="7" l="1"/>
  <c r="I13" i="7"/>
  <c r="J12" i="7"/>
  <c r="I12" i="7"/>
  <c r="T11" i="6" l="1"/>
  <c r="T10" i="6"/>
  <c r="T9" i="6"/>
  <c r="T8" i="6"/>
  <c r="T7" i="6"/>
  <c r="T6" i="6"/>
  <c r="T5" i="6"/>
  <c r="T4" i="6"/>
  <c r="T3" i="6"/>
  <c r="T2" i="6"/>
  <c r="S11" i="6"/>
  <c r="S10" i="6"/>
  <c r="S9" i="6"/>
  <c r="S8" i="6"/>
  <c r="S7" i="6"/>
  <c r="S6" i="6"/>
  <c r="S5" i="6"/>
  <c r="S4" i="6"/>
  <c r="S3" i="6"/>
  <c r="S2" i="6"/>
  <c r="M13" i="6"/>
  <c r="M12" i="6"/>
  <c r="L13" i="6"/>
  <c r="L12" i="6"/>
  <c r="K13" i="6"/>
  <c r="K12" i="6"/>
  <c r="R3" i="6"/>
  <c r="R4" i="6"/>
  <c r="R5" i="6"/>
  <c r="R6" i="6"/>
  <c r="R7" i="6"/>
  <c r="R8" i="6"/>
  <c r="R9" i="6"/>
  <c r="R10" i="6"/>
  <c r="R11" i="6"/>
  <c r="R2" i="6"/>
  <c r="J13" i="6"/>
  <c r="J12" i="6"/>
  <c r="Q9" i="6" l="1"/>
  <c r="N8" i="4" l="1"/>
  <c r="N7" i="4"/>
  <c r="N6" i="4"/>
  <c r="N5" i="4"/>
  <c r="N4" i="4"/>
  <c r="M8" i="4"/>
  <c r="M7" i="4"/>
  <c r="M6" i="4"/>
  <c r="M5" i="4"/>
  <c r="M4" i="4"/>
  <c r="L8" i="4"/>
  <c r="L7" i="4"/>
  <c r="L6" i="4"/>
  <c r="L5" i="4"/>
  <c r="L4" i="4"/>
  <c r="K4" i="4"/>
  <c r="K8" i="4"/>
  <c r="K7" i="4"/>
  <c r="K6" i="4"/>
  <c r="K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2" i="4"/>
</calcChain>
</file>

<file path=xl/sharedStrings.xml><?xml version="1.0" encoding="utf-8"?>
<sst xmlns="http://schemas.openxmlformats.org/spreadsheetml/2006/main" count="171" uniqueCount="67">
  <si>
    <t>Material Removal Rate</t>
  </si>
  <si>
    <t>MRR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</si>
  <si>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</si>
  <si>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</si>
  <si>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</si>
  <si>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</si>
  <si>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</si>
  <si>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</si>
  <si>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</si>
  <si>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</si>
  <si>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</si>
  <si>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</si>
  <si>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Machining 
setup</t>
  </si>
  <si>
    <t>Vc (m/min)</t>
  </si>
  <si>
    <t>f (mm/rev)</t>
  </si>
  <si>
    <t>d (mm)</t>
  </si>
  <si>
    <t>Cutting speed</t>
  </si>
  <si>
    <t>Feed rate</t>
  </si>
  <si>
    <t>Depth of cut</t>
  </si>
  <si>
    <t>Ra</t>
  </si>
  <si>
    <t>Ry</t>
  </si>
  <si>
    <t>Rz</t>
  </si>
  <si>
    <t>Rq</t>
  </si>
  <si>
    <t>Rt</t>
  </si>
  <si>
    <t>Rsm</t>
  </si>
  <si>
    <t>Surface Roughness</t>
  </si>
  <si>
    <t xml:space="preserve">Machining </t>
  </si>
  <si>
    <t>setup</t>
  </si>
  <si>
    <t>ANN 
output</t>
  </si>
  <si>
    <t>Membership allocation</t>
  </si>
  <si>
    <t>Number of inputs</t>
  </si>
  <si>
    <t>Accuracy</t>
  </si>
  <si>
    <t>Error</t>
  </si>
  <si>
    <t>Accuracy %</t>
  </si>
  <si>
    <t>Success</t>
  </si>
  <si>
    <t>Number of neurons</t>
  </si>
  <si>
    <t>Test set</t>
  </si>
  <si>
    <t xml:space="preserve"> </t>
  </si>
  <si>
    <t>!vc=186,f=0.15,ap=0.15  !</t>
  </si>
  <si>
    <t>!vc=200,f=0.20,ap=0.10  !</t>
  </si>
  <si>
    <t>!vc=220,f=0.23,ap=0.15  !</t>
  </si>
  <si>
    <t>!vc=240,f=0.20,ap=0.20  !</t>
  </si>
  <si>
    <t xml:space="preserve"> Cluster 2   </t>
  </si>
  <si>
    <t>!vc=200,f=0.10,ap=0.10  !</t>
  </si>
  <si>
    <t>!vc=200,f=0.10,ap=0.20  !</t>
  </si>
  <si>
    <t>!vc=240,f=0.10,ap=0.10  !</t>
  </si>
  <si>
    <t>!vc=240,f=0.10,ap=0.20  !</t>
  </si>
  <si>
    <t>!vc=220,f=0.15,ap=0.15  !</t>
  </si>
  <si>
    <t xml:space="preserve"> Cluster 3   </t>
  </si>
  <si>
    <t>!vc=220,f=0.15,ap=0.23  !</t>
  </si>
  <si>
    <t>PC1</t>
  </si>
  <si>
    <t>PC2</t>
  </si>
  <si>
    <t>PC3</t>
  </si>
  <si>
    <t>PC4</t>
  </si>
  <si>
    <t xml:space="preserve"> Cluster 1   </t>
  </si>
  <si>
    <t>MFCC1</t>
  </si>
  <si>
    <t>MFCC2</t>
  </si>
  <si>
    <t>Vc=186, f=0.15, ap=0.15</t>
  </si>
  <si>
    <t>Vc=220, f=0.23, ap=0.15</t>
  </si>
  <si>
    <t>Vc=220, f=0.15, ap=0.23</t>
  </si>
  <si>
    <t>Vc=240, f=0.10, ap=0.10</t>
  </si>
  <si>
    <t>Vc=240, f=0.10, ap=0.20</t>
  </si>
  <si>
    <t>Vc=240, f=0.15, ap=0.15</t>
  </si>
  <si>
    <t>Vc=240, f=0.20, ap=0.20</t>
  </si>
  <si>
    <t>Vc=200, f=0.10, ap=0.10</t>
  </si>
  <si>
    <t>Vc=200, f=0.20, ap=0.10</t>
  </si>
  <si>
    <t>Vc=200, f=0.10, ap=0.20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</si>
</sst>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Font="1" applyBorder="1"/>
    <xf numFmtId="0" fontId="0" fillId="0" borderId="0" xfId="0" applyFont="1" applyBorder="1"/>
    <xf numFmtId="0" fontId="1" fillId="0" borderId="2" xfId="0" applyFont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vertical="center"/>
    </xf>
    <xf numFmtId="0" fontId="0" fillId="0" borderId="2" xfId="0" applyBorder="1"/>
    <xf numFmtId="2" fontId="0" fillId="0" borderId="2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3" xfId="0" applyBorder="1"/>
    <xf numFmtId="2" fontId="0" fillId="0" borderId="3" xfId="0" applyNumberFormat="1" applyBorder="1"/>
    <xf numFmtId="0" fontId="0" fillId="0" borderId="2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2" fontId="3" fillId="4" borderId="0" xfId="0" applyNumberFormat="1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0" fillId="2" borderId="0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0" fontId="0" fillId="2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3"/>
  <sheetViews>
    <sheetView workbookViewId="0">
      <selection activeCell="D13" sqref="D13"/>
    </sheetView>
  </sheetViews>
  <sheetFormatPr defaultRowHeight="14.5" x14ac:dyDescent="0.35"/>
  <cols>
    <col min="3" max="3" width="13.36328125" bestFit="1" customWidth="1"/>
    <col min="4" max="4" width="12.36328125" customWidth="1"/>
    <col min="5" max="5" width="12.81640625" customWidth="1"/>
    <col min="7" max="7" width="16.54296875" customWidth="1"/>
  </cols>
  <sheetData>
    <row r="2" spans="3:7" ht="24" customHeight="1" x14ac:dyDescent="0.35">
      <c r="C2" s="6" t="s">
        <v>12</v>
      </c>
      <c r="D2" s="6" t="s">
        <v>16</v>
      </c>
      <c r="E2" s="6" t="s">
        <v>17</v>
      </c>
      <c r="F2" s="6" t="s">
        <v>18</v>
      </c>
      <c r="G2" s="6" t="s">
        <v>0</v>
      </c>
    </row>
    <row r="3" spans="3:7" x14ac:dyDescent="0.35">
      <c r="C3" s="7"/>
      <c r="D3" s="7" t="s">
        <v>13</v>
      </c>
      <c r="E3" s="7" t="s">
        <v>14</v>
      </c>
      <c r="F3" s="7" t="s">
        <v>15</v>
      </c>
      <c r="G3" s="8" t="s">
        <v>1</v>
      </c>
    </row>
    <row r="4" spans="3:7" x14ac:dyDescent="0.35">
      <c r="C4" s="2" t="s">
        <v>2</v>
      </c>
      <c r="D4" s="4">
        <v>200</v>
      </c>
      <c r="E4" s="4">
        <v>0.1</v>
      </c>
      <c r="F4" s="4">
        <v>0.1</v>
      </c>
      <c r="G4" s="4">
        <v>2</v>
      </c>
    </row>
    <row r="5" spans="3:7" x14ac:dyDescent="0.35">
      <c r="C5" s="2" t="s">
        <v>3</v>
      </c>
      <c r="D5" s="4">
        <v>240</v>
      </c>
      <c r="E5" s="4">
        <v>0.1</v>
      </c>
      <c r="F5" s="4">
        <v>0.1</v>
      </c>
      <c r="G5" s="4">
        <v>2.4000000000000004</v>
      </c>
    </row>
    <row r="6" spans="3:7" x14ac:dyDescent="0.35">
      <c r="C6" s="2" t="s">
        <v>4</v>
      </c>
      <c r="D6" s="4">
        <v>200</v>
      </c>
      <c r="E6" s="4">
        <v>0.2</v>
      </c>
      <c r="F6" s="4">
        <v>0.1</v>
      </c>
      <c r="G6" s="4">
        <v>4</v>
      </c>
    </row>
    <row r="7" spans="3:7" x14ac:dyDescent="0.35">
      <c r="C7" s="2" t="s">
        <v>5</v>
      </c>
      <c r="D7" s="4">
        <v>200</v>
      </c>
      <c r="E7" s="4">
        <v>0.1</v>
      </c>
      <c r="F7" s="4">
        <v>0.2</v>
      </c>
      <c r="G7" s="4">
        <v>4</v>
      </c>
    </row>
    <row r="8" spans="3:7" x14ac:dyDescent="0.35">
      <c r="C8" s="2" t="s">
        <v>6</v>
      </c>
      <c r="D8" s="4">
        <v>240</v>
      </c>
      <c r="E8" s="4">
        <v>0.1</v>
      </c>
      <c r="F8" s="4">
        <v>0.2</v>
      </c>
      <c r="G8" s="4">
        <v>4.8000000000000007</v>
      </c>
    </row>
    <row r="9" spans="3:7" x14ac:dyDescent="0.35">
      <c r="C9" s="2" t="s">
        <v>7</v>
      </c>
      <c r="D9" s="4">
        <v>240</v>
      </c>
      <c r="E9" s="4">
        <v>0.2</v>
      </c>
      <c r="F9" s="4">
        <v>0.2</v>
      </c>
      <c r="G9" s="4">
        <v>9.6000000000000014</v>
      </c>
    </row>
    <row r="10" spans="3:7" x14ac:dyDescent="0.35">
      <c r="C10" s="2" t="s">
        <v>8</v>
      </c>
      <c r="D10" s="4">
        <v>186.36414338985142</v>
      </c>
      <c r="E10" s="4">
        <v>0.15000000000000002</v>
      </c>
      <c r="F10" s="4">
        <v>0.15000000000000002</v>
      </c>
      <c r="G10" s="4">
        <v>4.1931932262716582</v>
      </c>
    </row>
    <row r="11" spans="3:7" x14ac:dyDescent="0.35">
      <c r="C11" s="2" t="s">
        <v>9</v>
      </c>
      <c r="D11" s="4">
        <v>220</v>
      </c>
      <c r="E11" s="4">
        <v>0.23408964152537148</v>
      </c>
      <c r="F11" s="4">
        <v>0.15000000000000002</v>
      </c>
      <c r="G11" s="4">
        <v>7.7249581703372598</v>
      </c>
    </row>
    <row r="12" spans="3:7" x14ac:dyDescent="0.35">
      <c r="C12" s="2" t="s">
        <v>10</v>
      </c>
      <c r="D12" s="4">
        <v>220</v>
      </c>
      <c r="E12" s="4">
        <v>0.15000000000000002</v>
      </c>
      <c r="F12" s="4">
        <v>0.23408964152537148</v>
      </c>
      <c r="G12" s="4">
        <v>7.7249581703372607</v>
      </c>
    </row>
    <row r="13" spans="3:7" x14ac:dyDescent="0.35">
      <c r="C13" s="3" t="s">
        <v>11</v>
      </c>
      <c r="D13" s="5">
        <v>220</v>
      </c>
      <c r="E13" s="5">
        <v>0.15000000000000002</v>
      </c>
      <c r="F13" s="5">
        <v>0.15000000000000002</v>
      </c>
      <c r="G13" s="5">
        <v>4.950000000000002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3"/>
  <sheetViews>
    <sheetView workbookViewId="0">
      <selection activeCell="E4" sqref="E4:E13"/>
    </sheetView>
  </sheetViews>
  <sheetFormatPr defaultRowHeight="14.5" x14ac:dyDescent="0.35"/>
  <sheetData>
    <row r="2" spans="4:10" x14ac:dyDescent="0.35">
      <c r="D2" s="6" t="s">
        <v>26</v>
      </c>
      <c r="E2" s="48" t="s">
        <v>25</v>
      </c>
      <c r="F2" s="48"/>
      <c r="G2" s="48"/>
      <c r="H2" s="48"/>
      <c r="I2" s="48"/>
      <c r="J2" s="48"/>
    </row>
    <row r="3" spans="4:10" x14ac:dyDescent="0.35">
      <c r="D3" s="7" t="s">
        <v>27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</row>
    <row r="4" spans="4:10" x14ac:dyDescent="0.35">
      <c r="D4" s="1" t="s">
        <v>2</v>
      </c>
      <c r="E4" s="10">
        <v>0.14599999999999996</v>
      </c>
      <c r="F4" s="10">
        <v>1.0502222222222222</v>
      </c>
      <c r="G4" s="10">
        <v>0.75355555555555565</v>
      </c>
      <c r="H4" s="10">
        <v>0.18227777777777779</v>
      </c>
      <c r="I4" s="10">
        <v>1.4384444444444446</v>
      </c>
      <c r="J4" s="10">
        <v>85.600000000000009</v>
      </c>
    </row>
    <row r="5" spans="4:10" x14ac:dyDescent="0.35">
      <c r="D5" s="2" t="s">
        <v>3</v>
      </c>
      <c r="E5" s="11">
        <v>0.16166666666666663</v>
      </c>
      <c r="F5" s="11">
        <v>1.1709999999999998</v>
      </c>
      <c r="G5" s="11">
        <v>0.81472222222222224</v>
      </c>
      <c r="H5" s="11">
        <v>0.2028888888888889</v>
      </c>
      <c r="I5" s="11">
        <v>1.5569999999999999</v>
      </c>
      <c r="J5" s="11">
        <v>91.3</v>
      </c>
    </row>
    <row r="6" spans="4:10" x14ac:dyDescent="0.35">
      <c r="D6" s="2" t="s">
        <v>4</v>
      </c>
      <c r="E6" s="11">
        <v>0.44066666666666676</v>
      </c>
      <c r="F6" s="11">
        <v>2.3916111111111111</v>
      </c>
      <c r="G6" s="11">
        <v>1.7633282828282828</v>
      </c>
      <c r="H6" s="11">
        <v>0.52627777777777773</v>
      </c>
      <c r="I6" s="11">
        <v>3.0893333333333337</v>
      </c>
      <c r="J6" s="11">
        <v>169.7222222222222</v>
      </c>
    </row>
    <row r="7" spans="4:10" x14ac:dyDescent="0.35">
      <c r="D7" s="2" t="s">
        <v>5</v>
      </c>
      <c r="E7" s="11">
        <v>0.18999999999999997</v>
      </c>
      <c r="F7" s="11">
        <v>1.3605555555555557</v>
      </c>
      <c r="G7" s="11">
        <v>1.0026666666666666</v>
      </c>
      <c r="H7" s="11">
        <v>0.2358888888888889</v>
      </c>
      <c r="I7" s="11">
        <v>1.8030555555555554</v>
      </c>
      <c r="J7" s="11">
        <v>58.905555555555551</v>
      </c>
    </row>
    <row r="8" spans="4:10" x14ac:dyDescent="0.35">
      <c r="D8" s="2" t="s">
        <v>6</v>
      </c>
      <c r="E8" s="11">
        <v>0.17994444444444443</v>
      </c>
      <c r="F8" s="11">
        <v>1.3160555555555553</v>
      </c>
      <c r="G8" s="11">
        <v>0.88722222222222213</v>
      </c>
      <c r="H8" s="11">
        <v>0.22772222222222221</v>
      </c>
      <c r="I8" s="11">
        <v>1.8913333333333335</v>
      </c>
      <c r="J8" s="11">
        <v>100.66666666666669</v>
      </c>
    </row>
    <row r="9" spans="4:10" x14ac:dyDescent="0.35">
      <c r="D9" s="2" t="s">
        <v>7</v>
      </c>
      <c r="E9" s="11">
        <v>0.52199999999999991</v>
      </c>
      <c r="F9" s="11">
        <v>2.8988888888888891</v>
      </c>
      <c r="G9" s="11">
        <v>2.2360555555555548</v>
      </c>
      <c r="H9" s="11">
        <v>0.628</v>
      </c>
      <c r="I9" s="11">
        <v>3.4129444444444439</v>
      </c>
      <c r="J9" s="11">
        <v>195.46111111111111</v>
      </c>
    </row>
    <row r="10" spans="4:10" x14ac:dyDescent="0.35">
      <c r="D10" s="2" t="s">
        <v>8</v>
      </c>
      <c r="E10" s="11">
        <v>0.26400000000000001</v>
      </c>
      <c r="F10" s="11">
        <v>1.8716666666666666</v>
      </c>
      <c r="G10" s="11">
        <v>1.2522222222222221</v>
      </c>
      <c r="H10" s="11">
        <v>0.33444444444444443</v>
      </c>
      <c r="I10" s="11">
        <v>2.7094444444444443</v>
      </c>
      <c r="J10" s="11">
        <v>104.3111111111111</v>
      </c>
    </row>
    <row r="11" spans="4:10" x14ac:dyDescent="0.35">
      <c r="D11" s="2" t="s">
        <v>9</v>
      </c>
      <c r="E11" s="11">
        <v>0.50327777777777782</v>
      </c>
      <c r="F11" s="11">
        <v>2.6244999999999998</v>
      </c>
      <c r="G11" s="11">
        <v>2.0595555555555558</v>
      </c>
      <c r="H11" s="11">
        <v>0.59711111111111115</v>
      </c>
      <c r="I11" s="11">
        <v>3.095277777777778</v>
      </c>
      <c r="J11" s="11">
        <v>212.34444444444449</v>
      </c>
    </row>
    <row r="12" spans="4:10" x14ac:dyDescent="0.35">
      <c r="D12" s="2" t="s">
        <v>10</v>
      </c>
      <c r="E12" s="11">
        <v>0.25977777777777777</v>
      </c>
      <c r="F12" s="11">
        <v>1.9037222222222219</v>
      </c>
      <c r="G12" s="11">
        <v>1.2890555555555556</v>
      </c>
      <c r="H12" s="11">
        <v>0.32749999999999996</v>
      </c>
      <c r="I12" s="11">
        <v>2.7012777777777774</v>
      </c>
      <c r="J12" s="11">
        <v>73.044444444444437</v>
      </c>
    </row>
    <row r="13" spans="4:10" x14ac:dyDescent="0.35">
      <c r="D13" s="3" t="s">
        <v>11</v>
      </c>
      <c r="E13" s="12">
        <v>0.19066666666666665</v>
      </c>
      <c r="F13" s="12">
        <v>1.4213333333333331</v>
      </c>
      <c r="G13" s="12">
        <v>0.96511111111111092</v>
      </c>
      <c r="H13" s="12">
        <v>0.24166666666666667</v>
      </c>
      <c r="I13" s="12">
        <v>2.1003888888888893</v>
      </c>
      <c r="J13" s="12">
        <v>88.1388888888889</v>
      </c>
    </row>
  </sheetData>
  <mergeCells count="1">
    <mergeCell ref="E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4"/>
  <sheetViews>
    <sheetView workbookViewId="0">
      <selection activeCell="F11" sqref="F11"/>
    </sheetView>
  </sheetViews>
  <sheetFormatPr defaultRowHeight="14.5" x14ac:dyDescent="0.35"/>
  <cols>
    <col min="6" max="6" width="13.36328125" customWidth="1"/>
  </cols>
  <sheetData>
    <row r="4" spans="3:9" ht="26" x14ac:dyDescent="0.35">
      <c r="C4" s="26" t="s">
        <v>12</v>
      </c>
      <c r="D4" s="26" t="s">
        <v>20</v>
      </c>
      <c r="E4" s="26" t="s">
        <v>1</v>
      </c>
      <c r="F4" s="26" t="s">
        <v>29</v>
      </c>
      <c r="G4" s="49" t="s">
        <v>28</v>
      </c>
      <c r="H4" s="49"/>
      <c r="I4" s="49"/>
    </row>
    <row r="5" spans="3:9" x14ac:dyDescent="0.35">
      <c r="C5" s="2" t="s">
        <v>2</v>
      </c>
      <c r="D5" s="11">
        <v>1.0502222222222222</v>
      </c>
      <c r="E5" s="4">
        <v>2</v>
      </c>
      <c r="F5" s="27">
        <v>1</v>
      </c>
      <c r="G5" s="14">
        <v>0</v>
      </c>
      <c r="H5" s="14">
        <v>0</v>
      </c>
      <c r="I5" s="14">
        <v>1</v>
      </c>
    </row>
    <row r="6" spans="3:9" x14ac:dyDescent="0.35">
      <c r="C6" s="2" t="s">
        <v>3</v>
      </c>
      <c r="D6" s="11">
        <v>1.1709999999999998</v>
      </c>
      <c r="E6" s="4">
        <v>2.4000000000000004</v>
      </c>
      <c r="F6" s="27">
        <v>1</v>
      </c>
      <c r="G6" s="14">
        <v>0</v>
      </c>
      <c r="H6" s="14">
        <v>0</v>
      </c>
      <c r="I6" s="14">
        <v>1</v>
      </c>
    </row>
    <row r="7" spans="3:9" x14ac:dyDescent="0.35">
      <c r="C7" s="2" t="s">
        <v>4</v>
      </c>
      <c r="D7" s="11">
        <v>2.3916111111111111</v>
      </c>
      <c r="E7" s="4">
        <v>4</v>
      </c>
      <c r="F7" s="27">
        <v>2</v>
      </c>
      <c r="G7" s="14">
        <v>0</v>
      </c>
      <c r="H7" s="14">
        <v>1</v>
      </c>
      <c r="I7" s="14">
        <v>0</v>
      </c>
    </row>
    <row r="8" spans="3:9" x14ac:dyDescent="0.35">
      <c r="C8" s="2" t="s">
        <v>5</v>
      </c>
      <c r="D8" s="11">
        <v>1.3605555555555557</v>
      </c>
      <c r="E8" s="4">
        <v>4</v>
      </c>
      <c r="F8" s="27">
        <v>2</v>
      </c>
      <c r="G8" s="14">
        <v>0</v>
      </c>
      <c r="H8" s="14">
        <v>1</v>
      </c>
      <c r="I8" s="14">
        <v>0</v>
      </c>
    </row>
    <row r="9" spans="3:9" x14ac:dyDescent="0.35">
      <c r="C9" s="2" t="s">
        <v>6</v>
      </c>
      <c r="D9" s="11">
        <v>1.3160555555555553</v>
      </c>
      <c r="E9" s="4">
        <v>4.8000000000000007</v>
      </c>
      <c r="F9" s="27">
        <v>2</v>
      </c>
      <c r="G9" s="14">
        <v>0</v>
      </c>
      <c r="H9" s="14">
        <v>1</v>
      </c>
      <c r="I9" s="14">
        <v>0</v>
      </c>
    </row>
    <row r="10" spans="3:9" x14ac:dyDescent="0.35">
      <c r="C10" s="2" t="s">
        <v>7</v>
      </c>
      <c r="D10" s="11">
        <v>2.8988888888888891</v>
      </c>
      <c r="E10" s="4">
        <v>9.6000000000000014</v>
      </c>
      <c r="F10" s="27">
        <v>3</v>
      </c>
      <c r="G10" s="14">
        <v>1</v>
      </c>
      <c r="H10" s="14">
        <v>0</v>
      </c>
      <c r="I10" s="14">
        <v>0</v>
      </c>
    </row>
    <row r="11" spans="3:9" x14ac:dyDescent="0.35">
      <c r="C11" s="2" t="s">
        <v>8</v>
      </c>
      <c r="D11" s="11">
        <v>1.8716666666666666</v>
      </c>
      <c r="E11" s="4">
        <v>4.1931932262716582</v>
      </c>
      <c r="F11" s="27">
        <v>2</v>
      </c>
      <c r="G11" s="14">
        <v>0</v>
      </c>
      <c r="H11" s="14">
        <v>1</v>
      </c>
      <c r="I11" s="14">
        <v>0</v>
      </c>
    </row>
    <row r="12" spans="3:9" x14ac:dyDescent="0.35">
      <c r="C12" s="2" t="s">
        <v>9</v>
      </c>
      <c r="D12" s="11">
        <v>2.6244999999999998</v>
      </c>
      <c r="E12" s="4">
        <v>7.7249581703372598</v>
      </c>
      <c r="F12" s="27">
        <v>3</v>
      </c>
      <c r="G12" s="14">
        <v>1</v>
      </c>
      <c r="H12" s="14">
        <v>0</v>
      </c>
      <c r="I12" s="14">
        <v>0</v>
      </c>
    </row>
    <row r="13" spans="3:9" x14ac:dyDescent="0.35">
      <c r="C13" s="2" t="s">
        <v>10</v>
      </c>
      <c r="D13" s="11">
        <v>1.9037222222222219</v>
      </c>
      <c r="E13" s="4">
        <v>7.7249581703372607</v>
      </c>
      <c r="F13" s="27">
        <v>3</v>
      </c>
      <c r="G13" s="14">
        <v>1</v>
      </c>
      <c r="H13" s="14">
        <v>0</v>
      </c>
      <c r="I13" s="14">
        <v>0</v>
      </c>
    </row>
    <row r="14" spans="3:9" x14ac:dyDescent="0.35">
      <c r="C14" s="3" t="s">
        <v>11</v>
      </c>
      <c r="D14" s="12">
        <v>1.4213333333333331</v>
      </c>
      <c r="E14" s="5">
        <v>4.950000000000002</v>
      </c>
      <c r="F14" s="28">
        <v>2</v>
      </c>
      <c r="G14" s="13">
        <v>0</v>
      </c>
      <c r="H14" s="13">
        <v>1</v>
      </c>
      <c r="I14" s="13">
        <v>0</v>
      </c>
    </row>
  </sheetData>
  <mergeCells count="1">
    <mergeCell ref="G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2"/>
  <sheetViews>
    <sheetView workbookViewId="0">
      <selection activeCell="I11" sqref="I11"/>
    </sheetView>
  </sheetViews>
  <sheetFormatPr defaultRowHeight="14.5" x14ac:dyDescent="0.35"/>
  <cols>
    <col min="3" max="3" width="15.54296875" bestFit="1" customWidth="1"/>
    <col min="4" max="4" width="17.54296875" bestFit="1" customWidth="1"/>
    <col min="7" max="7" width="10.08984375" bestFit="1" customWidth="1"/>
    <col min="10" max="10" width="11.81640625" customWidth="1"/>
  </cols>
  <sheetData>
    <row r="1" spans="2:14" x14ac:dyDescent="0.35">
      <c r="B1" t="s">
        <v>36</v>
      </c>
      <c r="C1" t="s">
        <v>30</v>
      </c>
      <c r="D1" t="s">
        <v>35</v>
      </c>
      <c r="E1" t="s">
        <v>34</v>
      </c>
      <c r="F1" t="s">
        <v>32</v>
      </c>
      <c r="G1" t="s">
        <v>31</v>
      </c>
      <c r="H1" t="s">
        <v>33</v>
      </c>
    </row>
    <row r="2" spans="2:14" ht="29" x14ac:dyDescent="0.35">
      <c r="B2">
        <v>1</v>
      </c>
      <c r="C2">
        <v>1</v>
      </c>
      <c r="D2">
        <v>2</v>
      </c>
      <c r="E2">
        <v>38</v>
      </c>
      <c r="F2">
        <v>2</v>
      </c>
      <c r="G2" s="17">
        <v>0.94999999999999896</v>
      </c>
      <c r="H2" s="16">
        <f>G2*100</f>
        <v>94.999999999999901</v>
      </c>
      <c r="J2" s="25" t="s">
        <v>35</v>
      </c>
      <c r="K2" s="18" t="s">
        <v>30</v>
      </c>
      <c r="L2" s="18"/>
      <c r="M2" s="18"/>
      <c r="N2" s="18"/>
    </row>
    <row r="3" spans="2:14" x14ac:dyDescent="0.35">
      <c r="B3">
        <v>1</v>
      </c>
      <c r="C3">
        <v>1</v>
      </c>
      <c r="D3">
        <v>4</v>
      </c>
      <c r="E3">
        <v>37</v>
      </c>
      <c r="F3">
        <v>3</v>
      </c>
      <c r="G3" s="17">
        <v>0.92500000000000004</v>
      </c>
      <c r="H3" s="16">
        <f t="shared" ref="H3:H61" si="0">G3*100</f>
        <v>92.5</v>
      </c>
      <c r="J3" s="23"/>
      <c r="K3" s="23">
        <v>1</v>
      </c>
      <c r="L3" s="23">
        <v>2</v>
      </c>
      <c r="M3" s="23">
        <v>3</v>
      </c>
      <c r="N3" s="23">
        <v>4</v>
      </c>
    </row>
    <row r="4" spans="2:14" x14ac:dyDescent="0.35">
      <c r="B4">
        <v>1</v>
      </c>
      <c r="C4">
        <v>1</v>
      </c>
      <c r="D4">
        <v>8</v>
      </c>
      <c r="E4">
        <v>38</v>
      </c>
      <c r="F4">
        <v>2</v>
      </c>
      <c r="G4" s="17">
        <v>0.94999999999999896</v>
      </c>
      <c r="H4" s="16">
        <f t="shared" si="0"/>
        <v>94.999999999999901</v>
      </c>
      <c r="J4" s="19">
        <v>2</v>
      </c>
      <c r="K4" s="20">
        <f>AVERAGE($H2,$H22,$H42)</f>
        <v>94.166666666666586</v>
      </c>
      <c r="L4" s="20">
        <f>AVERAGE($H7,$H27,$H47)</f>
        <v>94.166666666666586</v>
      </c>
      <c r="M4" s="20">
        <f>AVERAGE($H12,$H32,$H52)</f>
        <v>95.833333333333243</v>
      </c>
      <c r="N4" s="20">
        <f>AVERAGE($H17,$H37,$H57)</f>
        <v>94.999999999999929</v>
      </c>
    </row>
    <row r="5" spans="2:14" x14ac:dyDescent="0.35">
      <c r="B5">
        <v>1</v>
      </c>
      <c r="C5">
        <v>1</v>
      </c>
      <c r="D5">
        <v>16</v>
      </c>
      <c r="E5">
        <v>38</v>
      </c>
      <c r="F5">
        <v>2</v>
      </c>
      <c r="G5" s="17">
        <v>0.94999999999999896</v>
      </c>
      <c r="H5" s="16">
        <f t="shared" si="0"/>
        <v>94.999999999999901</v>
      </c>
      <c r="J5" s="21">
        <v>4</v>
      </c>
      <c r="K5" s="22">
        <f>AVERAGE(H3,H23,H43)</f>
        <v>93.3333333333333</v>
      </c>
      <c r="L5" s="22">
        <f>AVERAGE($H8,$H28,$H48)</f>
        <v>94.166666666666586</v>
      </c>
      <c r="M5" s="22">
        <f>AVERAGE($H13,$H33,$H53)</f>
        <v>94.166666666666586</v>
      </c>
      <c r="N5" s="22">
        <f>AVERAGE($H18,$H38,$H58)</f>
        <v>91.666666666666629</v>
      </c>
    </row>
    <row r="6" spans="2:14" x14ac:dyDescent="0.35">
      <c r="B6">
        <v>1</v>
      </c>
      <c r="C6">
        <v>1</v>
      </c>
      <c r="D6">
        <v>32</v>
      </c>
      <c r="E6">
        <v>38</v>
      </c>
      <c r="F6">
        <v>2</v>
      </c>
      <c r="G6" s="17">
        <v>0.94999999999999896</v>
      </c>
      <c r="H6" s="16">
        <f t="shared" si="0"/>
        <v>94.999999999999901</v>
      </c>
      <c r="J6" s="21">
        <v>8</v>
      </c>
      <c r="K6" s="22">
        <f>AVERAGE(H4,H24,H44)</f>
        <v>94.166666666666586</v>
      </c>
      <c r="L6" s="22">
        <f>AVERAGE($H9,$H29,$H49)</f>
        <v>91.666666666666629</v>
      </c>
      <c r="M6" s="22">
        <f>AVERAGE($H14,$H34,$H54)</f>
        <v>96.666666666666572</v>
      </c>
      <c r="N6" s="22">
        <f>AVERAGE($H19,$H39,$H59)</f>
        <v>90.833333333333329</v>
      </c>
    </row>
    <row r="7" spans="2:14" x14ac:dyDescent="0.35">
      <c r="B7">
        <v>1</v>
      </c>
      <c r="C7">
        <v>2</v>
      </c>
      <c r="D7">
        <v>2</v>
      </c>
      <c r="E7">
        <v>38</v>
      </c>
      <c r="F7">
        <v>2</v>
      </c>
      <c r="G7" s="17">
        <v>0.94999999999999896</v>
      </c>
      <c r="H7" s="16">
        <f t="shared" si="0"/>
        <v>94.999999999999901</v>
      </c>
      <c r="J7" s="21">
        <v>16</v>
      </c>
      <c r="K7" s="22">
        <f>AVERAGE(H5,H25,H45)</f>
        <v>94.166666666666586</v>
      </c>
      <c r="L7" s="22">
        <f>AVERAGE($H10,$H30,$H50)</f>
        <v>93.333333333333258</v>
      </c>
      <c r="M7" s="22">
        <f>AVERAGE($H15,$H35,$H55)</f>
        <v>94.999999999999929</v>
      </c>
      <c r="N7" s="22">
        <f>AVERAGE($H20,$H40,$H60)</f>
        <v>90.8333333333333</v>
      </c>
    </row>
    <row r="8" spans="2:14" x14ac:dyDescent="0.35">
      <c r="B8">
        <v>1</v>
      </c>
      <c r="C8">
        <v>2</v>
      </c>
      <c r="D8">
        <v>4</v>
      </c>
      <c r="E8">
        <v>38</v>
      </c>
      <c r="F8">
        <v>2</v>
      </c>
      <c r="G8" s="17">
        <v>0.94999999999999896</v>
      </c>
      <c r="H8" s="16">
        <f t="shared" si="0"/>
        <v>94.999999999999901</v>
      </c>
      <c r="J8" s="23">
        <v>32</v>
      </c>
      <c r="K8" s="24">
        <f>AVERAGE(H6,H26,H46)</f>
        <v>94.166666666666586</v>
      </c>
      <c r="L8" s="24">
        <f>AVERAGE($H11,$H31,$H51)</f>
        <v>93.3333333333333</v>
      </c>
      <c r="M8" s="24">
        <f>AVERAGE($H16,$H36,$H56)</f>
        <v>94.166666666666586</v>
      </c>
      <c r="N8" s="24">
        <f>AVERAGE($H21,$H41,$H61)</f>
        <v>92.499999999999957</v>
      </c>
    </row>
    <row r="9" spans="2:14" x14ac:dyDescent="0.35">
      <c r="B9">
        <v>1</v>
      </c>
      <c r="C9">
        <v>2</v>
      </c>
      <c r="D9">
        <v>8</v>
      </c>
      <c r="E9">
        <v>36</v>
      </c>
      <c r="F9">
        <v>4</v>
      </c>
      <c r="G9" s="17">
        <v>0.9</v>
      </c>
      <c r="H9" s="16">
        <f t="shared" si="0"/>
        <v>90</v>
      </c>
    </row>
    <row r="10" spans="2:14" x14ac:dyDescent="0.35">
      <c r="B10">
        <v>1</v>
      </c>
      <c r="C10">
        <v>2</v>
      </c>
      <c r="D10">
        <v>16</v>
      </c>
      <c r="E10">
        <v>38</v>
      </c>
      <c r="F10">
        <v>2</v>
      </c>
      <c r="G10" s="17">
        <v>0.94999999999999896</v>
      </c>
      <c r="H10" s="16">
        <f t="shared" si="0"/>
        <v>94.999999999999901</v>
      </c>
    </row>
    <row r="11" spans="2:14" x14ac:dyDescent="0.35">
      <c r="B11">
        <v>1</v>
      </c>
      <c r="C11">
        <v>2</v>
      </c>
      <c r="D11">
        <v>32</v>
      </c>
      <c r="E11">
        <v>39</v>
      </c>
      <c r="F11">
        <v>1</v>
      </c>
      <c r="G11" s="17">
        <v>0.97499999999999898</v>
      </c>
      <c r="H11" s="16">
        <f t="shared" si="0"/>
        <v>97.499999999999901</v>
      </c>
    </row>
    <row r="12" spans="2:14" x14ac:dyDescent="0.35">
      <c r="B12">
        <v>1</v>
      </c>
      <c r="C12">
        <v>3</v>
      </c>
      <c r="D12">
        <v>2</v>
      </c>
      <c r="E12">
        <v>38</v>
      </c>
      <c r="F12">
        <v>2</v>
      </c>
      <c r="G12" s="17">
        <v>0.94999999999999896</v>
      </c>
      <c r="H12" s="16">
        <f t="shared" si="0"/>
        <v>94.999999999999901</v>
      </c>
    </row>
    <row r="13" spans="2:14" x14ac:dyDescent="0.35">
      <c r="B13">
        <v>1</v>
      </c>
      <c r="C13">
        <v>3</v>
      </c>
      <c r="D13">
        <v>4</v>
      </c>
      <c r="E13">
        <v>37</v>
      </c>
      <c r="F13">
        <v>3</v>
      </c>
      <c r="G13" s="17">
        <v>0.92500000000000004</v>
      </c>
      <c r="H13" s="16">
        <f t="shared" si="0"/>
        <v>92.5</v>
      </c>
    </row>
    <row r="14" spans="2:14" x14ac:dyDescent="0.35">
      <c r="B14">
        <v>1</v>
      </c>
      <c r="C14">
        <v>3</v>
      </c>
      <c r="D14">
        <v>8</v>
      </c>
      <c r="E14">
        <v>39</v>
      </c>
      <c r="F14">
        <v>1</v>
      </c>
      <c r="G14" s="17">
        <v>0.97499999999999898</v>
      </c>
      <c r="H14" s="16">
        <f t="shared" si="0"/>
        <v>97.499999999999901</v>
      </c>
    </row>
    <row r="15" spans="2:14" x14ac:dyDescent="0.35">
      <c r="B15">
        <v>1</v>
      </c>
      <c r="C15">
        <v>3</v>
      </c>
      <c r="D15">
        <v>16</v>
      </c>
      <c r="E15">
        <v>37</v>
      </c>
      <c r="F15">
        <v>3</v>
      </c>
      <c r="G15" s="17">
        <v>0.92500000000000004</v>
      </c>
      <c r="H15" s="16">
        <f t="shared" si="0"/>
        <v>92.5</v>
      </c>
    </row>
    <row r="16" spans="2:14" x14ac:dyDescent="0.35">
      <c r="B16">
        <v>1</v>
      </c>
      <c r="C16">
        <v>3</v>
      </c>
      <c r="D16">
        <v>32</v>
      </c>
      <c r="E16">
        <v>36</v>
      </c>
      <c r="F16">
        <v>4</v>
      </c>
      <c r="G16" s="17">
        <v>0.9</v>
      </c>
      <c r="H16" s="16">
        <f t="shared" si="0"/>
        <v>90</v>
      </c>
    </row>
    <row r="17" spans="2:8" x14ac:dyDescent="0.35">
      <c r="B17">
        <v>1</v>
      </c>
      <c r="C17">
        <v>4</v>
      </c>
      <c r="D17">
        <v>2</v>
      </c>
      <c r="E17">
        <v>37</v>
      </c>
      <c r="F17">
        <v>3</v>
      </c>
      <c r="G17" s="17">
        <v>0.92500000000000004</v>
      </c>
      <c r="H17" s="16">
        <f t="shared" si="0"/>
        <v>92.5</v>
      </c>
    </row>
    <row r="18" spans="2:8" x14ac:dyDescent="0.35">
      <c r="B18">
        <v>1</v>
      </c>
      <c r="C18">
        <v>4</v>
      </c>
      <c r="D18">
        <v>4</v>
      </c>
      <c r="E18">
        <v>35</v>
      </c>
      <c r="F18">
        <v>5</v>
      </c>
      <c r="G18" s="17">
        <v>0.875</v>
      </c>
      <c r="H18" s="16">
        <f t="shared" si="0"/>
        <v>87.5</v>
      </c>
    </row>
    <row r="19" spans="2:8" x14ac:dyDescent="0.35">
      <c r="B19">
        <v>1</v>
      </c>
      <c r="C19">
        <v>4</v>
      </c>
      <c r="D19">
        <v>8</v>
      </c>
      <c r="E19">
        <v>36</v>
      </c>
      <c r="F19">
        <v>4</v>
      </c>
      <c r="G19" s="17">
        <v>0.9</v>
      </c>
      <c r="H19" s="16">
        <f t="shared" si="0"/>
        <v>90</v>
      </c>
    </row>
    <row r="20" spans="2:8" x14ac:dyDescent="0.35">
      <c r="B20">
        <v>1</v>
      </c>
      <c r="C20">
        <v>4</v>
      </c>
      <c r="D20">
        <v>16</v>
      </c>
      <c r="E20">
        <v>36</v>
      </c>
      <c r="F20">
        <v>4</v>
      </c>
      <c r="G20" s="17">
        <v>0.9</v>
      </c>
      <c r="H20" s="16">
        <f t="shared" si="0"/>
        <v>90</v>
      </c>
    </row>
    <row r="21" spans="2:8" x14ac:dyDescent="0.35">
      <c r="B21">
        <v>1</v>
      </c>
      <c r="C21">
        <v>4</v>
      </c>
      <c r="D21">
        <v>32</v>
      </c>
      <c r="E21">
        <v>37</v>
      </c>
      <c r="F21">
        <v>3</v>
      </c>
      <c r="G21" s="17">
        <v>0.92500000000000004</v>
      </c>
      <c r="H21" s="16">
        <f t="shared" si="0"/>
        <v>92.5</v>
      </c>
    </row>
    <row r="22" spans="2:8" x14ac:dyDescent="0.35">
      <c r="B22">
        <v>2</v>
      </c>
      <c r="C22">
        <v>1</v>
      </c>
      <c r="D22">
        <v>2</v>
      </c>
      <c r="E22">
        <v>36</v>
      </c>
      <c r="F22">
        <v>4</v>
      </c>
      <c r="G22" s="17">
        <v>0.9</v>
      </c>
      <c r="H22" s="16">
        <f t="shared" si="0"/>
        <v>90</v>
      </c>
    </row>
    <row r="23" spans="2:8" x14ac:dyDescent="0.35">
      <c r="B23">
        <v>2</v>
      </c>
      <c r="C23">
        <v>1</v>
      </c>
      <c r="D23">
        <v>4</v>
      </c>
      <c r="E23">
        <v>36</v>
      </c>
      <c r="F23">
        <v>4</v>
      </c>
      <c r="G23" s="17">
        <v>0.9</v>
      </c>
      <c r="H23" s="16">
        <f t="shared" si="0"/>
        <v>90</v>
      </c>
    </row>
    <row r="24" spans="2:8" x14ac:dyDescent="0.35">
      <c r="B24">
        <v>2</v>
      </c>
      <c r="C24">
        <v>1</v>
      </c>
      <c r="D24">
        <v>8</v>
      </c>
      <c r="E24">
        <v>36</v>
      </c>
      <c r="F24">
        <v>4</v>
      </c>
      <c r="G24" s="17">
        <v>0.9</v>
      </c>
      <c r="H24" s="16">
        <f t="shared" si="0"/>
        <v>90</v>
      </c>
    </row>
    <row r="25" spans="2:8" x14ac:dyDescent="0.35">
      <c r="B25">
        <v>2</v>
      </c>
      <c r="C25">
        <v>1</v>
      </c>
      <c r="D25">
        <v>16</v>
      </c>
      <c r="E25">
        <v>36</v>
      </c>
      <c r="F25">
        <v>4</v>
      </c>
      <c r="G25" s="17">
        <v>0.9</v>
      </c>
      <c r="H25" s="16">
        <f t="shared" si="0"/>
        <v>90</v>
      </c>
    </row>
    <row r="26" spans="2:8" x14ac:dyDescent="0.35">
      <c r="B26">
        <v>2</v>
      </c>
      <c r="C26">
        <v>1</v>
      </c>
      <c r="D26">
        <v>32</v>
      </c>
      <c r="E26">
        <v>36</v>
      </c>
      <c r="F26">
        <v>4</v>
      </c>
      <c r="G26" s="17">
        <v>0.9</v>
      </c>
      <c r="H26" s="16">
        <f t="shared" si="0"/>
        <v>90</v>
      </c>
    </row>
    <row r="27" spans="2:8" x14ac:dyDescent="0.35">
      <c r="B27">
        <v>2</v>
      </c>
      <c r="C27">
        <v>2</v>
      </c>
      <c r="D27">
        <v>2</v>
      </c>
      <c r="E27">
        <v>36</v>
      </c>
      <c r="F27">
        <v>4</v>
      </c>
      <c r="G27" s="17">
        <v>0.9</v>
      </c>
      <c r="H27" s="16">
        <f t="shared" si="0"/>
        <v>90</v>
      </c>
    </row>
    <row r="28" spans="2:8" x14ac:dyDescent="0.35">
      <c r="B28">
        <v>2</v>
      </c>
      <c r="C28">
        <v>2</v>
      </c>
      <c r="D28">
        <v>4</v>
      </c>
      <c r="E28">
        <v>36</v>
      </c>
      <c r="F28">
        <v>4</v>
      </c>
      <c r="G28" s="17">
        <v>0.9</v>
      </c>
      <c r="H28" s="16">
        <f t="shared" si="0"/>
        <v>90</v>
      </c>
    </row>
    <row r="29" spans="2:8" x14ac:dyDescent="0.35">
      <c r="B29">
        <v>2</v>
      </c>
      <c r="C29">
        <v>2</v>
      </c>
      <c r="D29">
        <v>8</v>
      </c>
      <c r="E29">
        <v>36</v>
      </c>
      <c r="F29">
        <v>4</v>
      </c>
      <c r="G29" s="17">
        <v>0.9</v>
      </c>
      <c r="H29" s="16">
        <f t="shared" si="0"/>
        <v>90</v>
      </c>
    </row>
    <row r="30" spans="2:8" x14ac:dyDescent="0.35">
      <c r="B30">
        <v>2</v>
      </c>
      <c r="C30">
        <v>2</v>
      </c>
      <c r="D30">
        <v>16</v>
      </c>
      <c r="E30">
        <v>36</v>
      </c>
      <c r="F30">
        <v>4</v>
      </c>
      <c r="G30" s="17">
        <v>0.9</v>
      </c>
      <c r="H30" s="16">
        <f t="shared" si="0"/>
        <v>90</v>
      </c>
    </row>
    <row r="31" spans="2:8" x14ac:dyDescent="0.35">
      <c r="B31">
        <v>2</v>
      </c>
      <c r="C31">
        <v>2</v>
      </c>
      <c r="D31">
        <v>32</v>
      </c>
      <c r="E31">
        <v>36</v>
      </c>
      <c r="F31">
        <v>4</v>
      </c>
      <c r="G31" s="17">
        <v>0.9</v>
      </c>
      <c r="H31" s="16">
        <f t="shared" si="0"/>
        <v>90</v>
      </c>
    </row>
    <row r="32" spans="2:8" x14ac:dyDescent="0.35">
      <c r="B32">
        <v>2</v>
      </c>
      <c r="C32">
        <v>3</v>
      </c>
      <c r="D32">
        <v>2</v>
      </c>
      <c r="E32">
        <v>38</v>
      </c>
      <c r="F32">
        <v>2</v>
      </c>
      <c r="G32" s="17">
        <v>0.94999999999999896</v>
      </c>
      <c r="H32" s="16">
        <f t="shared" si="0"/>
        <v>94.999999999999901</v>
      </c>
    </row>
    <row r="33" spans="2:8" x14ac:dyDescent="0.35">
      <c r="B33">
        <v>2</v>
      </c>
      <c r="C33">
        <v>3</v>
      </c>
      <c r="D33">
        <v>4</v>
      </c>
      <c r="E33">
        <v>38</v>
      </c>
      <c r="F33">
        <v>2</v>
      </c>
      <c r="G33" s="17">
        <v>0.94999999999999896</v>
      </c>
      <c r="H33" s="16">
        <f t="shared" si="0"/>
        <v>94.999999999999901</v>
      </c>
    </row>
    <row r="34" spans="2:8" x14ac:dyDescent="0.35">
      <c r="B34">
        <v>2</v>
      </c>
      <c r="C34">
        <v>3</v>
      </c>
      <c r="D34">
        <v>8</v>
      </c>
      <c r="E34">
        <v>39</v>
      </c>
      <c r="F34">
        <v>1</v>
      </c>
      <c r="G34" s="17">
        <v>0.97499999999999898</v>
      </c>
      <c r="H34" s="16">
        <f t="shared" si="0"/>
        <v>97.499999999999901</v>
      </c>
    </row>
    <row r="35" spans="2:8" x14ac:dyDescent="0.35">
      <c r="B35">
        <v>2</v>
      </c>
      <c r="C35">
        <v>3</v>
      </c>
      <c r="D35">
        <v>16</v>
      </c>
      <c r="E35">
        <v>39</v>
      </c>
      <c r="F35">
        <v>1</v>
      </c>
      <c r="G35" s="17">
        <v>0.97499999999999898</v>
      </c>
      <c r="H35" s="16">
        <f t="shared" si="0"/>
        <v>97.499999999999901</v>
      </c>
    </row>
    <row r="36" spans="2:8" x14ac:dyDescent="0.35">
      <c r="B36">
        <v>2</v>
      </c>
      <c r="C36">
        <v>3</v>
      </c>
      <c r="D36">
        <v>32</v>
      </c>
      <c r="E36">
        <v>39</v>
      </c>
      <c r="F36">
        <v>1</v>
      </c>
      <c r="G36" s="17">
        <v>0.97499999999999898</v>
      </c>
      <c r="H36" s="16">
        <f t="shared" si="0"/>
        <v>97.499999999999901</v>
      </c>
    </row>
    <row r="37" spans="2:8" x14ac:dyDescent="0.35">
      <c r="B37">
        <v>2</v>
      </c>
      <c r="C37">
        <v>4</v>
      </c>
      <c r="D37">
        <v>2</v>
      </c>
      <c r="E37">
        <v>38</v>
      </c>
      <c r="F37">
        <v>2</v>
      </c>
      <c r="G37" s="17">
        <v>0.94999999999999896</v>
      </c>
      <c r="H37" s="16">
        <f t="shared" si="0"/>
        <v>94.999999999999901</v>
      </c>
    </row>
    <row r="38" spans="2:8" x14ac:dyDescent="0.35">
      <c r="B38">
        <v>2</v>
      </c>
      <c r="C38">
        <v>4</v>
      </c>
      <c r="D38">
        <v>4</v>
      </c>
      <c r="E38">
        <v>37</v>
      </c>
      <c r="F38">
        <v>3</v>
      </c>
      <c r="G38" s="17">
        <v>0.92500000000000004</v>
      </c>
      <c r="H38" s="16">
        <f t="shared" si="0"/>
        <v>92.5</v>
      </c>
    </row>
    <row r="39" spans="2:8" x14ac:dyDescent="0.35">
      <c r="B39">
        <v>2</v>
      </c>
      <c r="C39">
        <v>4</v>
      </c>
      <c r="D39">
        <v>8</v>
      </c>
      <c r="E39">
        <v>37</v>
      </c>
      <c r="F39">
        <v>3</v>
      </c>
      <c r="G39" s="17">
        <v>0.92500000000000004</v>
      </c>
      <c r="H39" s="16">
        <f t="shared" si="0"/>
        <v>92.5</v>
      </c>
    </row>
    <row r="40" spans="2:8" x14ac:dyDescent="0.35">
      <c r="B40">
        <v>2</v>
      </c>
      <c r="C40">
        <v>4</v>
      </c>
      <c r="D40">
        <v>16</v>
      </c>
      <c r="E40">
        <v>38</v>
      </c>
      <c r="F40">
        <v>2</v>
      </c>
      <c r="G40" s="17">
        <v>0.94999999999999896</v>
      </c>
      <c r="H40" s="16">
        <f t="shared" si="0"/>
        <v>94.999999999999901</v>
      </c>
    </row>
    <row r="41" spans="2:8" x14ac:dyDescent="0.35">
      <c r="B41">
        <v>2</v>
      </c>
      <c r="C41">
        <v>4</v>
      </c>
      <c r="D41">
        <v>32</v>
      </c>
      <c r="E41">
        <v>38</v>
      </c>
      <c r="F41">
        <v>2</v>
      </c>
      <c r="G41" s="17">
        <v>0.94999999999999896</v>
      </c>
      <c r="H41" s="16">
        <f t="shared" si="0"/>
        <v>94.999999999999901</v>
      </c>
    </row>
    <row r="42" spans="2:8" x14ac:dyDescent="0.35">
      <c r="B42">
        <v>3</v>
      </c>
      <c r="C42">
        <v>1</v>
      </c>
      <c r="D42">
        <v>2</v>
      </c>
      <c r="E42">
        <v>39</v>
      </c>
      <c r="F42">
        <v>1</v>
      </c>
      <c r="G42" s="17">
        <v>0.97499999999999898</v>
      </c>
      <c r="H42" s="16">
        <f t="shared" si="0"/>
        <v>97.499999999999901</v>
      </c>
    </row>
    <row r="43" spans="2:8" x14ac:dyDescent="0.35">
      <c r="B43">
        <v>3</v>
      </c>
      <c r="C43">
        <v>1</v>
      </c>
      <c r="D43">
        <v>4</v>
      </c>
      <c r="E43">
        <v>39</v>
      </c>
      <c r="F43">
        <v>1</v>
      </c>
      <c r="G43" s="17">
        <v>0.97499999999999898</v>
      </c>
      <c r="H43" s="16">
        <f t="shared" si="0"/>
        <v>97.499999999999901</v>
      </c>
    </row>
    <row r="44" spans="2:8" x14ac:dyDescent="0.35">
      <c r="B44">
        <v>3</v>
      </c>
      <c r="C44">
        <v>1</v>
      </c>
      <c r="D44">
        <v>8</v>
      </c>
      <c r="E44">
        <v>39</v>
      </c>
      <c r="F44">
        <v>1</v>
      </c>
      <c r="G44" s="17">
        <v>0.97499999999999898</v>
      </c>
      <c r="H44" s="16">
        <f t="shared" si="0"/>
        <v>97.499999999999901</v>
      </c>
    </row>
    <row r="45" spans="2:8" x14ac:dyDescent="0.35">
      <c r="B45">
        <v>3</v>
      </c>
      <c r="C45">
        <v>1</v>
      </c>
      <c r="D45">
        <v>16</v>
      </c>
      <c r="E45">
        <v>39</v>
      </c>
      <c r="F45">
        <v>1</v>
      </c>
      <c r="G45" s="17">
        <v>0.97499999999999898</v>
      </c>
      <c r="H45" s="16">
        <f t="shared" si="0"/>
        <v>97.499999999999901</v>
      </c>
    </row>
    <row r="46" spans="2:8" x14ac:dyDescent="0.35">
      <c r="B46">
        <v>3</v>
      </c>
      <c r="C46">
        <v>1</v>
      </c>
      <c r="D46">
        <v>32</v>
      </c>
      <c r="E46">
        <v>39</v>
      </c>
      <c r="F46">
        <v>1</v>
      </c>
      <c r="G46" s="17">
        <v>0.97499999999999898</v>
      </c>
      <c r="H46" s="16">
        <f t="shared" si="0"/>
        <v>97.499999999999901</v>
      </c>
    </row>
    <row r="47" spans="2:8" x14ac:dyDescent="0.35">
      <c r="B47">
        <v>3</v>
      </c>
      <c r="C47">
        <v>2</v>
      </c>
      <c r="D47">
        <v>2</v>
      </c>
      <c r="E47">
        <v>39</v>
      </c>
      <c r="F47">
        <v>1</v>
      </c>
      <c r="G47" s="17">
        <v>0.97499999999999898</v>
      </c>
      <c r="H47" s="16">
        <f t="shared" si="0"/>
        <v>97.499999999999901</v>
      </c>
    </row>
    <row r="48" spans="2:8" x14ac:dyDescent="0.35">
      <c r="B48">
        <v>3</v>
      </c>
      <c r="C48">
        <v>2</v>
      </c>
      <c r="D48">
        <v>4</v>
      </c>
      <c r="E48">
        <v>39</v>
      </c>
      <c r="F48">
        <v>1</v>
      </c>
      <c r="G48" s="17">
        <v>0.97499999999999898</v>
      </c>
      <c r="H48" s="16">
        <f t="shared" si="0"/>
        <v>97.499999999999901</v>
      </c>
    </row>
    <row r="49" spans="2:8" x14ac:dyDescent="0.35">
      <c r="B49">
        <v>3</v>
      </c>
      <c r="C49">
        <v>2</v>
      </c>
      <c r="D49">
        <v>8</v>
      </c>
      <c r="E49">
        <v>38</v>
      </c>
      <c r="F49">
        <v>2</v>
      </c>
      <c r="G49" s="17">
        <v>0.94999999999999896</v>
      </c>
      <c r="H49" s="16">
        <f t="shared" si="0"/>
        <v>94.999999999999901</v>
      </c>
    </row>
    <row r="50" spans="2:8" x14ac:dyDescent="0.35">
      <c r="B50">
        <v>3</v>
      </c>
      <c r="C50">
        <v>2</v>
      </c>
      <c r="D50">
        <v>16</v>
      </c>
      <c r="E50">
        <v>38</v>
      </c>
      <c r="F50">
        <v>2</v>
      </c>
      <c r="G50" s="17">
        <v>0.94999999999999896</v>
      </c>
      <c r="H50" s="16">
        <f t="shared" si="0"/>
        <v>94.999999999999901</v>
      </c>
    </row>
    <row r="51" spans="2:8" x14ac:dyDescent="0.35">
      <c r="B51">
        <v>3</v>
      </c>
      <c r="C51">
        <v>2</v>
      </c>
      <c r="D51">
        <v>32</v>
      </c>
      <c r="E51">
        <v>37</v>
      </c>
      <c r="F51">
        <v>3</v>
      </c>
      <c r="G51" s="17">
        <v>0.92500000000000004</v>
      </c>
      <c r="H51" s="16">
        <f t="shared" si="0"/>
        <v>92.5</v>
      </c>
    </row>
    <row r="52" spans="2:8" x14ac:dyDescent="0.35">
      <c r="B52">
        <v>3</v>
      </c>
      <c r="C52">
        <v>3</v>
      </c>
      <c r="D52">
        <v>2</v>
      </c>
      <c r="E52">
        <v>39</v>
      </c>
      <c r="F52">
        <v>1</v>
      </c>
      <c r="G52" s="17">
        <v>0.97499999999999898</v>
      </c>
      <c r="H52" s="16">
        <f t="shared" si="0"/>
        <v>97.499999999999901</v>
      </c>
    </row>
    <row r="53" spans="2:8" x14ac:dyDescent="0.35">
      <c r="B53">
        <v>3</v>
      </c>
      <c r="C53">
        <v>3</v>
      </c>
      <c r="D53">
        <v>4</v>
      </c>
      <c r="E53">
        <v>38</v>
      </c>
      <c r="F53">
        <v>2</v>
      </c>
      <c r="G53" s="17">
        <v>0.94999999999999896</v>
      </c>
      <c r="H53" s="16">
        <f t="shared" si="0"/>
        <v>94.999999999999901</v>
      </c>
    </row>
    <row r="54" spans="2:8" x14ac:dyDescent="0.35">
      <c r="B54">
        <v>3</v>
      </c>
      <c r="C54">
        <v>3</v>
      </c>
      <c r="D54">
        <v>8</v>
      </c>
      <c r="E54">
        <v>38</v>
      </c>
      <c r="F54">
        <v>2</v>
      </c>
      <c r="G54" s="17">
        <v>0.94999999999999896</v>
      </c>
      <c r="H54" s="16">
        <f t="shared" si="0"/>
        <v>94.999999999999901</v>
      </c>
    </row>
    <row r="55" spans="2:8" x14ac:dyDescent="0.35">
      <c r="B55">
        <v>3</v>
      </c>
      <c r="C55">
        <v>3</v>
      </c>
      <c r="D55">
        <v>16</v>
      </c>
      <c r="E55">
        <v>38</v>
      </c>
      <c r="F55">
        <v>2</v>
      </c>
      <c r="G55" s="17">
        <v>0.94999999999999896</v>
      </c>
      <c r="H55" s="16">
        <f t="shared" si="0"/>
        <v>94.999999999999901</v>
      </c>
    </row>
    <row r="56" spans="2:8" x14ac:dyDescent="0.35">
      <c r="B56">
        <v>3</v>
      </c>
      <c r="C56">
        <v>3</v>
      </c>
      <c r="D56">
        <v>32</v>
      </c>
      <c r="E56">
        <v>38</v>
      </c>
      <c r="F56">
        <v>2</v>
      </c>
      <c r="G56" s="17">
        <v>0.94999999999999896</v>
      </c>
      <c r="H56" s="16">
        <f t="shared" si="0"/>
        <v>94.999999999999901</v>
      </c>
    </row>
    <row r="57" spans="2:8" x14ac:dyDescent="0.35">
      <c r="B57">
        <v>3</v>
      </c>
      <c r="C57">
        <v>4</v>
      </c>
      <c r="D57">
        <v>2</v>
      </c>
      <c r="E57">
        <v>39</v>
      </c>
      <c r="F57">
        <v>1</v>
      </c>
      <c r="G57" s="17">
        <v>0.97499999999999898</v>
      </c>
      <c r="H57" s="16">
        <f t="shared" si="0"/>
        <v>97.499999999999901</v>
      </c>
    </row>
    <row r="58" spans="2:8" x14ac:dyDescent="0.35">
      <c r="B58">
        <v>3</v>
      </c>
      <c r="C58">
        <v>4</v>
      </c>
      <c r="D58">
        <v>4</v>
      </c>
      <c r="E58">
        <v>38</v>
      </c>
      <c r="F58">
        <v>2</v>
      </c>
      <c r="G58" s="17">
        <v>0.94999999999999896</v>
      </c>
      <c r="H58" s="16">
        <f t="shared" si="0"/>
        <v>94.999999999999901</v>
      </c>
    </row>
    <row r="59" spans="2:8" x14ac:dyDescent="0.35">
      <c r="B59">
        <v>3</v>
      </c>
      <c r="C59">
        <v>4</v>
      </c>
      <c r="D59">
        <v>8</v>
      </c>
      <c r="E59">
        <v>36</v>
      </c>
      <c r="F59">
        <v>4</v>
      </c>
      <c r="G59" s="17">
        <v>0.9</v>
      </c>
      <c r="H59" s="16">
        <f t="shared" si="0"/>
        <v>90</v>
      </c>
    </row>
    <row r="60" spans="2:8" x14ac:dyDescent="0.35">
      <c r="B60">
        <v>3</v>
      </c>
      <c r="C60">
        <v>4</v>
      </c>
      <c r="D60">
        <v>16</v>
      </c>
      <c r="E60">
        <v>35</v>
      </c>
      <c r="F60">
        <v>5</v>
      </c>
      <c r="G60" s="17">
        <v>0.875</v>
      </c>
      <c r="H60" s="16">
        <f t="shared" si="0"/>
        <v>87.5</v>
      </c>
    </row>
    <row r="61" spans="2:8" x14ac:dyDescent="0.35">
      <c r="B61">
        <v>3</v>
      </c>
      <c r="C61">
        <v>4</v>
      </c>
      <c r="D61">
        <v>32</v>
      </c>
      <c r="E61">
        <v>36</v>
      </c>
      <c r="F61">
        <v>4</v>
      </c>
      <c r="G61" s="17">
        <v>0.9</v>
      </c>
      <c r="H61" s="16">
        <f t="shared" si="0"/>
        <v>90</v>
      </c>
    </row>
    <row r="62" spans="2:8" x14ac:dyDescent="0.35">
      <c r="H62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0"/>
  <sheetViews>
    <sheetView tabSelected="1" topLeftCell="B1" workbookViewId="0">
      <selection activeCell="G9" sqref="G9"/>
    </sheetView>
  </sheetViews>
  <sheetFormatPr defaultRowHeight="14.5" x14ac:dyDescent="0.35"/>
  <cols>
    <col min="16" max="16" width="11.7265625" customWidth="1"/>
  </cols>
  <sheetData>
    <row r="1" spans="2:20" ht="39" customHeight="1" x14ac:dyDescent="0.35">
      <c r="C1" s="41" t="s">
        <v>12</v>
      </c>
      <c r="D1" s="7" t="s">
        <v>13</v>
      </c>
      <c r="E1" s="7" t="s">
        <v>14</v>
      </c>
      <c r="F1" s="7" t="s">
        <v>15</v>
      </c>
      <c r="G1" s="41" t="s">
        <v>19</v>
      </c>
      <c r="H1" s="41" t="s">
        <v>20</v>
      </c>
      <c r="I1" s="41" t="s">
        <v>1</v>
      </c>
      <c r="J1" s="41" t="s">
        <v>50</v>
      </c>
      <c r="K1" s="41" t="s">
        <v>51</v>
      </c>
      <c r="L1" s="41" t="s">
        <v>52</v>
      </c>
      <c r="M1" s="41" t="s">
        <v>53</v>
      </c>
      <c r="N1" s="42" t="s">
        <v>55</v>
      </c>
      <c r="O1" s="42" t="s">
        <v>56</v>
      </c>
      <c r="P1" s="41" t="s">
        <v>29</v>
      </c>
    </row>
    <row r="2" spans="2:20" x14ac:dyDescent="0.35">
      <c r="B2">
        <v>1</v>
      </c>
      <c r="C2" s="1" t="s">
        <v>2</v>
      </c>
      <c r="D2" s="44">
        <v>200</v>
      </c>
      <c r="E2" s="44">
        <v>0.1</v>
      </c>
      <c r="F2" s="44">
        <v>0.1</v>
      </c>
      <c r="G2" s="10">
        <v>0.14599999999999996</v>
      </c>
      <c r="H2" s="10">
        <v>1.0502222222222222</v>
      </c>
      <c r="I2" s="44">
        <v>2</v>
      </c>
      <c r="J2" s="44">
        <v>-10.592428571428572</v>
      </c>
      <c r="K2" s="19">
        <v>2.0746857142857142</v>
      </c>
      <c r="L2" s="19">
        <v>-0.97886428571428574</v>
      </c>
      <c r="M2" s="19">
        <v>-0.54613364285714294</v>
      </c>
      <c r="N2" s="19">
        <v>-7.2064600200000006</v>
      </c>
      <c r="O2" s="19">
        <v>-4.4410443666666675</v>
      </c>
      <c r="P2" s="45">
        <v>1</v>
      </c>
      <c r="R2">
        <f>STANDARDIZE(J2,$J$12,$J$13)</f>
        <v>-1.3441873447703483</v>
      </c>
      <c r="S2">
        <f>STANDARDIZE(K2,K$12,K$13)</f>
        <v>0.59619600987371513</v>
      </c>
      <c r="T2">
        <f>STANDARDIZE(L2,L$12,L$13)</f>
        <v>-0.63513408743605426</v>
      </c>
    </row>
    <row r="3" spans="2:20" x14ac:dyDescent="0.35">
      <c r="B3">
        <v>2</v>
      </c>
      <c r="C3" s="2" t="s">
        <v>3</v>
      </c>
      <c r="D3" s="4">
        <v>240</v>
      </c>
      <c r="E3" s="4">
        <v>0.1</v>
      </c>
      <c r="F3" s="4">
        <v>0.1</v>
      </c>
      <c r="G3" s="11">
        <v>0.16166666666666663</v>
      </c>
      <c r="H3" s="11">
        <v>1.1709999999999998</v>
      </c>
      <c r="I3" s="4">
        <v>2.4000000000000004</v>
      </c>
      <c r="J3" s="4">
        <v>-9.8503857142857125</v>
      </c>
      <c r="K3" s="21">
        <v>-0.52128578571428574</v>
      </c>
      <c r="L3" s="21">
        <v>2.2850364285714284</v>
      </c>
      <c r="M3" s="21">
        <v>-1.0396435714285714</v>
      </c>
      <c r="N3" s="21">
        <v>-11.2278924</v>
      </c>
      <c r="O3" s="21">
        <v>-7.5612170066666655</v>
      </c>
      <c r="P3" s="27">
        <v>1</v>
      </c>
      <c r="R3">
        <f t="shared" ref="R3:R11" si="0">STANDARDIZE(J3,$J$12,$J$13)</f>
        <v>-1.2491674648485223</v>
      </c>
      <c r="S3">
        <f t="shared" ref="S3:S11" si="1">STANDARDIZE(K3,K$12,K$13)</f>
        <v>-0.16704856746966576</v>
      </c>
      <c r="T3">
        <f t="shared" ref="T3:T11" si="2">STANDARDIZE(L3,L$12,L$13)</f>
        <v>1.209036573381354</v>
      </c>
    </row>
    <row r="4" spans="2:20" x14ac:dyDescent="0.35">
      <c r="B4">
        <v>5</v>
      </c>
      <c r="C4" s="2" t="s">
        <v>6</v>
      </c>
      <c r="D4" s="4">
        <v>240</v>
      </c>
      <c r="E4" s="4">
        <v>0.1</v>
      </c>
      <c r="F4" s="4">
        <v>0.2</v>
      </c>
      <c r="G4" s="11">
        <v>0.17994444444444443</v>
      </c>
      <c r="H4" s="11">
        <v>1.3160555555555553</v>
      </c>
      <c r="I4" s="4">
        <v>4.8000000000000007</v>
      </c>
      <c r="J4" s="4">
        <v>-4.9475421428571433</v>
      </c>
      <c r="K4" s="21">
        <v>0.64082214285714278</v>
      </c>
      <c r="L4" s="21">
        <v>2.7363499999999994</v>
      </c>
      <c r="M4" s="21">
        <v>-0.30126142857142862</v>
      </c>
      <c r="N4" s="21">
        <v>3.5680861266666666</v>
      </c>
      <c r="O4" s="21">
        <v>-16.912626266666663</v>
      </c>
      <c r="P4" s="27">
        <v>2</v>
      </c>
      <c r="R4">
        <f t="shared" si="0"/>
        <v>-0.62134980856596855</v>
      </c>
      <c r="S4">
        <f t="shared" si="1"/>
        <v>0.17462412607488656</v>
      </c>
      <c r="T4">
        <f t="shared" si="2"/>
        <v>1.4640379720496453</v>
      </c>
    </row>
    <row r="5" spans="2:20" x14ac:dyDescent="0.35">
      <c r="B5">
        <v>4</v>
      </c>
      <c r="C5" s="2" t="s">
        <v>5</v>
      </c>
      <c r="D5" s="4">
        <v>200</v>
      </c>
      <c r="E5" s="4">
        <v>0.1</v>
      </c>
      <c r="F5" s="4">
        <v>0.2</v>
      </c>
      <c r="G5" s="11">
        <v>0.18999999999999997</v>
      </c>
      <c r="H5" s="11">
        <v>1.3605555555555557</v>
      </c>
      <c r="I5" s="4">
        <v>4</v>
      </c>
      <c r="J5" s="4">
        <v>-4.9878214285714284</v>
      </c>
      <c r="K5" s="21">
        <v>2.3148642857142856</v>
      </c>
      <c r="L5" s="21">
        <v>-1.1522667142857141</v>
      </c>
      <c r="M5" s="21">
        <v>2.8193521428571424</v>
      </c>
      <c r="N5" s="21">
        <v>6.8536481400000007</v>
      </c>
      <c r="O5" s="21">
        <v>-16.449359933333334</v>
      </c>
      <c r="P5" s="27">
        <v>2</v>
      </c>
      <c r="R5">
        <f t="shared" si="0"/>
        <v>-0.62650764123704228</v>
      </c>
      <c r="S5">
        <f t="shared" si="1"/>
        <v>0.66681118890666558</v>
      </c>
      <c r="T5">
        <f t="shared" si="2"/>
        <v>-0.73311000621515765</v>
      </c>
    </row>
    <row r="6" spans="2:20" x14ac:dyDescent="0.35">
      <c r="B6">
        <v>10</v>
      </c>
      <c r="C6" s="2" t="s">
        <v>11</v>
      </c>
      <c r="D6" s="4">
        <v>220</v>
      </c>
      <c r="E6" s="4">
        <v>0.15000000000000002</v>
      </c>
      <c r="F6" s="4">
        <v>0.15000000000000002</v>
      </c>
      <c r="G6" s="11">
        <v>0.19066666666666665</v>
      </c>
      <c r="H6" s="11">
        <v>1.4213333333333331</v>
      </c>
      <c r="I6" s="4">
        <v>4.950000000000002</v>
      </c>
      <c r="J6" s="4">
        <v>0.31500000000000028</v>
      </c>
      <c r="K6" s="21">
        <v>-1.7337221428571432</v>
      </c>
      <c r="L6" s="21">
        <v>0.72043964285714301</v>
      </c>
      <c r="M6" s="21">
        <v>0.33491285714285718</v>
      </c>
      <c r="N6" s="21">
        <v>9.6499148066666667</v>
      </c>
      <c r="O6" s="21">
        <v>-22.594791866666665</v>
      </c>
      <c r="P6" s="27">
        <v>2</v>
      </c>
      <c r="R6">
        <f t="shared" si="0"/>
        <v>5.2527876104696773E-2</v>
      </c>
      <c r="S6">
        <f t="shared" si="1"/>
        <v>-0.52351838039451815</v>
      </c>
      <c r="T6">
        <f t="shared" si="2"/>
        <v>0.32500738842651811</v>
      </c>
    </row>
    <row r="7" spans="2:20" x14ac:dyDescent="0.35">
      <c r="B7">
        <v>7</v>
      </c>
      <c r="C7" s="2" t="s">
        <v>8</v>
      </c>
      <c r="D7" s="4">
        <v>186.36414338985142</v>
      </c>
      <c r="E7" s="4">
        <v>0.15000000000000002</v>
      </c>
      <c r="F7" s="4">
        <v>0.15000000000000002</v>
      </c>
      <c r="G7" s="11">
        <v>0.26400000000000001</v>
      </c>
      <c r="H7" s="11">
        <v>1.8716666666666666</v>
      </c>
      <c r="I7" s="4">
        <v>4.1931932262716582</v>
      </c>
      <c r="J7" s="4">
        <v>1.2475921428571428</v>
      </c>
      <c r="K7" s="21">
        <v>-3.6422000000000003</v>
      </c>
      <c r="L7" s="21">
        <v>-1.8326571428571425</v>
      </c>
      <c r="M7" s="21">
        <v>0.74270500000000006</v>
      </c>
      <c r="N7" s="21">
        <v>9.6312083133333317</v>
      </c>
      <c r="O7" s="21">
        <v>-26.123596199999998</v>
      </c>
      <c r="P7" s="27">
        <v>2</v>
      </c>
      <c r="R7">
        <f t="shared" si="0"/>
        <v>0.17194792385170168</v>
      </c>
      <c r="S7">
        <f t="shared" si="1"/>
        <v>-1.0846321582014784</v>
      </c>
      <c r="T7">
        <f t="shared" si="2"/>
        <v>-1.1175445145261762</v>
      </c>
    </row>
    <row r="8" spans="2:20" x14ac:dyDescent="0.35">
      <c r="B8">
        <v>9</v>
      </c>
      <c r="C8" s="2" t="s">
        <v>10</v>
      </c>
      <c r="D8" s="4">
        <v>220</v>
      </c>
      <c r="E8" s="4">
        <v>0.15000000000000002</v>
      </c>
      <c r="F8" s="4">
        <v>0.23408964152537148</v>
      </c>
      <c r="G8" s="11">
        <v>0.25977777777777777</v>
      </c>
      <c r="H8" s="11">
        <v>1.9037222222222219</v>
      </c>
      <c r="I8" s="4">
        <v>7.7249581703372607</v>
      </c>
      <c r="J8" s="4">
        <v>8.9855857142857136</v>
      </c>
      <c r="K8" s="21">
        <v>-3.3567928571428576</v>
      </c>
      <c r="L8" s="21">
        <v>1.5440585714285715</v>
      </c>
      <c r="M8" s="21">
        <v>0.86276564285714286</v>
      </c>
      <c r="N8" s="21">
        <v>17.412442133333336</v>
      </c>
      <c r="O8" s="21">
        <v>-28.943609200000001</v>
      </c>
      <c r="P8" s="27">
        <v>3</v>
      </c>
      <c r="R8">
        <f t="shared" si="0"/>
        <v>1.1628114742725517</v>
      </c>
      <c r="S8">
        <f t="shared" si="1"/>
        <v>-1.0007192746737579</v>
      </c>
      <c r="T8">
        <f t="shared" si="2"/>
        <v>0.79036892872009223</v>
      </c>
    </row>
    <row r="9" spans="2:20" x14ac:dyDescent="0.35">
      <c r="B9">
        <v>3</v>
      </c>
      <c r="C9" s="29" t="s">
        <v>4</v>
      </c>
      <c r="D9" s="30">
        <v>200</v>
      </c>
      <c r="E9" s="30">
        <v>0.2</v>
      </c>
      <c r="F9" s="30">
        <v>0.1</v>
      </c>
      <c r="G9" s="31">
        <v>0.44066666666666676</v>
      </c>
      <c r="H9" s="31">
        <v>2.3916111111111111</v>
      </c>
      <c r="I9" s="30">
        <v>4</v>
      </c>
      <c r="J9" s="30">
        <v>-2.8259250000000002</v>
      </c>
      <c r="K9" s="46">
        <v>1.8276857142857144</v>
      </c>
      <c r="L9" s="46">
        <v>-3.019714285714286</v>
      </c>
      <c r="M9" s="46">
        <v>-0.29043307142857133</v>
      </c>
      <c r="N9" s="46">
        <v>8.0950147066666673</v>
      </c>
      <c r="O9" s="46">
        <v>-20.647205800000002</v>
      </c>
      <c r="P9" s="43">
        <v>2</v>
      </c>
      <c r="Q9">
        <f>200*0.2*0.15</f>
        <v>6</v>
      </c>
      <c r="R9">
        <f t="shared" si="0"/>
        <v>-0.34967303920713083</v>
      </c>
      <c r="S9">
        <f t="shared" si="1"/>
        <v>0.5235752547522452</v>
      </c>
      <c r="T9">
        <f t="shared" si="2"/>
        <v>-1.7882560793692148</v>
      </c>
    </row>
    <row r="10" spans="2:20" x14ac:dyDescent="0.35">
      <c r="B10">
        <v>8</v>
      </c>
      <c r="C10" s="2" t="s">
        <v>9</v>
      </c>
      <c r="D10" s="4">
        <v>220</v>
      </c>
      <c r="E10" s="4">
        <v>0.23408964152537148</v>
      </c>
      <c r="F10" s="4">
        <v>0.15000000000000002</v>
      </c>
      <c r="G10" s="11">
        <v>0.50327777777777782</v>
      </c>
      <c r="H10" s="11">
        <v>2.6244999999999998</v>
      </c>
      <c r="I10" s="4">
        <v>7.7249581703372598</v>
      </c>
      <c r="J10" s="4">
        <v>7.2845571428571443</v>
      </c>
      <c r="K10" s="21">
        <v>-4.4995928571428569</v>
      </c>
      <c r="L10" s="21">
        <v>7.5920000000000015E-2</v>
      </c>
      <c r="M10" s="21">
        <v>-1.1222028571428571</v>
      </c>
      <c r="N10" s="21">
        <v>12.766169833333331</v>
      </c>
      <c r="O10" s="21">
        <v>-29.863313866666662</v>
      </c>
      <c r="P10" s="27">
        <v>3</v>
      </c>
      <c r="R10">
        <f t="shared" si="0"/>
        <v>0.94499180382510672</v>
      </c>
      <c r="S10">
        <f t="shared" si="1"/>
        <v>-1.33671522185115</v>
      </c>
      <c r="T10">
        <f t="shared" si="2"/>
        <v>-3.9159392283224313E-2</v>
      </c>
    </row>
    <row r="11" spans="2:20" x14ac:dyDescent="0.35">
      <c r="B11">
        <v>6</v>
      </c>
      <c r="C11" s="3" t="s">
        <v>7</v>
      </c>
      <c r="D11" s="5">
        <v>240</v>
      </c>
      <c r="E11" s="5">
        <v>0.2</v>
      </c>
      <c r="F11" s="5">
        <v>0.2</v>
      </c>
      <c r="G11" s="12">
        <v>0.52199999999999991</v>
      </c>
      <c r="H11" s="12">
        <v>2.8988888888888891</v>
      </c>
      <c r="I11" s="5">
        <v>9.6000000000000014</v>
      </c>
      <c r="J11" s="5">
        <v>14.419285714285712</v>
      </c>
      <c r="K11" s="23">
        <v>7.3643864285714278</v>
      </c>
      <c r="L11" s="23">
        <v>1.0739592857142859</v>
      </c>
      <c r="M11" s="23">
        <v>-0.17491092857142859</v>
      </c>
      <c r="N11" s="23">
        <v>25.453740933333336</v>
      </c>
      <c r="O11" s="23">
        <v>-31.049168266666666</v>
      </c>
      <c r="P11" s="28">
        <v>3</v>
      </c>
      <c r="R11">
        <f t="shared" si="0"/>
        <v>1.8586062205749552</v>
      </c>
      <c r="S11">
        <f t="shared" si="1"/>
        <v>2.1514270229830577</v>
      </c>
      <c r="T11">
        <f t="shared" si="2"/>
        <v>0.52475321725221724</v>
      </c>
    </row>
    <row r="12" spans="2:20" x14ac:dyDescent="0.35">
      <c r="J12" s="16">
        <f>AVERAGE(J2:J11)</f>
        <v>-9.5208214285714382E-2</v>
      </c>
      <c r="K12" s="16">
        <f>AVERAGE(K2:K11)</f>
        <v>4.6885064285714241E-2</v>
      </c>
      <c r="L12" s="16">
        <f>AVERAGE(L2:L11)</f>
        <v>0.14522614999999997</v>
      </c>
      <c r="M12" s="16">
        <f>AVERAGE(M2:M11)</f>
        <v>0.12851501428571427</v>
      </c>
    </row>
    <row r="13" spans="2:20" x14ac:dyDescent="0.35">
      <c r="C13" t="s">
        <v>54</v>
      </c>
      <c r="F13" t="s">
        <v>54</v>
      </c>
      <c r="J13">
        <f>_xlfn.STDEV.P(J2:J11)</f>
        <v>7.8093432422072731</v>
      </c>
      <c r="K13">
        <f>_xlfn.STDEV.P(K2:K11)</f>
        <v>3.4012315017497756</v>
      </c>
      <c r="L13">
        <f>_xlfn.STDEV.P(L2:L11)</f>
        <v>1.7698474352905205</v>
      </c>
      <c r="M13">
        <f>_xlfn.STDEV.P(M2:M11)</f>
        <v>1.0970820809845856</v>
      </c>
    </row>
    <row r="14" spans="2:20" x14ac:dyDescent="0.35">
      <c r="C14" t="s">
        <v>37</v>
      </c>
      <c r="F14" t="s">
        <v>37</v>
      </c>
    </row>
    <row r="15" spans="2:20" x14ac:dyDescent="0.35">
      <c r="C15" t="s">
        <v>49</v>
      </c>
      <c r="F15" t="s">
        <v>43</v>
      </c>
    </row>
    <row r="16" spans="2:20" x14ac:dyDescent="0.35">
      <c r="C16" t="s">
        <v>40</v>
      </c>
      <c r="F16" t="s">
        <v>45</v>
      </c>
    </row>
    <row r="17" spans="3:6" x14ac:dyDescent="0.35">
      <c r="C17" t="s">
        <v>41</v>
      </c>
      <c r="F17" t="s">
        <v>37</v>
      </c>
    </row>
    <row r="18" spans="3:6" x14ac:dyDescent="0.35">
      <c r="F18" t="s">
        <v>42</v>
      </c>
    </row>
    <row r="19" spans="3:6" x14ac:dyDescent="0.35">
      <c r="C19" t="s">
        <v>42</v>
      </c>
      <c r="F19" t="s">
        <v>37</v>
      </c>
    </row>
    <row r="20" spans="3:6" x14ac:dyDescent="0.35">
      <c r="C20" t="s">
        <v>37</v>
      </c>
      <c r="F20" t="s">
        <v>38</v>
      </c>
    </row>
    <row r="21" spans="3:6" x14ac:dyDescent="0.35">
      <c r="C21" t="s">
        <v>38</v>
      </c>
      <c r="F21" t="s">
        <v>44</v>
      </c>
    </row>
    <row r="22" spans="3:6" x14ac:dyDescent="0.35">
      <c r="C22" t="s">
        <v>44</v>
      </c>
      <c r="F22" t="s">
        <v>46</v>
      </c>
    </row>
    <row r="23" spans="3:6" x14ac:dyDescent="0.35">
      <c r="C23" t="s">
        <v>39</v>
      </c>
      <c r="F23" t="s">
        <v>47</v>
      </c>
    </row>
    <row r="24" spans="3:6" x14ac:dyDescent="0.35">
      <c r="C24" t="s">
        <v>46</v>
      </c>
      <c r="F24" t="s">
        <v>48</v>
      </c>
    </row>
    <row r="25" spans="3:6" x14ac:dyDescent="0.35">
      <c r="C25" t="s">
        <v>47</v>
      </c>
      <c r="F25" t="s">
        <v>37</v>
      </c>
    </row>
    <row r="26" spans="3:6" x14ac:dyDescent="0.35">
      <c r="C26" t="s">
        <v>37</v>
      </c>
      <c r="F26" t="s">
        <v>49</v>
      </c>
    </row>
    <row r="27" spans="3:6" x14ac:dyDescent="0.35">
      <c r="C27" t="s">
        <v>48</v>
      </c>
      <c r="F27" t="s">
        <v>40</v>
      </c>
    </row>
    <row r="28" spans="3:6" x14ac:dyDescent="0.35">
      <c r="C28" t="s">
        <v>37</v>
      </c>
      <c r="F28" t="s">
        <v>41</v>
      </c>
    </row>
    <row r="29" spans="3:6" x14ac:dyDescent="0.35">
      <c r="C29" t="s">
        <v>43</v>
      </c>
    </row>
    <row r="30" spans="3:6" x14ac:dyDescent="0.35">
      <c r="C30" t="s">
        <v>45</v>
      </c>
    </row>
  </sheetData>
  <sortState ref="B2:Q30">
    <sortCondition ref="H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12"/>
  <sheetViews>
    <sheetView workbookViewId="0">
      <selection activeCell="I5" sqref="I5"/>
    </sheetView>
  </sheetViews>
  <sheetFormatPr defaultRowHeight="14.5" x14ac:dyDescent="0.35"/>
  <cols>
    <col min="11" max="11" width="11.1796875" customWidth="1"/>
  </cols>
  <sheetData>
    <row r="1" spans="5:14" x14ac:dyDescent="0.35">
      <c r="F1" s="15"/>
      <c r="G1" s="15"/>
      <c r="H1" s="15"/>
    </row>
    <row r="2" spans="5:14" ht="39" x14ac:dyDescent="0.35">
      <c r="E2" s="26" t="s">
        <v>12</v>
      </c>
      <c r="F2" s="7" t="s">
        <v>13</v>
      </c>
      <c r="G2" s="7" t="s">
        <v>14</v>
      </c>
      <c r="H2" s="7" t="s">
        <v>15</v>
      </c>
      <c r="I2" s="26" t="s">
        <v>20</v>
      </c>
      <c r="J2" s="26" t="s">
        <v>1</v>
      </c>
      <c r="K2" s="26" t="s">
        <v>29</v>
      </c>
      <c r="L2" s="49" t="s">
        <v>28</v>
      </c>
      <c r="M2" s="49"/>
      <c r="N2" s="49"/>
    </row>
    <row r="3" spans="5:14" x14ac:dyDescent="0.35">
      <c r="E3" s="32" t="s">
        <v>2</v>
      </c>
      <c r="F3" s="33">
        <v>200</v>
      </c>
      <c r="G3" s="33">
        <v>0.1</v>
      </c>
      <c r="H3" s="33">
        <v>0.1</v>
      </c>
      <c r="I3" s="34">
        <v>1.0502222222222222</v>
      </c>
      <c r="J3" s="33">
        <v>2</v>
      </c>
      <c r="K3" s="27">
        <v>1</v>
      </c>
      <c r="L3" s="27">
        <v>0</v>
      </c>
      <c r="M3" s="27">
        <v>0</v>
      </c>
      <c r="N3" s="27">
        <v>1</v>
      </c>
    </row>
    <row r="4" spans="5:14" x14ac:dyDescent="0.35">
      <c r="E4" s="32" t="s">
        <v>3</v>
      </c>
      <c r="F4" s="33">
        <v>240</v>
      </c>
      <c r="G4" s="33">
        <v>0.1</v>
      </c>
      <c r="H4" s="33">
        <v>0.1</v>
      </c>
      <c r="I4" s="34">
        <v>1.1709999999999998</v>
      </c>
      <c r="J4" s="33">
        <v>2.4000000000000004</v>
      </c>
      <c r="K4" s="27">
        <v>1</v>
      </c>
      <c r="L4" s="27">
        <v>0</v>
      </c>
      <c r="M4" s="27">
        <v>0</v>
      </c>
      <c r="N4" s="27">
        <v>1</v>
      </c>
    </row>
    <row r="5" spans="5:14" x14ac:dyDescent="0.35">
      <c r="E5" s="29" t="s">
        <v>4</v>
      </c>
      <c r="F5" s="30">
        <v>200</v>
      </c>
      <c r="G5" s="30">
        <v>0.2</v>
      </c>
      <c r="H5" s="30">
        <v>0.1</v>
      </c>
      <c r="I5" s="31">
        <v>2.3916111111111111</v>
      </c>
      <c r="J5" s="30">
        <v>4</v>
      </c>
      <c r="K5" s="27">
        <v>3</v>
      </c>
      <c r="L5" s="27">
        <v>1</v>
      </c>
      <c r="M5" s="27">
        <v>0</v>
      </c>
      <c r="N5" s="27">
        <v>0</v>
      </c>
    </row>
    <row r="6" spans="5:14" x14ac:dyDescent="0.35">
      <c r="E6" s="32" t="s">
        <v>5</v>
      </c>
      <c r="F6" s="33">
        <v>200</v>
      </c>
      <c r="G6" s="33">
        <v>0.1</v>
      </c>
      <c r="H6" s="33">
        <v>0.2</v>
      </c>
      <c r="I6" s="34">
        <v>1.3605555555555557</v>
      </c>
      <c r="J6" s="33">
        <v>4</v>
      </c>
      <c r="K6" s="27">
        <v>1</v>
      </c>
      <c r="L6" s="27">
        <v>0</v>
      </c>
      <c r="M6" s="27">
        <v>0</v>
      </c>
      <c r="N6" s="27">
        <v>1</v>
      </c>
    </row>
    <row r="7" spans="5:14" x14ac:dyDescent="0.35">
      <c r="E7" s="32" t="s">
        <v>6</v>
      </c>
      <c r="F7" s="33">
        <v>240</v>
      </c>
      <c r="G7" s="33">
        <v>0.1</v>
      </c>
      <c r="H7" s="33">
        <v>0.2</v>
      </c>
      <c r="I7" s="34">
        <v>1.3160555555555553</v>
      </c>
      <c r="J7" s="33">
        <v>4.8000000000000007</v>
      </c>
      <c r="K7" s="27">
        <v>1</v>
      </c>
      <c r="L7" s="27">
        <v>0</v>
      </c>
      <c r="M7" s="27">
        <v>0</v>
      </c>
      <c r="N7" s="27">
        <v>1</v>
      </c>
    </row>
    <row r="8" spans="5:14" x14ac:dyDescent="0.35">
      <c r="E8" s="29" t="s">
        <v>7</v>
      </c>
      <c r="F8" s="30">
        <v>240</v>
      </c>
      <c r="G8" s="30">
        <v>0.2</v>
      </c>
      <c r="H8" s="30">
        <v>0.2</v>
      </c>
      <c r="I8" s="31">
        <v>2.8988888888888891</v>
      </c>
      <c r="J8" s="30">
        <v>9.6000000000000014</v>
      </c>
      <c r="K8" s="27">
        <v>3</v>
      </c>
      <c r="L8" s="27">
        <v>1</v>
      </c>
      <c r="M8" s="27">
        <v>0</v>
      </c>
      <c r="N8" s="27">
        <v>0</v>
      </c>
    </row>
    <row r="9" spans="5:14" x14ac:dyDescent="0.35">
      <c r="E9" s="38" t="s">
        <v>8</v>
      </c>
      <c r="F9" s="39">
        <v>186.36414338985142</v>
      </c>
      <c r="G9" s="39">
        <v>0.15000000000000002</v>
      </c>
      <c r="H9" s="39">
        <v>0.15000000000000002</v>
      </c>
      <c r="I9" s="40">
        <v>1.8716666666666666</v>
      </c>
      <c r="J9" s="39">
        <v>4.1931932262716582</v>
      </c>
      <c r="K9" s="27">
        <v>2</v>
      </c>
      <c r="L9" s="27">
        <v>0</v>
      </c>
      <c r="M9" s="27">
        <v>1</v>
      </c>
      <c r="N9" s="27">
        <v>0</v>
      </c>
    </row>
    <row r="10" spans="5:14" x14ac:dyDescent="0.35">
      <c r="E10" s="29" t="s">
        <v>9</v>
      </c>
      <c r="F10" s="30">
        <v>220</v>
      </c>
      <c r="G10" s="30">
        <v>0.23408964152537148</v>
      </c>
      <c r="H10" s="30">
        <v>0.15000000000000002</v>
      </c>
      <c r="I10" s="31">
        <v>2.6244999999999998</v>
      </c>
      <c r="J10" s="30">
        <v>7.7249581703372598</v>
      </c>
      <c r="K10" s="27">
        <v>3</v>
      </c>
      <c r="L10" s="27">
        <v>1</v>
      </c>
      <c r="M10" s="27">
        <v>0</v>
      </c>
      <c r="N10" s="27">
        <v>0</v>
      </c>
    </row>
    <row r="11" spans="5:14" x14ac:dyDescent="0.35">
      <c r="E11" s="38" t="s">
        <v>10</v>
      </c>
      <c r="F11" s="39">
        <v>220</v>
      </c>
      <c r="G11" s="39">
        <v>0.15000000000000002</v>
      </c>
      <c r="H11" s="39">
        <v>0.23408964152537148</v>
      </c>
      <c r="I11" s="40">
        <v>1.9037222222222219</v>
      </c>
      <c r="J11" s="39">
        <v>7.7249581703372607</v>
      </c>
      <c r="K11" s="27">
        <v>2</v>
      </c>
      <c r="L11" s="27">
        <v>0</v>
      </c>
      <c r="M11" s="27">
        <v>1</v>
      </c>
      <c r="N11" s="27">
        <v>0</v>
      </c>
    </row>
    <row r="12" spans="5:14" x14ac:dyDescent="0.35">
      <c r="E12" s="35" t="s">
        <v>11</v>
      </c>
      <c r="F12" s="36">
        <v>220</v>
      </c>
      <c r="G12" s="36">
        <v>0.15000000000000002</v>
      </c>
      <c r="H12" s="36">
        <v>0.15000000000000002</v>
      </c>
      <c r="I12" s="37">
        <v>1.4213333333333331</v>
      </c>
      <c r="J12" s="36">
        <v>4.950000000000002</v>
      </c>
      <c r="K12" s="28">
        <v>1</v>
      </c>
      <c r="L12" s="27">
        <v>0</v>
      </c>
      <c r="M12" s="27">
        <v>0</v>
      </c>
      <c r="N12" s="27">
        <v>1</v>
      </c>
    </row>
  </sheetData>
  <mergeCells count="1">
    <mergeCell ref="L2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sqref="A1:M11"/>
    </sheetView>
  </sheetViews>
  <sheetFormatPr defaultRowHeight="14.5" x14ac:dyDescent="0.35"/>
  <cols>
    <col min="13" max="13" width="10.7265625" customWidth="1"/>
  </cols>
  <sheetData>
    <row r="1" spans="1:13" ht="26" x14ac:dyDescent="0.35">
      <c r="B1" s="47" t="s">
        <v>12</v>
      </c>
      <c r="C1" s="7" t="s">
        <v>13</v>
      </c>
      <c r="D1" s="7" t="s">
        <v>14</v>
      </c>
      <c r="E1" s="7" t="s">
        <v>15</v>
      </c>
      <c r="F1" s="47" t="s">
        <v>19</v>
      </c>
      <c r="G1" s="47" t="s">
        <v>20</v>
      </c>
      <c r="H1" s="47" t="s">
        <v>1</v>
      </c>
      <c r="I1" s="47" t="s">
        <v>50</v>
      </c>
      <c r="J1" s="47" t="s">
        <v>52</v>
      </c>
      <c r="K1" s="47" t="s">
        <v>55</v>
      </c>
      <c r="L1" s="47" t="s">
        <v>56</v>
      </c>
      <c r="M1" s="47" t="s">
        <v>29</v>
      </c>
    </row>
    <row r="2" spans="1:13" x14ac:dyDescent="0.35">
      <c r="A2">
        <v>1</v>
      </c>
      <c r="B2" s="1" t="s">
        <v>2</v>
      </c>
      <c r="C2" s="44">
        <v>200</v>
      </c>
      <c r="D2" s="44">
        <v>0.1</v>
      </c>
      <c r="E2" s="44">
        <v>0.1</v>
      </c>
      <c r="F2" s="10">
        <v>0.14599999999999996</v>
      </c>
      <c r="G2" s="10">
        <v>1.0502222222222222</v>
      </c>
      <c r="H2" s="44">
        <v>2</v>
      </c>
      <c r="I2" s="44">
        <v>-10.592428571428572</v>
      </c>
      <c r="J2" s="19">
        <v>-0.97886428571428574</v>
      </c>
      <c r="K2" s="19">
        <v>-7.2064600200000006</v>
      </c>
      <c r="L2" s="19">
        <v>-4.4410443666666675</v>
      </c>
      <c r="M2" s="45">
        <v>1</v>
      </c>
    </row>
    <row r="3" spans="1:13" x14ac:dyDescent="0.35">
      <c r="A3">
        <v>2</v>
      </c>
      <c r="B3" s="2" t="s">
        <v>3</v>
      </c>
      <c r="C3" s="4">
        <v>240</v>
      </c>
      <c r="D3" s="4">
        <v>0.1</v>
      </c>
      <c r="E3" s="4">
        <v>0.1</v>
      </c>
      <c r="F3" s="11">
        <v>0.16166666666666663</v>
      </c>
      <c r="G3" s="11">
        <v>1.1709999999999998</v>
      </c>
      <c r="H3" s="4">
        <v>2.4000000000000004</v>
      </c>
      <c r="I3" s="4">
        <v>-9.8503857142857125</v>
      </c>
      <c r="J3" s="21">
        <v>2.2850364285714284</v>
      </c>
      <c r="K3" s="21">
        <v>-11.2278924</v>
      </c>
      <c r="L3" s="21">
        <v>-7.5612170066666655</v>
      </c>
      <c r="M3" s="27">
        <v>1</v>
      </c>
    </row>
    <row r="4" spans="1:13" x14ac:dyDescent="0.35">
      <c r="A4">
        <v>4</v>
      </c>
      <c r="B4" s="2" t="s">
        <v>5</v>
      </c>
      <c r="C4" s="4">
        <v>200</v>
      </c>
      <c r="D4" s="4">
        <v>0.1</v>
      </c>
      <c r="E4" s="4">
        <v>0.2</v>
      </c>
      <c r="F4" s="11">
        <v>0.18999999999999997</v>
      </c>
      <c r="G4" s="11">
        <v>1.3605555555555557</v>
      </c>
      <c r="H4" s="4">
        <v>4</v>
      </c>
      <c r="I4" s="4">
        <v>-4.9878214285714284</v>
      </c>
      <c r="J4" s="21">
        <v>-1.1522667142857141</v>
      </c>
      <c r="K4" s="21">
        <v>6.8536481400000007</v>
      </c>
      <c r="L4" s="21">
        <v>-16.449359933333334</v>
      </c>
      <c r="M4" s="27">
        <v>2</v>
      </c>
    </row>
    <row r="5" spans="1:13" x14ac:dyDescent="0.35">
      <c r="A5">
        <v>5</v>
      </c>
      <c r="B5" s="2" t="s">
        <v>6</v>
      </c>
      <c r="C5" s="4">
        <v>240</v>
      </c>
      <c r="D5" s="4">
        <v>0.1</v>
      </c>
      <c r="E5" s="4">
        <v>0.2</v>
      </c>
      <c r="F5" s="11">
        <v>0.17994444444444443</v>
      </c>
      <c r="G5" s="11">
        <v>1.3160555555555553</v>
      </c>
      <c r="H5" s="4">
        <v>4.8000000000000007</v>
      </c>
      <c r="I5" s="4">
        <v>-4.9475421428571433</v>
      </c>
      <c r="J5" s="21">
        <v>2.7363499999999994</v>
      </c>
      <c r="K5" s="21">
        <v>3.5680861266666666</v>
      </c>
      <c r="L5" s="21">
        <v>-16.912626266666663</v>
      </c>
      <c r="M5" s="27">
        <v>2</v>
      </c>
    </row>
    <row r="6" spans="1:13" x14ac:dyDescent="0.35">
      <c r="A6">
        <v>7</v>
      </c>
      <c r="B6" s="2" t="s">
        <v>8</v>
      </c>
      <c r="C6" s="4">
        <v>186.36414338985142</v>
      </c>
      <c r="D6" s="4">
        <v>0.15000000000000002</v>
      </c>
      <c r="E6" s="4">
        <v>0.15000000000000002</v>
      </c>
      <c r="F6" s="11">
        <v>0.26400000000000001</v>
      </c>
      <c r="G6" s="11">
        <v>1.8716666666666666</v>
      </c>
      <c r="H6" s="4">
        <v>4.1931932262716582</v>
      </c>
      <c r="I6" s="4">
        <v>1.2475921428571428</v>
      </c>
      <c r="J6" s="21">
        <v>-1.8326571428571425</v>
      </c>
      <c r="K6" s="21">
        <v>9.6312083133333317</v>
      </c>
      <c r="L6" s="21">
        <v>-26.123596199999998</v>
      </c>
      <c r="M6" s="27">
        <v>2</v>
      </c>
    </row>
    <row r="7" spans="1:13" x14ac:dyDescent="0.35">
      <c r="A7">
        <v>9</v>
      </c>
      <c r="B7" s="2" t="s">
        <v>10</v>
      </c>
      <c r="C7" s="4">
        <v>220</v>
      </c>
      <c r="D7" s="4">
        <v>0.15000000000000002</v>
      </c>
      <c r="E7" s="4">
        <v>0.23408964152537148</v>
      </c>
      <c r="F7" s="11">
        <v>0.25977777777777777</v>
      </c>
      <c r="G7" s="11">
        <v>1.9037222222222219</v>
      </c>
      <c r="H7" s="4">
        <v>7.7249581703372607</v>
      </c>
      <c r="I7" s="4">
        <v>8.9855857142857136</v>
      </c>
      <c r="J7" s="21">
        <v>1.5440585714285715</v>
      </c>
      <c r="K7" s="21">
        <v>17.412442133333336</v>
      </c>
      <c r="L7" s="21">
        <v>-28.943609200000001</v>
      </c>
      <c r="M7" s="27">
        <v>3</v>
      </c>
    </row>
    <row r="8" spans="1:13" x14ac:dyDescent="0.35">
      <c r="A8">
        <v>10</v>
      </c>
      <c r="B8" s="2" t="s">
        <v>11</v>
      </c>
      <c r="C8" s="4">
        <v>220</v>
      </c>
      <c r="D8" s="4">
        <v>0.15000000000000002</v>
      </c>
      <c r="E8" s="4">
        <v>0.15000000000000002</v>
      </c>
      <c r="F8" s="11">
        <v>0.19066666666666665</v>
      </c>
      <c r="G8" s="11">
        <v>1.4213333333333331</v>
      </c>
      <c r="H8" s="4">
        <v>4.950000000000002</v>
      </c>
      <c r="I8" s="4">
        <v>0.31500000000000028</v>
      </c>
      <c r="J8" s="21">
        <v>0.72043964285714301</v>
      </c>
      <c r="K8" s="21">
        <v>9.6499148066666667</v>
      </c>
      <c r="L8" s="21">
        <v>-22.594791866666665</v>
      </c>
      <c r="M8" s="27">
        <v>2</v>
      </c>
    </row>
    <row r="9" spans="1:13" x14ac:dyDescent="0.35">
      <c r="A9">
        <v>3</v>
      </c>
      <c r="B9" s="29" t="s">
        <v>4</v>
      </c>
      <c r="C9" s="30">
        <v>200</v>
      </c>
      <c r="D9" s="30">
        <v>0.2</v>
      </c>
      <c r="E9" s="30">
        <v>0.1</v>
      </c>
      <c r="F9" s="31">
        <v>0.44066666666666676</v>
      </c>
      <c r="G9" s="31">
        <v>2.3916111111111111</v>
      </c>
      <c r="H9" s="30">
        <v>4</v>
      </c>
      <c r="I9" s="30">
        <v>-2.8259250000000002</v>
      </c>
      <c r="J9" s="46">
        <v>-3.019714285714286</v>
      </c>
      <c r="K9" s="46">
        <v>8.0950147066666673</v>
      </c>
      <c r="L9" s="46">
        <v>-20.647205800000002</v>
      </c>
      <c r="M9" s="43">
        <v>2</v>
      </c>
    </row>
    <row r="10" spans="1:13" x14ac:dyDescent="0.35">
      <c r="A10">
        <v>6</v>
      </c>
      <c r="B10" s="2" t="s">
        <v>7</v>
      </c>
      <c r="C10" s="4">
        <v>240</v>
      </c>
      <c r="D10" s="4">
        <v>0.2</v>
      </c>
      <c r="E10" s="4">
        <v>0.2</v>
      </c>
      <c r="F10" s="11">
        <v>0.52199999999999991</v>
      </c>
      <c r="G10" s="11">
        <v>2.8988888888888891</v>
      </c>
      <c r="H10" s="4">
        <v>9.6000000000000014</v>
      </c>
      <c r="I10" s="4">
        <v>14.419285714285712</v>
      </c>
      <c r="J10" s="21">
        <v>1.0739592857142859</v>
      </c>
      <c r="K10" s="21">
        <v>25.453740933333336</v>
      </c>
      <c r="L10" s="21">
        <v>-31.049168266666666</v>
      </c>
      <c r="M10" s="27">
        <v>3</v>
      </c>
    </row>
    <row r="11" spans="1:13" x14ac:dyDescent="0.35">
      <c r="A11">
        <v>8</v>
      </c>
      <c r="B11" s="3" t="s">
        <v>9</v>
      </c>
      <c r="C11" s="5">
        <v>220</v>
      </c>
      <c r="D11" s="5">
        <v>0.23408964152537148</v>
      </c>
      <c r="E11" s="5">
        <v>0.15000000000000002</v>
      </c>
      <c r="F11" s="12">
        <v>0.50327777777777782</v>
      </c>
      <c r="G11" s="12">
        <v>2.6244999999999998</v>
      </c>
      <c r="H11" s="5">
        <v>7.7249581703372598</v>
      </c>
      <c r="I11" s="5">
        <v>7.2845571428571443</v>
      </c>
      <c r="J11" s="23">
        <v>7.5920000000000015E-2</v>
      </c>
      <c r="K11" s="23">
        <v>12.766169833333331</v>
      </c>
      <c r="L11" s="23">
        <v>-29.863313866666662</v>
      </c>
      <c r="M11" s="28">
        <v>3</v>
      </c>
    </row>
    <row r="12" spans="1:13" x14ac:dyDescent="0.35">
      <c r="I12" s="16">
        <f>AVERAGE(I2:I11)</f>
        <v>-9.5208214285714729E-2</v>
      </c>
      <c r="J12" s="16">
        <f>AVERAGE(J2:J11)</f>
        <v>0.14522614999999997</v>
      </c>
    </row>
    <row r="13" spans="1:13" x14ac:dyDescent="0.35">
      <c r="B13" t="s">
        <v>54</v>
      </c>
      <c r="E13" t="s">
        <v>54</v>
      </c>
      <c r="I13">
        <f>_xlfn.STDEV.P(I2:I11)</f>
        <v>7.8093432422072731</v>
      </c>
      <c r="J13">
        <f>_xlfn.STDEV.P(J2:J11)</f>
        <v>1.7698474352905205</v>
      </c>
    </row>
    <row r="16" spans="1:13" x14ac:dyDescent="0.35">
      <c r="A16">
        <v>7</v>
      </c>
      <c r="B16">
        <v>186</v>
      </c>
      <c r="C16">
        <v>15</v>
      </c>
      <c r="D16">
        <v>15</v>
      </c>
      <c r="G16">
        <v>1</v>
      </c>
      <c r="H16" t="s">
        <v>57</v>
      </c>
    </row>
    <row r="17" spans="1:8" x14ac:dyDescent="0.35">
      <c r="A17">
        <v>8</v>
      </c>
      <c r="B17">
        <v>220</v>
      </c>
      <c r="C17">
        <v>23</v>
      </c>
      <c r="D17">
        <v>15</v>
      </c>
      <c r="G17">
        <v>3</v>
      </c>
      <c r="H17" t="s">
        <v>58</v>
      </c>
    </row>
    <row r="18" spans="1:8" x14ac:dyDescent="0.35">
      <c r="A18">
        <v>2</v>
      </c>
      <c r="B18">
        <v>240</v>
      </c>
      <c r="C18">
        <v>10</v>
      </c>
      <c r="D18">
        <v>10</v>
      </c>
      <c r="G18">
        <v>4</v>
      </c>
      <c r="H18" t="s">
        <v>60</v>
      </c>
    </row>
    <row r="19" spans="1:8" x14ac:dyDescent="0.35">
      <c r="A19">
        <v>5</v>
      </c>
      <c r="B19">
        <v>240</v>
      </c>
      <c r="C19">
        <v>10</v>
      </c>
      <c r="D19">
        <v>20</v>
      </c>
      <c r="G19">
        <v>6</v>
      </c>
      <c r="H19" t="s">
        <v>61</v>
      </c>
    </row>
    <row r="20" spans="1:8" x14ac:dyDescent="0.35">
      <c r="A20">
        <v>10</v>
      </c>
      <c r="B20">
        <v>240</v>
      </c>
      <c r="C20">
        <v>15</v>
      </c>
      <c r="D20">
        <v>15</v>
      </c>
      <c r="G20">
        <v>5</v>
      </c>
      <c r="H20" t="s">
        <v>62</v>
      </c>
    </row>
    <row r="21" spans="1:8" x14ac:dyDescent="0.35">
      <c r="A21">
        <v>1</v>
      </c>
      <c r="B21">
        <v>200</v>
      </c>
      <c r="C21">
        <v>10</v>
      </c>
      <c r="D21">
        <v>10</v>
      </c>
      <c r="G21">
        <v>9</v>
      </c>
      <c r="H21" t="s">
        <v>64</v>
      </c>
    </row>
    <row r="22" spans="1:8" x14ac:dyDescent="0.35">
      <c r="A22">
        <v>3</v>
      </c>
      <c r="B22">
        <v>200</v>
      </c>
      <c r="C22">
        <v>20</v>
      </c>
      <c r="D22">
        <v>10</v>
      </c>
      <c r="G22">
        <v>10</v>
      </c>
      <c r="H22" t="s">
        <v>65</v>
      </c>
    </row>
    <row r="23" spans="1:8" x14ac:dyDescent="0.35">
      <c r="A23">
        <v>4</v>
      </c>
      <c r="B23">
        <v>200</v>
      </c>
      <c r="C23">
        <v>10</v>
      </c>
      <c r="D23">
        <v>20</v>
      </c>
      <c r="G23">
        <v>11</v>
      </c>
      <c r="H23" t="s">
        <v>66</v>
      </c>
    </row>
    <row r="24" spans="1:8" x14ac:dyDescent="0.35">
      <c r="A24">
        <v>9</v>
      </c>
      <c r="B24">
        <v>220</v>
      </c>
      <c r="C24">
        <v>15</v>
      </c>
      <c r="D24">
        <v>23</v>
      </c>
      <c r="G24">
        <v>2</v>
      </c>
      <c r="H24" t="s">
        <v>59</v>
      </c>
    </row>
    <row r="25" spans="1:8" x14ac:dyDescent="0.35">
      <c r="A25">
        <v>11</v>
      </c>
      <c r="B25">
        <v>240</v>
      </c>
      <c r="C25">
        <v>20</v>
      </c>
      <c r="D25">
        <v>10</v>
      </c>
      <c r="E25">
        <f>B25*C25/100*D25/100</f>
        <v>4.8</v>
      </c>
    </row>
    <row r="26" spans="1:8" x14ac:dyDescent="0.35">
      <c r="A26">
        <v>6</v>
      </c>
      <c r="B26">
        <v>240</v>
      </c>
      <c r="C26">
        <v>20</v>
      </c>
      <c r="D26">
        <v>20</v>
      </c>
      <c r="G26">
        <v>8</v>
      </c>
      <c r="H26" t="s">
        <v>63</v>
      </c>
    </row>
  </sheetData>
  <sortState ref="A2:M13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Sheet5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Frigieri</dc:creator>
  <cp:lastModifiedBy>Edielson Frigieri</cp:lastModifiedBy>
  <dcterms:created xsi:type="dcterms:W3CDTF">2015-09-25T15:23:28Z</dcterms:created>
  <dcterms:modified xsi:type="dcterms:W3CDTF">2016-03-26T22:56:26Z</dcterms:modified>
</cp:coreProperties>
</file>