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itty\Downloads\"/>
    </mc:Choice>
  </mc:AlternateContent>
  <xr:revisionPtr revIDLastSave="0" documentId="13_ncr:1_{F2C9FB4F-4521-4967-8338-380F2265C6A1}" xr6:coauthVersionLast="47" xr6:coauthVersionMax="47" xr10:uidLastSave="{00000000-0000-0000-0000-000000000000}"/>
  <bookViews>
    <workbookView xWindow="-110" yWindow="-110" windowWidth="19420" windowHeight="10420" activeTab="1" xr2:uid="{49B8D2D2-12DC-40B2-8631-5E8A5BBD5C03}"/>
  </bookViews>
  <sheets>
    <sheet name="Manual Team Analysis" sheetId="1" r:id="rId1"/>
    <sheet name="Showdown Import Analysis" sheetId="3" r:id="rId2"/>
    <sheet name="Move and PKMN DB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2" i="3" l="1"/>
  <c r="B49" i="3"/>
  <c r="H28" i="3" s="1"/>
  <c r="C49" i="3"/>
  <c r="H34" i="3" s="1"/>
  <c r="D49" i="3"/>
  <c r="H40" i="3" s="1"/>
  <c r="E49" i="3"/>
  <c r="H46" i="3" s="1"/>
  <c r="F49" i="3"/>
  <c r="H52" i="3" s="1"/>
  <c r="D22" i="3"/>
  <c r="E28" i="3"/>
  <c r="E18" i="3"/>
  <c r="A30" i="3"/>
  <c r="D24" i="3"/>
  <c r="E22" i="3"/>
  <c r="F29" i="3"/>
  <c r="C20" i="3"/>
  <c r="F28" i="3"/>
  <c r="A26" i="3"/>
  <c r="B28" i="3"/>
  <c r="A23" i="3"/>
  <c r="B19" i="3"/>
  <c r="A21" i="3"/>
  <c r="D18" i="3"/>
  <c r="D21" i="3"/>
  <c r="F18" i="3"/>
  <c r="E20" i="3"/>
  <c r="E27" i="3"/>
  <c r="C26" i="3"/>
  <c r="D25" i="3"/>
  <c r="F19" i="3"/>
  <c r="F22" i="3"/>
  <c r="A22" i="3"/>
  <c r="E21" i="3"/>
  <c r="C29" i="3"/>
  <c r="B23" i="3"/>
  <c r="B26" i="3"/>
  <c r="A19" i="3"/>
  <c r="D27" i="3"/>
  <c r="A24" i="3"/>
  <c r="B25" i="3"/>
  <c r="D30" i="3"/>
  <c r="A25" i="3"/>
  <c r="F24" i="3"/>
  <c r="D26" i="3"/>
  <c r="B29" i="3"/>
  <c r="B22" i="3"/>
  <c r="F20" i="3"/>
  <c r="F30" i="3"/>
  <c r="C28" i="3"/>
  <c r="A29" i="3"/>
  <c r="C19" i="3"/>
  <c r="B30" i="3"/>
  <c r="D20" i="3"/>
  <c r="F23" i="3"/>
  <c r="E24" i="3"/>
  <c r="C23" i="3"/>
  <c r="F21" i="3"/>
  <c r="F26" i="3"/>
  <c r="B20" i="3"/>
  <c r="E25" i="3"/>
  <c r="C22" i="3"/>
  <c r="A20" i="3"/>
  <c r="E17" i="3"/>
  <c r="D19" i="3"/>
  <c r="B18" i="3"/>
  <c r="E23" i="3"/>
  <c r="D23" i="3"/>
  <c r="C27" i="3"/>
  <c r="D17" i="3"/>
  <c r="C30" i="3"/>
  <c r="F27" i="3"/>
  <c r="C25" i="3"/>
  <c r="C24" i="3"/>
  <c r="A28" i="3"/>
  <c r="C17" i="3"/>
  <c r="E26" i="3"/>
  <c r="E29" i="3"/>
  <c r="A27" i="3"/>
  <c r="B17" i="3"/>
  <c r="B24" i="3"/>
  <c r="B21" i="3"/>
  <c r="F25" i="3"/>
  <c r="B27" i="3"/>
  <c r="E30" i="3"/>
  <c r="C21" i="3"/>
  <c r="E19" i="3"/>
  <c r="A17" i="3"/>
  <c r="A18" i="3"/>
  <c r="C18" i="3"/>
  <c r="D28" i="3"/>
  <c r="D29" i="3"/>
  <c r="F17" i="3"/>
  <c r="H53" i="3" l="1"/>
  <c r="H47" i="3"/>
  <c r="H36" i="3"/>
  <c r="H30" i="3"/>
  <c r="H54" i="3"/>
  <c r="U53" i="3" s="1"/>
  <c r="H48" i="3"/>
  <c r="H42" i="3"/>
  <c r="H41" i="3"/>
  <c r="H35" i="3"/>
  <c r="H29" i="3"/>
  <c r="E43" i="3"/>
  <c r="D40" i="3"/>
  <c r="B34" i="3"/>
  <c r="D43" i="3"/>
  <c r="E38" i="3"/>
  <c r="D35" i="3"/>
  <c r="C32" i="3"/>
  <c r="F44" i="3"/>
  <c r="C43" i="3"/>
  <c r="E41" i="3"/>
  <c r="B40" i="3"/>
  <c r="D38" i="3"/>
  <c r="F36" i="3"/>
  <c r="C35" i="3"/>
  <c r="E33" i="3"/>
  <c r="B32" i="3"/>
  <c r="F38" i="3"/>
  <c r="F41" i="3"/>
  <c r="E44" i="3"/>
  <c r="E36" i="3"/>
  <c r="D44" i="3"/>
  <c r="F42" i="3"/>
  <c r="C41" i="3"/>
  <c r="E39" i="3"/>
  <c r="B38" i="3"/>
  <c r="D36" i="3"/>
  <c r="F34" i="3"/>
  <c r="C33" i="3"/>
  <c r="E31" i="3"/>
  <c r="E35" i="3"/>
  <c r="B37" i="3"/>
  <c r="D41" i="3"/>
  <c r="D33" i="3"/>
  <c r="C44" i="3"/>
  <c r="E42" i="3"/>
  <c r="B41" i="3"/>
  <c r="D39" i="3"/>
  <c r="F37" i="3"/>
  <c r="C36" i="3"/>
  <c r="E34" i="3"/>
  <c r="B33" i="3"/>
  <c r="D31" i="3"/>
  <c r="C37" i="3"/>
  <c r="C40" i="3"/>
  <c r="B35" i="3"/>
  <c r="B44" i="3"/>
  <c r="D42" i="3"/>
  <c r="F40" i="3"/>
  <c r="C39" i="3"/>
  <c r="E37" i="3"/>
  <c r="B36" i="3"/>
  <c r="D34" i="3"/>
  <c r="F32" i="3"/>
  <c r="C31" i="3"/>
  <c r="B42" i="3"/>
  <c r="D32" i="3"/>
  <c r="F33" i="3"/>
  <c r="B43" i="3"/>
  <c r="F39" i="3"/>
  <c r="C38" i="3"/>
  <c r="F31" i="3"/>
  <c r="F43" i="3"/>
  <c r="C42" i="3"/>
  <c r="E40" i="3"/>
  <c r="B39" i="3"/>
  <c r="D37" i="3"/>
  <c r="F35" i="3"/>
  <c r="C34" i="3"/>
  <c r="E32" i="3"/>
  <c r="B31" i="3"/>
  <c r="A33" i="3"/>
  <c r="A32" i="3"/>
  <c r="A39" i="3"/>
  <c r="A38" i="3"/>
  <c r="A37" i="3"/>
  <c r="A36" i="3"/>
  <c r="A35" i="3"/>
  <c r="A34" i="3"/>
  <c r="A43" i="3"/>
  <c r="A42" i="3"/>
  <c r="A40" i="3"/>
  <c r="A44" i="3"/>
  <c r="A41" i="3"/>
  <c r="A31" i="3"/>
  <c r="M35" i="3" l="1"/>
  <c r="AA29" i="3"/>
  <c r="L47" i="3"/>
  <c r="U41" i="3"/>
  <c r="R53" i="3"/>
  <c r="M53" i="3"/>
  <c r="J53" i="3"/>
  <c r="L53" i="3"/>
  <c r="Z53" i="3"/>
  <c r="T53" i="3"/>
  <c r="K53" i="3"/>
  <c r="Y53" i="3"/>
  <c r="AA53" i="3"/>
  <c r="Q53" i="3"/>
  <c r="S53" i="3"/>
  <c r="W53" i="3"/>
  <c r="V53" i="3"/>
  <c r="P53" i="3"/>
  <c r="O53" i="3"/>
  <c r="N53" i="3"/>
  <c r="X53" i="3"/>
  <c r="R47" i="3"/>
  <c r="AA47" i="3"/>
  <c r="J47" i="3"/>
  <c r="T47" i="3"/>
  <c r="Z47" i="3"/>
  <c r="Y47" i="3"/>
  <c r="S47" i="3"/>
  <c r="V47" i="3"/>
  <c r="K47" i="3"/>
  <c r="P47" i="3"/>
  <c r="N47" i="3"/>
  <c r="U47" i="3"/>
  <c r="Q47" i="3"/>
  <c r="X47" i="3"/>
  <c r="W47" i="3"/>
  <c r="M47" i="3"/>
  <c r="O47" i="3"/>
  <c r="R41" i="3"/>
  <c r="J41" i="3"/>
  <c r="Z41" i="3"/>
  <c r="X41" i="3"/>
  <c r="W41" i="3"/>
  <c r="O41" i="3"/>
  <c r="L41" i="3"/>
  <c r="T41" i="3"/>
  <c r="S41" i="3"/>
  <c r="P41" i="3"/>
  <c r="V41" i="3"/>
  <c r="Q41" i="3"/>
  <c r="K41" i="3"/>
  <c r="N41" i="3"/>
  <c r="M41" i="3"/>
  <c r="AA41" i="3"/>
  <c r="Y41" i="3"/>
  <c r="J35" i="3"/>
  <c r="Y35" i="3"/>
  <c r="O35" i="3"/>
  <c r="Q35" i="3"/>
  <c r="L35" i="3"/>
  <c r="P35" i="3"/>
  <c r="S35" i="3"/>
  <c r="X35" i="3"/>
  <c r="W35" i="3"/>
  <c r="V35" i="3"/>
  <c r="T35" i="3"/>
  <c r="N35" i="3"/>
  <c r="AA35" i="3"/>
  <c r="U35" i="3"/>
  <c r="Z35" i="3"/>
  <c r="R35" i="3"/>
  <c r="K35" i="3"/>
  <c r="M29" i="3"/>
  <c r="X29" i="3"/>
  <c r="Q29" i="3"/>
  <c r="N29" i="3"/>
  <c r="Y29" i="3"/>
  <c r="L29" i="3"/>
  <c r="P29" i="3"/>
  <c r="Z29" i="3"/>
  <c r="R29" i="3"/>
  <c r="U29" i="3"/>
  <c r="S29" i="3"/>
  <c r="W29" i="3"/>
  <c r="J29" i="3"/>
  <c r="T29" i="3"/>
  <c r="O29" i="3"/>
  <c r="K29" i="3"/>
  <c r="V29" i="3"/>
  <c r="C47" i="3" a="1"/>
  <c r="C47" i="3" s="1"/>
  <c r="B48" i="3" a="1"/>
  <c r="B48" i="3" s="1"/>
  <c r="H32" i="3" s="1"/>
  <c r="C48" i="3" a="1"/>
  <c r="C48" i="3" s="1"/>
  <c r="E48" i="3" a="1"/>
  <c r="E48" i="3" s="1"/>
  <c r="H50" i="3" s="1"/>
  <c r="F48" i="3" a="1"/>
  <c r="F48" i="3" s="1"/>
  <c r="H56" i="3" s="1"/>
  <c r="D48" i="3" a="1"/>
  <c r="D48" i="3" s="1"/>
  <c r="H44" i="3" s="1"/>
  <c r="A48" i="3" a="1"/>
  <c r="A48" i="3" s="1"/>
  <c r="H26" i="3" s="1"/>
  <c r="C46" i="3" a="1"/>
  <c r="C46" i="3" s="1"/>
  <c r="E46" i="3" a="1"/>
  <c r="E46" i="3" s="1"/>
  <c r="H49" i="3" s="1"/>
  <c r="B46" i="3" a="1"/>
  <c r="B46" i="3" s="1"/>
  <c r="H31" i="3" s="1"/>
  <c r="F46" i="3" a="1"/>
  <c r="F46" i="3" s="1"/>
  <c r="H55" i="3" s="1"/>
  <c r="D46" i="3" a="1"/>
  <c r="D46" i="3" s="1"/>
  <c r="H43" i="3" s="1"/>
  <c r="A46" i="3" a="1"/>
  <c r="A46" i="3" s="1"/>
  <c r="H25" i="3" s="1"/>
  <c r="A47" i="3" a="1"/>
  <c r="A47" i="3" s="1"/>
  <c r="G26" i="3" s="1"/>
  <c r="A45" i="3" a="1"/>
  <c r="A45" i="3" s="1"/>
  <c r="G25" i="3" s="1"/>
  <c r="E45" i="3" a="1"/>
  <c r="E45" i="3" s="1"/>
  <c r="G49" i="3" s="1"/>
  <c r="C45" i="3" a="1"/>
  <c r="C45" i="3" s="1"/>
  <c r="B45" i="3" a="1"/>
  <c r="B45" i="3" s="1"/>
  <c r="G31" i="3" s="1"/>
  <c r="D45" i="3" a="1"/>
  <c r="D45" i="3" s="1"/>
  <c r="G43" i="3" s="1"/>
  <c r="F45" i="3" a="1"/>
  <c r="F45" i="3" s="1"/>
  <c r="G55" i="3" s="1"/>
  <c r="B47" i="3" a="1"/>
  <c r="B47" i="3" s="1"/>
  <c r="G32" i="3" s="1"/>
  <c r="E47" i="3" a="1"/>
  <c r="E47" i="3" s="1"/>
  <c r="G50" i="3" s="1"/>
  <c r="F47" i="3" a="1"/>
  <c r="F47" i="3" s="1"/>
  <c r="G56" i="3" s="1"/>
  <c r="D47" i="3" a="1"/>
  <c r="D47" i="3" s="1"/>
  <c r="G44" i="3" s="1"/>
  <c r="A49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AA48" i="3"/>
  <c r="Z48" i="3"/>
  <c r="Y48" i="3"/>
  <c r="X48" i="3"/>
  <c r="W48" i="3"/>
  <c r="V48" i="3"/>
  <c r="U48" i="3"/>
  <c r="T48" i="3"/>
  <c r="S48" i="3"/>
  <c r="R48" i="3"/>
  <c r="Q48" i="3"/>
  <c r="P48" i="3"/>
  <c r="O48" i="3"/>
  <c r="N48" i="3"/>
  <c r="M48" i="3"/>
  <c r="L48" i="3"/>
  <c r="K48" i="3"/>
  <c r="J48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AA36" i="3"/>
  <c r="Z36" i="3"/>
  <c r="Y36" i="3"/>
  <c r="X36" i="3"/>
  <c r="W36" i="3"/>
  <c r="V36" i="3"/>
  <c r="U36" i="3"/>
  <c r="T36" i="3"/>
  <c r="S36" i="3"/>
  <c r="R36" i="3"/>
  <c r="Q36" i="3"/>
  <c r="P36" i="3"/>
  <c r="O36" i="3"/>
  <c r="N36" i="3"/>
  <c r="M36" i="3"/>
  <c r="L36" i="3"/>
  <c r="K36" i="3"/>
  <c r="J36" i="3"/>
  <c r="AA30" i="3"/>
  <c r="Z30" i="3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D25" i="1"/>
  <c r="D23" i="1"/>
  <c r="H24" i="3" l="1"/>
  <c r="H23" i="3"/>
  <c r="X55" i="3"/>
  <c r="P55" i="3"/>
  <c r="N55" i="3"/>
  <c r="U55" i="3"/>
  <c r="R55" i="3"/>
  <c r="W55" i="3"/>
  <c r="O55" i="3"/>
  <c r="V55" i="3"/>
  <c r="M55" i="3"/>
  <c r="Y55" i="3"/>
  <c r="T55" i="3"/>
  <c r="L55" i="3"/>
  <c r="AA55" i="3"/>
  <c r="S55" i="3"/>
  <c r="K55" i="3"/>
  <c r="Z55" i="3"/>
  <c r="J55" i="3"/>
  <c r="Q55" i="3"/>
  <c r="Y49" i="3"/>
  <c r="Q49" i="3"/>
  <c r="W49" i="3"/>
  <c r="N49" i="3"/>
  <c r="R49" i="3"/>
  <c r="X49" i="3"/>
  <c r="P49" i="3"/>
  <c r="O49" i="3"/>
  <c r="V49" i="3"/>
  <c r="J49" i="3"/>
  <c r="U49" i="3"/>
  <c r="M49" i="3"/>
  <c r="T49" i="3"/>
  <c r="L49" i="3"/>
  <c r="AA49" i="3"/>
  <c r="S49" i="3"/>
  <c r="K49" i="3"/>
  <c r="Z49" i="3"/>
  <c r="L43" i="3"/>
  <c r="T43" i="3"/>
  <c r="M43" i="3"/>
  <c r="U43" i="3"/>
  <c r="K43" i="3"/>
  <c r="N43" i="3"/>
  <c r="V43" i="3"/>
  <c r="O43" i="3"/>
  <c r="W43" i="3"/>
  <c r="AA43" i="3"/>
  <c r="P43" i="3"/>
  <c r="X43" i="3"/>
  <c r="Q43" i="3"/>
  <c r="Y43" i="3"/>
  <c r="R43" i="3"/>
  <c r="Z43" i="3"/>
  <c r="S43" i="3"/>
  <c r="J43" i="3"/>
  <c r="H38" i="3"/>
  <c r="G38" i="3"/>
  <c r="H37" i="3"/>
  <c r="G37" i="3"/>
  <c r="AC2" i="1"/>
  <c r="AC14" i="1"/>
  <c r="AC8" i="1"/>
  <c r="AC18" i="1"/>
  <c r="AC16" i="1"/>
  <c r="AC10" i="1"/>
  <c r="AC15" i="1"/>
  <c r="AC19" i="1"/>
  <c r="AC17" i="1"/>
  <c r="AC9" i="1"/>
  <c r="AC5" i="1"/>
  <c r="AC6" i="1"/>
  <c r="AC13" i="1"/>
  <c r="AC7" i="1"/>
  <c r="AC12" i="1"/>
  <c r="AC4" i="1"/>
  <c r="AC11" i="1"/>
  <c r="AC3" i="1"/>
  <c r="E23" i="1"/>
  <c r="M23" i="3" l="1"/>
  <c r="U23" i="3"/>
  <c r="W23" i="3"/>
  <c r="X23" i="3"/>
  <c r="R23" i="3"/>
  <c r="S23" i="3"/>
  <c r="T23" i="3"/>
  <c r="N23" i="3"/>
  <c r="V23" i="3"/>
  <c r="O23" i="3"/>
  <c r="P23" i="3"/>
  <c r="Y23" i="3"/>
  <c r="Z23" i="3"/>
  <c r="K23" i="3"/>
  <c r="AA23" i="3"/>
  <c r="L23" i="3"/>
  <c r="J23" i="3"/>
  <c r="Q23" i="3"/>
  <c r="J37" i="3"/>
  <c r="O37" i="3"/>
  <c r="AA37" i="3"/>
  <c r="T37" i="3"/>
  <c r="S37" i="3"/>
  <c r="L37" i="3"/>
  <c r="K37" i="3"/>
  <c r="Y37" i="3"/>
  <c r="Z37" i="3"/>
  <c r="Q37" i="3"/>
  <c r="R37" i="3"/>
  <c r="V37" i="3"/>
  <c r="U37" i="3"/>
  <c r="W37" i="3"/>
  <c r="X37" i="3"/>
  <c r="N37" i="3"/>
  <c r="M37" i="3"/>
  <c r="P37" i="3"/>
  <c r="T31" i="3"/>
  <c r="AA31" i="3"/>
  <c r="Y31" i="3"/>
  <c r="S31" i="3"/>
  <c r="Q31" i="3"/>
  <c r="X31" i="3"/>
  <c r="R31" i="3"/>
  <c r="M31" i="3"/>
  <c r="J31" i="3"/>
  <c r="K31" i="3"/>
  <c r="W31" i="3"/>
  <c r="P31" i="3"/>
  <c r="O31" i="3"/>
  <c r="U31" i="3"/>
  <c r="V31" i="3"/>
  <c r="L31" i="3"/>
  <c r="Z31" i="3"/>
  <c r="N31" i="3"/>
  <c r="S24" i="3"/>
  <c r="V24" i="3"/>
  <c r="Y24" i="3"/>
  <c r="M24" i="3"/>
  <c r="U24" i="3"/>
  <c r="O24" i="3"/>
  <c r="AA24" i="3"/>
  <c r="L24" i="3"/>
  <c r="J24" i="3"/>
  <c r="T24" i="3"/>
  <c r="W24" i="3"/>
  <c r="R24" i="3"/>
  <c r="P24" i="3"/>
  <c r="Q24" i="3"/>
  <c r="Z24" i="3"/>
  <c r="K24" i="3"/>
  <c r="N24" i="3"/>
  <c r="X24" i="3"/>
  <c r="D24" i="1"/>
  <c r="AE14" i="3" l="1"/>
  <c r="AF14" i="3"/>
  <c r="AF3" i="3"/>
  <c r="AE12" i="3"/>
  <c r="AD11" i="3"/>
  <c r="AD14" i="3"/>
  <c r="AD7" i="3"/>
  <c r="AD6" i="3"/>
  <c r="AF11" i="3"/>
  <c r="AF6" i="3"/>
  <c r="AE16" i="3"/>
  <c r="AD4" i="3"/>
  <c r="AF18" i="3"/>
  <c r="AF17" i="3"/>
  <c r="AD19" i="3"/>
  <c r="AD15" i="3"/>
  <c r="AD9" i="3"/>
  <c r="AE13" i="3"/>
  <c r="AE11" i="3"/>
  <c r="AF8" i="3"/>
  <c r="AD10" i="3"/>
  <c r="AD18" i="3"/>
  <c r="AF10" i="3"/>
  <c r="AD5" i="3"/>
  <c r="AF13" i="3"/>
  <c r="AD2" i="3"/>
  <c r="AE9" i="3"/>
  <c r="AF9" i="3"/>
  <c r="AE17" i="3"/>
  <c r="AE7" i="3"/>
  <c r="AF5" i="3"/>
  <c r="AF15" i="3"/>
  <c r="AE15" i="3"/>
  <c r="AD17" i="3"/>
  <c r="AF19" i="3"/>
  <c r="AE18" i="3"/>
  <c r="AD12" i="3"/>
  <c r="AE6" i="3"/>
  <c r="AD3" i="3"/>
  <c r="AE2" i="3"/>
  <c r="AE5" i="3"/>
  <c r="AE19" i="3"/>
  <c r="AF2" i="3"/>
  <c r="AF4" i="3"/>
  <c r="AE10" i="3"/>
  <c r="AE4" i="3"/>
  <c r="AF7" i="3"/>
  <c r="AD16" i="3"/>
  <c r="AD13" i="3"/>
  <c r="AE8" i="3"/>
  <c r="AE3" i="3"/>
  <c r="AF12" i="3"/>
  <c r="AD8" i="3"/>
  <c r="AF16" i="3"/>
  <c r="Y25" i="3"/>
  <c r="AI17" i="3" s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F23" i="1"/>
  <c r="G23" i="1"/>
  <c r="H23" i="1"/>
  <c r="I23" i="1"/>
  <c r="J23" i="1"/>
  <c r="K23" i="1"/>
  <c r="L23" i="1"/>
  <c r="M23" i="1"/>
  <c r="N23" i="1"/>
  <c r="O23" i="1"/>
  <c r="Z13" i="1" s="1"/>
  <c r="P23" i="1"/>
  <c r="Q23" i="1"/>
  <c r="R23" i="1"/>
  <c r="S23" i="1"/>
  <c r="T23" i="1"/>
  <c r="U23" i="1"/>
  <c r="Z17" i="1" l="1"/>
  <c r="Z12" i="1"/>
  <c r="O25" i="3"/>
  <c r="AI7" i="3" s="1"/>
  <c r="R25" i="3"/>
  <c r="AI10" i="3" s="1"/>
  <c r="L25" i="3"/>
  <c r="AI4" i="3" s="1"/>
  <c r="W25" i="3"/>
  <c r="AI15" i="3" s="1"/>
  <c r="Z25" i="3"/>
  <c r="AI18" i="3" s="1"/>
  <c r="T25" i="3"/>
  <c r="AI12" i="3" s="1"/>
  <c r="P25" i="3"/>
  <c r="AI8" i="3" s="1"/>
  <c r="N25" i="3"/>
  <c r="AI6" i="3" s="1"/>
  <c r="K25" i="3"/>
  <c r="AI3" i="3" s="1"/>
  <c r="V25" i="3"/>
  <c r="AI14" i="3" s="1"/>
  <c r="AA25" i="3"/>
  <c r="AI19" i="3" s="1"/>
  <c r="X25" i="3"/>
  <c r="AI16" i="3" s="1"/>
  <c r="U25" i="3"/>
  <c r="AI13" i="3" s="1"/>
  <c r="Q25" i="3"/>
  <c r="AI9" i="3" s="1"/>
  <c r="M25" i="3"/>
  <c r="AI5" i="3" s="1"/>
  <c r="S25" i="3"/>
  <c r="AI11" i="3" s="1"/>
  <c r="J25" i="3"/>
  <c r="AI2" i="3" s="1"/>
  <c r="Z15" i="1"/>
  <c r="Z7" i="1"/>
  <c r="Z4" i="1"/>
  <c r="Z9" i="1"/>
  <c r="Z14" i="1"/>
  <c r="Z6" i="1"/>
  <c r="Z2" i="1"/>
  <c r="Z3" i="1"/>
  <c r="Z5" i="1"/>
  <c r="Z11" i="1"/>
  <c r="Z19" i="1"/>
  <c r="Z18" i="1"/>
  <c r="Z10" i="1"/>
  <c r="Z16" i="1"/>
  <c r="Z8" i="1"/>
  <c r="Y2" i="1"/>
  <c r="Y19" i="1"/>
  <c r="Y11" i="1"/>
  <c r="Y4" i="1"/>
  <c r="Y18" i="1"/>
  <c r="Y10" i="1"/>
  <c r="Y3" i="1"/>
  <c r="X2" i="1"/>
  <c r="Y14" i="1"/>
  <c r="Y6" i="1"/>
  <c r="Y17" i="1"/>
  <c r="Y9" i="1"/>
  <c r="Y16" i="1"/>
  <c r="Y8" i="1"/>
  <c r="Y12" i="1"/>
  <c r="Y15" i="1"/>
  <c r="Y7" i="1"/>
  <c r="Y13" i="1"/>
  <c r="Y5" i="1"/>
  <c r="X17" i="1"/>
  <c r="X5" i="1"/>
  <c r="X13" i="1"/>
  <c r="X12" i="1"/>
  <c r="X4" i="1"/>
  <c r="X19" i="1"/>
  <c r="X11" i="1"/>
  <c r="X18" i="1"/>
  <c r="X10" i="1"/>
  <c r="X9" i="1"/>
  <c r="X3" i="1"/>
  <c r="X8" i="1"/>
  <c r="X15" i="1"/>
  <c r="X7" i="1"/>
  <c r="X16" i="1"/>
  <c r="X14" i="1"/>
  <c r="X6" i="1"/>
</calcChain>
</file>

<file path=xl/sharedStrings.xml><?xml version="1.0" encoding="utf-8"?>
<sst xmlns="http://schemas.openxmlformats.org/spreadsheetml/2006/main" count="6539" uniqueCount="2776">
  <si>
    <t>Defending-&gt;</t>
  </si>
  <si>
    <t>Attacking-&gt;</t>
  </si>
  <si>
    <t>poi</t>
  </si>
  <si>
    <t>gro</t>
  </si>
  <si>
    <t>fly</t>
  </si>
  <si>
    <t>psy</t>
  </si>
  <si>
    <t>bug</t>
  </si>
  <si>
    <t>roc</t>
  </si>
  <si>
    <t>gho</t>
  </si>
  <si>
    <t>dra</t>
  </si>
  <si>
    <t>dar</t>
  </si>
  <si>
    <t>ste</t>
  </si>
  <si>
    <t>fai</t>
  </si>
  <si>
    <t>fig</t>
  </si>
  <si>
    <t>gra</t>
  </si>
  <si>
    <t>ele</t>
  </si>
  <si>
    <t>wat</t>
  </si>
  <si>
    <t>fir</t>
  </si>
  <si>
    <t>nor</t>
  </si>
  <si>
    <t>ice</t>
  </si>
  <si>
    <t>slot 1</t>
  </si>
  <si>
    <t>slot 2</t>
  </si>
  <si>
    <t>name:</t>
  </si>
  <si>
    <t>slot 3</t>
  </si>
  <si>
    <t>slot 4</t>
  </si>
  <si>
    <t>slot 5</t>
  </si>
  <si>
    <t>slot 6</t>
  </si>
  <si>
    <t>index no</t>
  </si>
  <si>
    <t>Team</t>
  </si>
  <si>
    <t>Type Chart</t>
  </si>
  <si>
    <t>How many slots have resistance against:</t>
  </si>
  <si>
    <t>How many slots are weak to:</t>
  </si>
  <si>
    <t>Team Analysis</t>
  </si>
  <si>
    <t>Green anywhere = Good</t>
  </si>
  <si>
    <t>Red anywhere = Bad</t>
  </si>
  <si>
    <t>Pkmn types:</t>
  </si>
  <si>
    <t>damage taken from:</t>
  </si>
  <si>
    <t>Moves cover:</t>
  </si>
  <si>
    <t>Move Analysis</t>
  </si>
  <si>
    <t>How many moves are effective against:</t>
  </si>
  <si>
    <t>How many moves cover:</t>
  </si>
  <si>
    <t>&lt;- List Offensive-only move types</t>
  </si>
  <si>
    <t>List pkmn types:</t>
  </si>
  <si>
    <t>#</t>
  </si>
  <si>
    <t>Name</t>
  </si>
  <si>
    <t>Type</t>
  </si>
  <si>
    <t>Category</t>
  </si>
  <si>
    <t>Pound</t>
  </si>
  <si>
    <t>Normal</t>
  </si>
  <si>
    <t>Physical</t>
  </si>
  <si>
    <t>Fighting</t>
  </si>
  <si>
    <t>Double Slap</t>
  </si>
  <si>
    <t>Comet Punch</t>
  </si>
  <si>
    <t>Mega Punch</t>
  </si>
  <si>
    <t>Pay Day</t>
  </si>
  <si>
    <t>Fire Punch</t>
  </si>
  <si>
    <t>Fire</t>
  </si>
  <si>
    <t>Ice Punch</t>
  </si>
  <si>
    <t>Ice</t>
  </si>
  <si>
    <t>Thunder Punch</t>
  </si>
  <si>
    <t>Electric</t>
  </si>
  <si>
    <t>Scratch</t>
  </si>
  <si>
    <t>Vice Grip</t>
  </si>
  <si>
    <t>Guillotine</t>
  </si>
  <si>
    <t>Razor Wind</t>
  </si>
  <si>
    <t>Special</t>
  </si>
  <si>
    <t>Swords Dance</t>
  </si>
  <si>
    <t>Status</t>
  </si>
  <si>
    <t>Cut</t>
  </si>
  <si>
    <t>Flying</t>
  </si>
  <si>
    <t>Wing Attack</t>
  </si>
  <si>
    <t>Whirlwind</t>
  </si>
  <si>
    <t>Fly</t>
  </si>
  <si>
    <t>Bind</t>
  </si>
  <si>
    <t>Slam</t>
  </si>
  <si>
    <t>Vine Whip</t>
  </si>
  <si>
    <t>Grass</t>
  </si>
  <si>
    <t>Stomp</t>
  </si>
  <si>
    <t>Double Kick</t>
  </si>
  <si>
    <t>Mega Kick</t>
  </si>
  <si>
    <t>Jump Kick</t>
  </si>
  <si>
    <t>Rolling Kick</t>
  </si>
  <si>
    <t>Ground</t>
  </si>
  <si>
    <t>Headbutt</t>
  </si>
  <si>
    <t>Horn Attack</t>
  </si>
  <si>
    <t>Fury Attack</t>
  </si>
  <si>
    <t>Horn Drill</t>
  </si>
  <si>
    <t>Tackle</t>
  </si>
  <si>
    <t>Body Slam</t>
  </si>
  <si>
    <t>Wrap</t>
  </si>
  <si>
    <t>Take Down</t>
  </si>
  <si>
    <t>Thrash</t>
  </si>
  <si>
    <t>Double-Edge</t>
  </si>
  <si>
    <t>Tail Whip</t>
  </si>
  <si>
    <t>Poison Sting</t>
  </si>
  <si>
    <t>Poison</t>
  </si>
  <si>
    <t>Twineedle</t>
  </si>
  <si>
    <t>Bug</t>
  </si>
  <si>
    <t>Pin Missile</t>
  </si>
  <si>
    <t>Leer</t>
  </si>
  <si>
    <t>Dark</t>
  </si>
  <si>
    <t>Growl</t>
  </si>
  <si>
    <t>Roar</t>
  </si>
  <si>
    <t>Sing</t>
  </si>
  <si>
    <t>Supersonic</t>
  </si>
  <si>
    <t>Sonic Boom</t>
  </si>
  <si>
    <t>Disable</t>
  </si>
  <si>
    <t>Acid</t>
  </si>
  <si>
    <t>Ember</t>
  </si>
  <si>
    <t>Flamethrower</t>
  </si>
  <si>
    <t>Mist</t>
  </si>
  <si>
    <t>Water Gun</t>
  </si>
  <si>
    <t>Water</t>
  </si>
  <si>
    <t>Hydro Pump</t>
  </si>
  <si>
    <t>Surf</t>
  </si>
  <si>
    <t>Ice Beam</t>
  </si>
  <si>
    <t>Blizzard</t>
  </si>
  <si>
    <t>Psybeam</t>
  </si>
  <si>
    <t>Psychic</t>
  </si>
  <si>
    <t>Bubble Beam</t>
  </si>
  <si>
    <t>Aurora Beam</t>
  </si>
  <si>
    <t>Hyper Beam</t>
  </si>
  <si>
    <t>Peck</t>
  </si>
  <si>
    <t>Drill Peck</t>
  </si>
  <si>
    <t>Submission</t>
  </si>
  <si>
    <t>Low Kick</t>
  </si>
  <si>
    <t>Counter</t>
  </si>
  <si>
    <t>Seismic Toss</t>
  </si>
  <si>
    <t>Strength</t>
  </si>
  <si>
    <t>Absorb</t>
  </si>
  <si>
    <t>Mega Drain</t>
  </si>
  <si>
    <t>Leech Seed</t>
  </si>
  <si>
    <t>Growth</t>
  </si>
  <si>
    <t>Razor Leaf</t>
  </si>
  <si>
    <t>Solar Beam</t>
  </si>
  <si>
    <t>Poison Powder</t>
  </si>
  <si>
    <t>Stun Spore</t>
  </si>
  <si>
    <t>Sleep Powder</t>
  </si>
  <si>
    <t>Petal Dance</t>
  </si>
  <si>
    <t>String Shot</t>
  </si>
  <si>
    <t>Dragon Rage</t>
  </si>
  <si>
    <t>Dragon</t>
  </si>
  <si>
    <t>Fire Spin</t>
  </si>
  <si>
    <t>Thunder Shock</t>
  </si>
  <si>
    <t>Thunderbolt</t>
  </si>
  <si>
    <t>Thunder Wave</t>
  </si>
  <si>
    <t>Thunder</t>
  </si>
  <si>
    <t>Rock Throw</t>
  </si>
  <si>
    <t>Rock</t>
  </si>
  <si>
    <t>Earthquake</t>
  </si>
  <si>
    <t>Fissure</t>
  </si>
  <si>
    <t>Dig</t>
  </si>
  <si>
    <t>Toxic</t>
  </si>
  <si>
    <t>Confusion</t>
  </si>
  <si>
    <t>Hypnosis</t>
  </si>
  <si>
    <t>Meditate</t>
  </si>
  <si>
    <t>Agility</t>
  </si>
  <si>
    <t>Quick Attack</t>
  </si>
  <si>
    <t>Rage</t>
  </si>
  <si>
    <t>Teleport</t>
  </si>
  <si>
    <t>Night Shade</t>
  </si>
  <si>
    <t>Ghost</t>
  </si>
  <si>
    <t>Mimic</t>
  </si>
  <si>
    <t>Screech</t>
  </si>
  <si>
    <t>Double Team</t>
  </si>
  <si>
    <t>Recover</t>
  </si>
  <si>
    <t>Harden</t>
  </si>
  <si>
    <t>Minimize</t>
  </si>
  <si>
    <t>Smokescreen</t>
  </si>
  <si>
    <t>Confuse Ray</t>
  </si>
  <si>
    <t>Withdraw</t>
  </si>
  <si>
    <t>Defense Curl</t>
  </si>
  <si>
    <t>Barrier</t>
  </si>
  <si>
    <t>Light Screen</t>
  </si>
  <si>
    <t>Haze</t>
  </si>
  <si>
    <t>Reflect</t>
  </si>
  <si>
    <t>Focus Energy</t>
  </si>
  <si>
    <t>Bide</t>
  </si>
  <si>
    <t>Metronome</t>
  </si>
  <si>
    <t>Mirror Move</t>
  </si>
  <si>
    <t>Self-Destruct</t>
  </si>
  <si>
    <t>Egg Bomb</t>
  </si>
  <si>
    <t>Lick</t>
  </si>
  <si>
    <t>Smog</t>
  </si>
  <si>
    <t>Sludge</t>
  </si>
  <si>
    <t>Bone Club</t>
  </si>
  <si>
    <t>Fire Blast</t>
  </si>
  <si>
    <t>Waterfall</t>
  </si>
  <si>
    <t>Clamp</t>
  </si>
  <si>
    <t>Swift</t>
  </si>
  <si>
    <t>Skull Bash</t>
  </si>
  <si>
    <t>Spike Cannon</t>
  </si>
  <si>
    <t>Constrict</t>
  </si>
  <si>
    <t>Amnesia</t>
  </si>
  <si>
    <t>Kinesis</t>
  </si>
  <si>
    <t>Soft-Boiled</t>
  </si>
  <si>
    <t>High Jump Kick</t>
  </si>
  <si>
    <t>Glare</t>
  </si>
  <si>
    <t>Dream Eater</t>
  </si>
  <si>
    <t>Poison Gas</t>
  </si>
  <si>
    <t>Barrage</t>
  </si>
  <si>
    <t>Leech Life</t>
  </si>
  <si>
    <t>Lovely Kiss</t>
  </si>
  <si>
    <t>Sky Attack</t>
  </si>
  <si>
    <t>Transform</t>
  </si>
  <si>
    <t>Bubble</t>
  </si>
  <si>
    <t>Dizzy Punch</t>
  </si>
  <si>
    <t>Spore</t>
  </si>
  <si>
    <t>Flash</t>
  </si>
  <si>
    <t>Psywave</t>
  </si>
  <si>
    <t>Splash</t>
  </si>
  <si>
    <t>Acid Armor</t>
  </si>
  <si>
    <t>Crabhammer</t>
  </si>
  <si>
    <t>Explosion</t>
  </si>
  <si>
    <t>Fury Swipes</t>
  </si>
  <si>
    <t>Bonemerang</t>
  </si>
  <si>
    <t>Rest</t>
  </si>
  <si>
    <t>Rock Slide</t>
  </si>
  <si>
    <t>Hyper Fang</t>
  </si>
  <si>
    <t>Sharpen</t>
  </si>
  <si>
    <t>Conversion</t>
  </si>
  <si>
    <t>Tri Attack</t>
  </si>
  <si>
    <t>Super Fang</t>
  </si>
  <si>
    <t>Slash</t>
  </si>
  <si>
    <t>Substitute</t>
  </si>
  <si>
    <t>Struggle</t>
  </si>
  <si>
    <t>Sketch</t>
  </si>
  <si>
    <t>Triple Kick</t>
  </si>
  <si>
    <t>Thief</t>
  </si>
  <si>
    <t>Spider Web</t>
  </si>
  <si>
    <t>Mind Reader</t>
  </si>
  <si>
    <t>Nightmare</t>
  </si>
  <si>
    <t>Flame Wheel</t>
  </si>
  <si>
    <t>Snore</t>
  </si>
  <si>
    <t>Flail</t>
  </si>
  <si>
    <t>Conversion 2</t>
  </si>
  <si>
    <t>Aeroblast</t>
  </si>
  <si>
    <t>Cotton Spore</t>
  </si>
  <si>
    <t>Reversal</t>
  </si>
  <si>
    <t>Spite</t>
  </si>
  <si>
    <t>Powder Snow</t>
  </si>
  <si>
    <t>Protect</t>
  </si>
  <si>
    <t>Mach Punch</t>
  </si>
  <si>
    <t>Scary Face</t>
  </si>
  <si>
    <t>Feint Attack</t>
  </si>
  <si>
    <t>Fairy</t>
  </si>
  <si>
    <t>Belly Drum</t>
  </si>
  <si>
    <t>Sludge Bomb</t>
  </si>
  <si>
    <t>Mud-Slap</t>
  </si>
  <si>
    <t>Octazooka</t>
  </si>
  <si>
    <t>Spikes</t>
  </si>
  <si>
    <t>Zap Cannon</t>
  </si>
  <si>
    <t>Foresight</t>
  </si>
  <si>
    <t>Destiny Bond</t>
  </si>
  <si>
    <t>Perish Song</t>
  </si>
  <si>
    <t>Icy Wind</t>
  </si>
  <si>
    <t>Detect</t>
  </si>
  <si>
    <t>Bone Rush</t>
  </si>
  <si>
    <t>Lock-On</t>
  </si>
  <si>
    <t>Outrage</t>
  </si>
  <si>
    <t>Sandstorm</t>
  </si>
  <si>
    <t>Giga Drain</t>
  </si>
  <si>
    <t>Endure</t>
  </si>
  <si>
    <t>Rollout</t>
  </si>
  <si>
    <t>False Swipe</t>
  </si>
  <si>
    <t>Swagger</t>
  </si>
  <si>
    <t>Milk Drink</t>
  </si>
  <si>
    <t>Spark</t>
  </si>
  <si>
    <t>Fury Cutter</t>
  </si>
  <si>
    <t>Steel Wing</t>
  </si>
  <si>
    <t>Steel</t>
  </si>
  <si>
    <t>Mean Look</t>
  </si>
  <si>
    <t>Attract</t>
  </si>
  <si>
    <t>Sleep Talk</t>
  </si>
  <si>
    <t>Heal Bell</t>
  </si>
  <si>
    <t>Return</t>
  </si>
  <si>
    <t>Present</t>
  </si>
  <si>
    <t>Frustration</t>
  </si>
  <si>
    <t>Safeguard</t>
  </si>
  <si>
    <t>Pain Split</t>
  </si>
  <si>
    <t>Sacred Fire</t>
  </si>
  <si>
    <t>Magnitude</t>
  </si>
  <si>
    <t>Dynamic Punch</t>
  </si>
  <si>
    <t>Megahorn</t>
  </si>
  <si>
    <t>Dragon Breath</t>
  </si>
  <si>
    <t>Baton Pass</t>
  </si>
  <si>
    <t>Encore</t>
  </si>
  <si>
    <t>Pursuit</t>
  </si>
  <si>
    <t>Rapid Spin</t>
  </si>
  <si>
    <t>Sweet Scent</t>
  </si>
  <si>
    <t>Iron Tail</t>
  </si>
  <si>
    <t>Metal Claw</t>
  </si>
  <si>
    <t>Vital Throw</t>
  </si>
  <si>
    <t>Morning Sun</t>
  </si>
  <si>
    <t>Synthesis</t>
  </si>
  <si>
    <t>Hidden Power</t>
  </si>
  <si>
    <t>Cross Chop</t>
  </si>
  <si>
    <t>Twister</t>
  </si>
  <si>
    <t>Rain Dance</t>
  </si>
  <si>
    <t>Sunny Day</t>
  </si>
  <si>
    <t>Crunch</t>
  </si>
  <si>
    <t>Mirror Coat</t>
  </si>
  <si>
    <t>Psych Up</t>
  </si>
  <si>
    <t>Extreme Speed</t>
  </si>
  <si>
    <t>Ancient Power</t>
  </si>
  <si>
    <t>Shadow Ball</t>
  </si>
  <si>
    <t>Future Sight</t>
  </si>
  <si>
    <t>Rock Smash</t>
  </si>
  <si>
    <t>Whirlpool</t>
  </si>
  <si>
    <t>Beat Up</t>
  </si>
  <si>
    <t>Fake Out</t>
  </si>
  <si>
    <t>Uproar</t>
  </si>
  <si>
    <t>Stockpile</t>
  </si>
  <si>
    <t>Spit Up</t>
  </si>
  <si>
    <t>Swallow</t>
  </si>
  <si>
    <t>Heat Wave</t>
  </si>
  <si>
    <t>Hail</t>
  </si>
  <si>
    <t>Torment</t>
  </si>
  <si>
    <t>Flatter</t>
  </si>
  <si>
    <t>Will-O-Wisp</t>
  </si>
  <si>
    <t>Memento</t>
  </si>
  <si>
    <t>Facade</t>
  </si>
  <si>
    <t>Focus Punch</t>
  </si>
  <si>
    <t>Smelling Salts</t>
  </si>
  <si>
    <t>Follow Me</t>
  </si>
  <si>
    <t>Nature Power</t>
  </si>
  <si>
    <t>Charge</t>
  </si>
  <si>
    <t>Taunt</t>
  </si>
  <si>
    <t>Helping Hand</t>
  </si>
  <si>
    <t>Trick</t>
  </si>
  <si>
    <t>Role Play</t>
  </si>
  <si>
    <t>Wish</t>
  </si>
  <si>
    <t>Assist</t>
  </si>
  <si>
    <t>Ingrain</t>
  </si>
  <si>
    <t>Superpower</t>
  </si>
  <si>
    <t>Magic Coat</t>
  </si>
  <si>
    <t>Recycle</t>
  </si>
  <si>
    <t>Revenge</t>
  </si>
  <si>
    <t>Brick Break</t>
  </si>
  <si>
    <t>Yawn</t>
  </si>
  <si>
    <t>Knock Off</t>
  </si>
  <si>
    <t>Endeavor</t>
  </si>
  <si>
    <t>Eruption</t>
  </si>
  <si>
    <t>Skill Swap</t>
  </si>
  <si>
    <t>Imprison</t>
  </si>
  <si>
    <t>Refresh</t>
  </si>
  <si>
    <t>Grudge</t>
  </si>
  <si>
    <t>Snatch</t>
  </si>
  <si>
    <t>Secret Power</t>
  </si>
  <si>
    <t>Dive</t>
  </si>
  <si>
    <t>Arm Thrust</t>
  </si>
  <si>
    <t>Camouflage</t>
  </si>
  <si>
    <t>Tail Glow</t>
  </si>
  <si>
    <t>Luster Purge</t>
  </si>
  <si>
    <t>Mist Ball</t>
  </si>
  <si>
    <t>Feather Dance</t>
  </si>
  <si>
    <t>Teeter Dance</t>
  </si>
  <si>
    <t>Blaze Kick</t>
  </si>
  <si>
    <t>Mud Sport</t>
  </si>
  <si>
    <t>Ice Ball</t>
  </si>
  <si>
    <t>Needle Arm</t>
  </si>
  <si>
    <t>Slack Off</t>
  </si>
  <si>
    <t>Hyper Voice</t>
  </si>
  <si>
    <t>Poison Fang</t>
  </si>
  <si>
    <t>Crush Claw</t>
  </si>
  <si>
    <t>Blast Burn</t>
  </si>
  <si>
    <t>Hydro Cannon</t>
  </si>
  <si>
    <t>Meteor Mash</t>
  </si>
  <si>
    <t>Astonish</t>
  </si>
  <si>
    <t>Weather Ball</t>
  </si>
  <si>
    <t>Aromatherapy</t>
  </si>
  <si>
    <t>Fake Tears</t>
  </si>
  <si>
    <t>Air Cutter</t>
  </si>
  <si>
    <t>Overheat</t>
  </si>
  <si>
    <t>Odor Sleuth</t>
  </si>
  <si>
    <t>Rock Tomb</t>
  </si>
  <si>
    <t>Silver Wind</t>
  </si>
  <si>
    <t>Metal Sound</t>
  </si>
  <si>
    <t>Grass Whistle</t>
  </si>
  <si>
    <t>Tickle</t>
  </si>
  <si>
    <t>Cosmic Power</t>
  </si>
  <si>
    <t>Water Spout</t>
  </si>
  <si>
    <t>Signal Beam</t>
  </si>
  <si>
    <t>Shadow Punch</t>
  </si>
  <si>
    <t>Extrasensory</t>
  </si>
  <si>
    <t>Sky Uppercut</t>
  </si>
  <si>
    <t>Sand Tomb</t>
  </si>
  <si>
    <t>Sheer Cold</t>
  </si>
  <si>
    <t>Muddy Water</t>
  </si>
  <si>
    <t>Bullet Seed</t>
  </si>
  <si>
    <t>Aerial Ace</t>
  </si>
  <si>
    <t>Icicle Spear</t>
  </si>
  <si>
    <t>Iron Defense</t>
  </si>
  <si>
    <t>Block</t>
  </si>
  <si>
    <t>Howl</t>
  </si>
  <si>
    <t>Dragon Claw</t>
  </si>
  <si>
    <t>Frenzy Plant</t>
  </si>
  <si>
    <t>Bulk Up</t>
  </si>
  <si>
    <t>Bounce</t>
  </si>
  <si>
    <t>Mud Shot</t>
  </si>
  <si>
    <t>Poison Tail</t>
  </si>
  <si>
    <t>Covet</t>
  </si>
  <si>
    <t>Volt Tackle</t>
  </si>
  <si>
    <t>Magical Leaf</t>
  </si>
  <si>
    <t>Water Sport</t>
  </si>
  <si>
    <t>Calm Mind</t>
  </si>
  <si>
    <t>Leaf Blade</t>
  </si>
  <si>
    <t>Dragon Dance</t>
  </si>
  <si>
    <t>Rock Blast</t>
  </si>
  <si>
    <t>Shock Wave</t>
  </si>
  <si>
    <t>Water Pulse</t>
  </si>
  <si>
    <t>Doom Desire</t>
  </si>
  <si>
    <t>Psycho Boost</t>
  </si>
  <si>
    <t>Roost</t>
  </si>
  <si>
    <t>Gravity</t>
  </si>
  <si>
    <t>Miracle Eye</t>
  </si>
  <si>
    <t>Wake-Up Slap</t>
  </si>
  <si>
    <t>Hammer Arm</t>
  </si>
  <si>
    <t>Gyro Ball</t>
  </si>
  <si>
    <t>Healing Wish</t>
  </si>
  <si>
    <t>Brine</t>
  </si>
  <si>
    <t>Natural Gift</t>
  </si>
  <si>
    <t>Feint</t>
  </si>
  <si>
    <t>Pluck</t>
  </si>
  <si>
    <t>Tailwind</t>
  </si>
  <si>
    <t>Acupressure</t>
  </si>
  <si>
    <t>Metal Burst</t>
  </si>
  <si>
    <t>U-turn</t>
  </si>
  <si>
    <t>Close Combat</t>
  </si>
  <si>
    <t>Payback</t>
  </si>
  <si>
    <t>Assurance</t>
  </si>
  <si>
    <t>Embargo</t>
  </si>
  <si>
    <t>Fling</t>
  </si>
  <si>
    <t>Psycho Shift</t>
  </si>
  <si>
    <t>Trump Card</t>
  </si>
  <si>
    <t>Heal Block</t>
  </si>
  <si>
    <t>Wring Out</t>
  </si>
  <si>
    <t>Power Trick</t>
  </si>
  <si>
    <t>Gastro Acid</t>
  </si>
  <si>
    <t>Lucky Chant</t>
  </si>
  <si>
    <t>Me First</t>
  </si>
  <si>
    <t>Copycat</t>
  </si>
  <si>
    <t>Power Swap</t>
  </si>
  <si>
    <t>Guard Swap</t>
  </si>
  <si>
    <t>Punishment</t>
  </si>
  <si>
    <t>Last Resort</t>
  </si>
  <si>
    <t>Worry Seed</t>
  </si>
  <si>
    <t>Sucker Punch</t>
  </si>
  <si>
    <t>Toxic Spikes</t>
  </si>
  <si>
    <t>Heart Swap</t>
  </si>
  <si>
    <t>Aqua Ring</t>
  </si>
  <si>
    <t>Magnet Rise</t>
  </si>
  <si>
    <t>Flare Blitz</t>
  </si>
  <si>
    <t>Force Palm</t>
  </si>
  <si>
    <t>Aura Sphere</t>
  </si>
  <si>
    <t>Rock Polish</t>
  </si>
  <si>
    <t>Poison Jab</t>
  </si>
  <si>
    <t>Dark Pulse</t>
  </si>
  <si>
    <t>Night Slash</t>
  </si>
  <si>
    <t>Aqua Tail</t>
  </si>
  <si>
    <t>Seed Bomb</t>
  </si>
  <si>
    <t>Air Slash</t>
  </si>
  <si>
    <t>X-Scissor</t>
  </si>
  <si>
    <t>Bug Buzz</t>
  </si>
  <si>
    <t>Dragon Pulse</t>
  </si>
  <si>
    <t>Dragon Rush</t>
  </si>
  <si>
    <t>Power Gem</t>
  </si>
  <si>
    <t>Drain Punch</t>
  </si>
  <si>
    <t>Vacuum Wave</t>
  </si>
  <si>
    <t>Focus Blast</t>
  </si>
  <si>
    <t>Energy Ball</t>
  </si>
  <si>
    <t>Brave Bird</t>
  </si>
  <si>
    <t>Earth Power</t>
  </si>
  <si>
    <t>Switcheroo</t>
  </si>
  <si>
    <t>Giga Impact</t>
  </si>
  <si>
    <t>Nasty Plot</t>
  </si>
  <si>
    <t>Bullet Punch</t>
  </si>
  <si>
    <t>Avalanche</t>
  </si>
  <si>
    <t>Ice Shard</t>
  </si>
  <si>
    <t>Shadow Claw</t>
  </si>
  <si>
    <t>Thunder Fang</t>
  </si>
  <si>
    <t>Ice Fang</t>
  </si>
  <si>
    <t>Fire Fang</t>
  </si>
  <si>
    <t>Shadow Sneak</t>
  </si>
  <si>
    <t>Mud Bomb</t>
  </si>
  <si>
    <t>Psycho Cut</t>
  </si>
  <si>
    <t>Zen Headbutt</t>
  </si>
  <si>
    <t>Mirror Shot</t>
  </si>
  <si>
    <t>Flash Cannon</t>
  </si>
  <si>
    <t>Rock Climb</t>
  </si>
  <si>
    <t>Defog</t>
  </si>
  <si>
    <t>Trick Room</t>
  </si>
  <si>
    <t>Draco Meteor</t>
  </si>
  <si>
    <t>Discharge</t>
  </si>
  <si>
    <t>Lava Plume</t>
  </si>
  <si>
    <t>Leaf Storm</t>
  </si>
  <si>
    <t>Power Whip</t>
  </si>
  <si>
    <t>Rock Wrecker</t>
  </si>
  <si>
    <t>Cross Poison</t>
  </si>
  <si>
    <t>Gunk Shot</t>
  </si>
  <si>
    <t>Iron Head</t>
  </si>
  <si>
    <t>Magnet Bomb</t>
  </si>
  <si>
    <t>Stone Edge</t>
  </si>
  <si>
    <t>Captivate</t>
  </si>
  <si>
    <t>Stealth Rock</t>
  </si>
  <si>
    <t>Grass Knot</t>
  </si>
  <si>
    <t>Chatter</t>
  </si>
  <si>
    <t>Judgment</t>
  </si>
  <si>
    <t>Bug Bite</t>
  </si>
  <si>
    <t>Charge Beam</t>
  </si>
  <si>
    <t>Wood Hammer</t>
  </si>
  <si>
    <t>Aqua Jet</t>
  </si>
  <si>
    <t>Attack Order</t>
  </si>
  <si>
    <t>Defend Order</t>
  </si>
  <si>
    <t>Heal Order</t>
  </si>
  <si>
    <t>Head Smash</t>
  </si>
  <si>
    <t>Double Hit</t>
  </si>
  <si>
    <t>Roar of Time</t>
  </si>
  <si>
    <t>Spacial Rend</t>
  </si>
  <si>
    <t>Lunar Dance</t>
  </si>
  <si>
    <t>Crush Grip</t>
  </si>
  <si>
    <t>Magma Storm</t>
  </si>
  <si>
    <t>Dark Void</t>
  </si>
  <si>
    <t>Seed Flare</t>
  </si>
  <si>
    <t>Ominous Wind</t>
  </si>
  <si>
    <t>Shadow Force</t>
  </si>
  <si>
    <t>Hone Claws</t>
  </si>
  <si>
    <t>Wide Guard</t>
  </si>
  <si>
    <t>Guard Split</t>
  </si>
  <si>
    <t>Power Split</t>
  </si>
  <si>
    <t>Wonder Room</t>
  </si>
  <si>
    <t>Psyshock</t>
  </si>
  <si>
    <t>Venoshock</t>
  </si>
  <si>
    <t>Autotomize</t>
  </si>
  <si>
    <t>Rage Powder</t>
  </si>
  <si>
    <t>Telekinesis</t>
  </si>
  <si>
    <t>Magic Room</t>
  </si>
  <si>
    <t>Smack Down</t>
  </si>
  <si>
    <t>Storm Throw</t>
  </si>
  <si>
    <t>Flame Burst</t>
  </si>
  <si>
    <t>Sludge Wave</t>
  </si>
  <si>
    <t>Quiver Dance</t>
  </si>
  <si>
    <t>Heavy Slam</t>
  </si>
  <si>
    <t>Synchronoise</t>
  </si>
  <si>
    <t>Electro Ball</t>
  </si>
  <si>
    <t>Soak</t>
  </si>
  <si>
    <t>Flame Charge</t>
  </si>
  <si>
    <t>Coil</t>
  </si>
  <si>
    <t>Low Sweep</t>
  </si>
  <si>
    <t>Acid Spray</t>
  </si>
  <si>
    <t>Foul Play</t>
  </si>
  <si>
    <t>Simple Beam</t>
  </si>
  <si>
    <t>Entrainment</t>
  </si>
  <si>
    <t>After You</t>
  </si>
  <si>
    <t>Round</t>
  </si>
  <si>
    <t>Echoed Voice</t>
  </si>
  <si>
    <t>Chip Away</t>
  </si>
  <si>
    <t>Clear Smog</t>
  </si>
  <si>
    <t>Stored Power</t>
  </si>
  <si>
    <t>Quick Guard</t>
  </si>
  <si>
    <t>Ally Switch</t>
  </si>
  <si>
    <t>Scald</t>
  </si>
  <si>
    <t>Shell Smash</t>
  </si>
  <si>
    <t>Heal Pulse</t>
  </si>
  <si>
    <t>Hex</t>
  </si>
  <si>
    <t>Sky Drop</t>
  </si>
  <si>
    <t>Shift Gear</t>
  </si>
  <si>
    <t>Circle Throw</t>
  </si>
  <si>
    <t>Incinerate</t>
  </si>
  <si>
    <t>Quash</t>
  </si>
  <si>
    <t>Acrobatics</t>
  </si>
  <si>
    <t>Reflect Type</t>
  </si>
  <si>
    <t>Retaliate</t>
  </si>
  <si>
    <t>Final Gambit</t>
  </si>
  <si>
    <t>Bestow</t>
  </si>
  <si>
    <t>Inferno</t>
  </si>
  <si>
    <t>Water Pledge</t>
  </si>
  <si>
    <t>Fire Pledge</t>
  </si>
  <si>
    <t>Grass Pledge</t>
  </si>
  <si>
    <t>Volt Switch</t>
  </si>
  <si>
    <t>Struggle Bug</t>
  </si>
  <si>
    <t>Bulldoze</t>
  </si>
  <si>
    <t>Frost Breath</t>
  </si>
  <si>
    <t>Dragon Tail</t>
  </si>
  <si>
    <t>Work Up</t>
  </si>
  <si>
    <t>Electroweb</t>
  </si>
  <si>
    <t>Wild Charge</t>
  </si>
  <si>
    <t>Drill Run</t>
  </si>
  <si>
    <t>Dual Chop</t>
  </si>
  <si>
    <t>Heart Stamp</t>
  </si>
  <si>
    <t>Horn Leech</t>
  </si>
  <si>
    <t>Sacred Sword</t>
  </si>
  <si>
    <t>Razor Shell</t>
  </si>
  <si>
    <t>Heat Crash</t>
  </si>
  <si>
    <t>Leaf Tornado</t>
  </si>
  <si>
    <t>Steamroller</t>
  </si>
  <si>
    <t>Cotton Guard</t>
  </si>
  <si>
    <t>Night Daze</t>
  </si>
  <si>
    <t>Psystrike</t>
  </si>
  <si>
    <t>Tail Slap</t>
  </si>
  <si>
    <t>Hurricane</t>
  </si>
  <si>
    <t>Head Charge</t>
  </si>
  <si>
    <t>Gear Grind</t>
  </si>
  <si>
    <t>Searing Shot</t>
  </si>
  <si>
    <t>Techno Blast</t>
  </si>
  <si>
    <t>Relic Song</t>
  </si>
  <si>
    <t>Secret Sword</t>
  </si>
  <si>
    <t>Glaciate</t>
  </si>
  <si>
    <t>Bolt Strike</t>
  </si>
  <si>
    <t>Blue Flare</t>
  </si>
  <si>
    <t>Fiery Dance</t>
  </si>
  <si>
    <t>Freeze Shock</t>
  </si>
  <si>
    <t>Ice Burn</t>
  </si>
  <si>
    <t>Snarl</t>
  </si>
  <si>
    <t>Icicle Crash</t>
  </si>
  <si>
    <t>V-create</t>
  </si>
  <si>
    <t>Fusion Flare</t>
  </si>
  <si>
    <t>Fusion Bolt</t>
  </si>
  <si>
    <t>Flying Press</t>
  </si>
  <si>
    <t>Mat Block</t>
  </si>
  <si>
    <t>Belch</t>
  </si>
  <si>
    <t>Rototiller</t>
  </si>
  <si>
    <t>Sticky Web</t>
  </si>
  <si>
    <t>Fell Stinger</t>
  </si>
  <si>
    <t>Phantom Force</t>
  </si>
  <si>
    <t>Trick-or-Treat</t>
  </si>
  <si>
    <t>Noble Roar</t>
  </si>
  <si>
    <t>Ion Deluge</t>
  </si>
  <si>
    <t>Parabolic Charge</t>
  </si>
  <si>
    <t>Forest's Curse</t>
  </si>
  <si>
    <t>Petal Blizzard</t>
  </si>
  <si>
    <t>Freeze-Dry</t>
  </si>
  <si>
    <t>Disarming Voice</t>
  </si>
  <si>
    <t>Parting Shot</t>
  </si>
  <si>
    <t>Topsy-Turvy</t>
  </si>
  <si>
    <t>Draining Kiss</t>
  </si>
  <si>
    <t>Crafty Shield</t>
  </si>
  <si>
    <t>Flower Shield</t>
  </si>
  <si>
    <t>Grassy Terrain</t>
  </si>
  <si>
    <t>Misty Terrain</t>
  </si>
  <si>
    <t>Electrify</t>
  </si>
  <si>
    <t>Play Rough</t>
  </si>
  <si>
    <t>Fairy Wind</t>
  </si>
  <si>
    <t>Moonblast</t>
  </si>
  <si>
    <t>Boomburst</t>
  </si>
  <si>
    <t>Fairy Lock</t>
  </si>
  <si>
    <t>King's Shield</t>
  </si>
  <si>
    <t>Play Nice</t>
  </si>
  <si>
    <t>Confide</t>
  </si>
  <si>
    <t>Diamond Storm</t>
  </si>
  <si>
    <t>Steam Eruption</t>
  </si>
  <si>
    <t>Hyperspace Hole</t>
  </si>
  <si>
    <t>Mystical Fire</t>
  </si>
  <si>
    <t>Spiky Shield</t>
  </si>
  <si>
    <t>Aromatic Mist</t>
  </si>
  <si>
    <t>Eerie Impulse</t>
  </si>
  <si>
    <t>Venom Drench</t>
  </si>
  <si>
    <t>Powder</t>
  </si>
  <si>
    <t>Geomancy</t>
  </si>
  <si>
    <t>Magnetic Flux</t>
  </si>
  <si>
    <t>Happy Hour</t>
  </si>
  <si>
    <t>Electric Terrain</t>
  </si>
  <si>
    <t>Dazzling Gleam</t>
  </si>
  <si>
    <t>Celebrate</t>
  </si>
  <si>
    <t>Hold Hands</t>
  </si>
  <si>
    <t>Baby-Doll Eyes</t>
  </si>
  <si>
    <t>Nuzzle</t>
  </si>
  <si>
    <t>Hold Back</t>
  </si>
  <si>
    <t>Infestation</t>
  </si>
  <si>
    <t>Power-Up Punch</t>
  </si>
  <si>
    <t>Oblivion Wing</t>
  </si>
  <si>
    <t>Thousand Arrows</t>
  </si>
  <si>
    <t>Thousand Waves</t>
  </si>
  <si>
    <t>Land's Wrath</t>
  </si>
  <si>
    <t>Light of Ruin</t>
  </si>
  <si>
    <t>Origin Pulse</t>
  </si>
  <si>
    <t>Precipice Blades</t>
  </si>
  <si>
    <t>Dragon Ascent</t>
  </si>
  <si>
    <t>Hyperspace Fury</t>
  </si>
  <si>
    <t>Breakneck Blitz</t>
  </si>
  <si>
    <t>All-Out Pummeling</t>
  </si>
  <si>
    <t>Supersonic Skystrike</t>
  </si>
  <si>
    <t>Acid Downpour</t>
  </si>
  <si>
    <t>Tectonic Rage</t>
  </si>
  <si>
    <t>Continental Crush</t>
  </si>
  <si>
    <t>Savage Spin-Out</t>
  </si>
  <si>
    <t>Never-Ending Nightmare</t>
  </si>
  <si>
    <t>Corkscrew Crash</t>
  </si>
  <si>
    <t>Inferno Overdrive</t>
  </si>
  <si>
    <t>Hydro Vortex</t>
  </si>
  <si>
    <t>Bloom Doom</t>
  </si>
  <si>
    <t>Gigavolt Havoc</t>
  </si>
  <si>
    <t>Shattered Psyche</t>
  </si>
  <si>
    <t>Subzero Slammer</t>
  </si>
  <si>
    <t>Devastating Drake</t>
  </si>
  <si>
    <t>Black Hole Eclipse</t>
  </si>
  <si>
    <t>Twinkle Tackle</t>
  </si>
  <si>
    <t>Catastropika</t>
  </si>
  <si>
    <t>Shore Up</t>
  </si>
  <si>
    <t>First Impression</t>
  </si>
  <si>
    <t>Baneful Bunker</t>
  </si>
  <si>
    <t>Spirit Shackle</t>
  </si>
  <si>
    <t>Darkest Lariat</t>
  </si>
  <si>
    <t>Sparkling Aria</t>
  </si>
  <si>
    <t>Ice Hammer</t>
  </si>
  <si>
    <t>Floral Healing</t>
  </si>
  <si>
    <t>High Horsepower</t>
  </si>
  <si>
    <t>Strength Sap</t>
  </si>
  <si>
    <t>Solar Blade</t>
  </si>
  <si>
    <t>Leafage</t>
  </si>
  <si>
    <t>Spotlight</t>
  </si>
  <si>
    <t>Toxic Thread</t>
  </si>
  <si>
    <t>Laser Focus</t>
  </si>
  <si>
    <t>Gear Up</t>
  </si>
  <si>
    <t>Throat Chop</t>
  </si>
  <si>
    <t>Pollen Puff</t>
  </si>
  <si>
    <t>Anchor Shot</t>
  </si>
  <si>
    <t>Psychic Terrain</t>
  </si>
  <si>
    <t>Lunge</t>
  </si>
  <si>
    <t>Fire Lash</t>
  </si>
  <si>
    <t>Power Trip</t>
  </si>
  <si>
    <t>Burn Up</t>
  </si>
  <si>
    <t>Speed Swap</t>
  </si>
  <si>
    <t>Smart Strike</t>
  </si>
  <si>
    <t>Purify</t>
  </si>
  <si>
    <t>Revelation Dance</t>
  </si>
  <si>
    <t>Core Enforcer</t>
  </si>
  <si>
    <t>Trop Kick</t>
  </si>
  <si>
    <t>Instruct</t>
  </si>
  <si>
    <t>Beak Blast</t>
  </si>
  <si>
    <t>Clanging Scales</t>
  </si>
  <si>
    <t>Dragon Hammer</t>
  </si>
  <si>
    <t>Brutal Swing</t>
  </si>
  <si>
    <t>Aurora Veil</t>
  </si>
  <si>
    <t>Sinister Arrow Raid</t>
  </si>
  <si>
    <t>Malicious Moonsault</t>
  </si>
  <si>
    <t>Oceanic Operetta</t>
  </si>
  <si>
    <t>Guardian of Alola</t>
  </si>
  <si>
    <t>Soul-Stealing 7-Star Strike</t>
  </si>
  <si>
    <t>Stoked Sparksurfer</t>
  </si>
  <si>
    <t>Pulverizing Pancake</t>
  </si>
  <si>
    <t>Extreme Evoboost</t>
  </si>
  <si>
    <t>Genesis Supernova</t>
  </si>
  <si>
    <t>Shell Trap</t>
  </si>
  <si>
    <t>Fleur Cannon</t>
  </si>
  <si>
    <t>Psychic Fangs</t>
  </si>
  <si>
    <t>Stomping Tantrum</t>
  </si>
  <si>
    <t>Shadow Bone</t>
  </si>
  <si>
    <t>Accelerock</t>
  </si>
  <si>
    <t>Liquidation</t>
  </si>
  <si>
    <t>Prismatic Laser</t>
  </si>
  <si>
    <t>Spectral Thief</t>
  </si>
  <si>
    <t>Sunsteel Strike</t>
  </si>
  <si>
    <t>Moongeist Beam</t>
  </si>
  <si>
    <t>Tearful Look</t>
  </si>
  <si>
    <t>Zing Zap</t>
  </si>
  <si>
    <t>Nature's Madness</t>
  </si>
  <si>
    <t>Multi-Attack</t>
  </si>
  <si>
    <t>10,000,000 Volt Thunderbolt</t>
  </si>
  <si>
    <t>Mind Blown</t>
  </si>
  <si>
    <t>Plasma Fists</t>
  </si>
  <si>
    <t>Photon Geyser</t>
  </si>
  <si>
    <t>Light That Burns the Sky</t>
  </si>
  <si>
    <t>Searing Sunraze Smash</t>
  </si>
  <si>
    <t>Menacing Moonraze Maelstrom</t>
  </si>
  <si>
    <t>Let's Snuggle Forever</t>
  </si>
  <si>
    <t>Splintered Stormshards</t>
  </si>
  <si>
    <t>Clangorous Soulblaze</t>
  </si>
  <si>
    <t>Zippy Zap</t>
  </si>
  <si>
    <t>Splishy Splash</t>
  </si>
  <si>
    <t>Floaty Fall</t>
  </si>
  <si>
    <t>Pika Papow</t>
  </si>
  <si>
    <t>Bouncy Bubble</t>
  </si>
  <si>
    <t>Buzzy Buzz</t>
  </si>
  <si>
    <t>Sizzly Slide</t>
  </si>
  <si>
    <t>Glitzy Glow</t>
  </si>
  <si>
    <t>Baddy Bad</t>
  </si>
  <si>
    <t>Sappy Seed</t>
  </si>
  <si>
    <t>Freezy Frost</t>
  </si>
  <si>
    <t>Sparkly Swirl</t>
  </si>
  <si>
    <t>Veevee Volley</t>
  </si>
  <si>
    <t>Double Iron Bash</t>
  </si>
  <si>
    <t>#001</t>
  </si>
  <si>
    <t>Bulbasaur</t>
  </si>
  <si>
    <t>#002</t>
  </si>
  <si>
    <t>Ivysaur</t>
  </si>
  <si>
    <t>#003</t>
  </si>
  <si>
    <t>Venusaur</t>
  </si>
  <si>
    <t>#004</t>
  </si>
  <si>
    <t>Charmander</t>
  </si>
  <si>
    <t>#005</t>
  </si>
  <si>
    <t>Charmeleon</t>
  </si>
  <si>
    <t>#006</t>
  </si>
  <si>
    <t>Charizard</t>
  </si>
  <si>
    <t>#007</t>
  </si>
  <si>
    <t>Squirtle</t>
  </si>
  <si>
    <t>#008</t>
  </si>
  <si>
    <t>Wartortle</t>
  </si>
  <si>
    <t>#009</t>
  </si>
  <si>
    <t>Blastoise</t>
  </si>
  <si>
    <t>#010</t>
  </si>
  <si>
    <t>Caterpie</t>
  </si>
  <si>
    <t>#011</t>
  </si>
  <si>
    <t>Metapod</t>
  </si>
  <si>
    <t>#012</t>
  </si>
  <si>
    <t>Butterfree</t>
  </si>
  <si>
    <t>#013</t>
  </si>
  <si>
    <t>Weedle</t>
  </si>
  <si>
    <t>#014</t>
  </si>
  <si>
    <t>Kakuna</t>
  </si>
  <si>
    <t>#015</t>
  </si>
  <si>
    <t>Beedrill</t>
  </si>
  <si>
    <t>#016</t>
  </si>
  <si>
    <t>Pidgey</t>
  </si>
  <si>
    <t>#017</t>
  </si>
  <si>
    <t>Pidgeotto</t>
  </si>
  <si>
    <t>#018</t>
  </si>
  <si>
    <t>Pidgeot</t>
  </si>
  <si>
    <t>#019</t>
  </si>
  <si>
    <t>Rattata</t>
  </si>
  <si>
    <t>#020</t>
  </si>
  <si>
    <t>Raticate</t>
  </si>
  <si>
    <t>#021</t>
  </si>
  <si>
    <t>Spearow</t>
  </si>
  <si>
    <t>#022</t>
  </si>
  <si>
    <t>Fearow</t>
  </si>
  <si>
    <t>#023</t>
  </si>
  <si>
    <t>Ekans</t>
  </si>
  <si>
    <t>#024</t>
  </si>
  <si>
    <t>Arbok</t>
  </si>
  <si>
    <t>#025</t>
  </si>
  <si>
    <t>Pikachu</t>
  </si>
  <si>
    <t>#026</t>
  </si>
  <si>
    <t>Raichu</t>
  </si>
  <si>
    <t>#027</t>
  </si>
  <si>
    <t>Sandshrew</t>
  </si>
  <si>
    <t>#028</t>
  </si>
  <si>
    <t>Sandslash</t>
  </si>
  <si>
    <t>#029</t>
  </si>
  <si>
    <t>Nidoran♀</t>
  </si>
  <si>
    <t>#030</t>
  </si>
  <si>
    <t>Nidorina</t>
  </si>
  <si>
    <t>#031</t>
  </si>
  <si>
    <t>Nidoqueen</t>
  </si>
  <si>
    <t>#032</t>
  </si>
  <si>
    <t>Nidoran♂</t>
  </si>
  <si>
    <t>#033</t>
  </si>
  <si>
    <t>Nidorino</t>
  </si>
  <si>
    <t>#034</t>
  </si>
  <si>
    <t>Nidoking</t>
  </si>
  <si>
    <t>#035</t>
  </si>
  <si>
    <t>Clefairy</t>
  </si>
  <si>
    <t>#036</t>
  </si>
  <si>
    <t>Clefable</t>
  </si>
  <si>
    <t>#037</t>
  </si>
  <si>
    <t>Vulpix</t>
  </si>
  <si>
    <t>#038</t>
  </si>
  <si>
    <t>Ninetales</t>
  </si>
  <si>
    <t>#039</t>
  </si>
  <si>
    <t>Jigglypuff</t>
  </si>
  <si>
    <t>#040</t>
  </si>
  <si>
    <t>Wigglytuff</t>
  </si>
  <si>
    <t>#041</t>
  </si>
  <si>
    <t>Zubat</t>
  </si>
  <si>
    <t>#042</t>
  </si>
  <si>
    <t>Golbat</t>
  </si>
  <si>
    <t>#043</t>
  </si>
  <si>
    <t>Oddish</t>
  </si>
  <si>
    <t>#044</t>
  </si>
  <si>
    <t>Gloom</t>
  </si>
  <si>
    <t>#045</t>
  </si>
  <si>
    <t>Vileplume</t>
  </si>
  <si>
    <t>#046</t>
  </si>
  <si>
    <t>Paras</t>
  </si>
  <si>
    <t>#047</t>
  </si>
  <si>
    <t>Parasect</t>
  </si>
  <si>
    <t>#048</t>
  </si>
  <si>
    <t>Venonat</t>
  </si>
  <si>
    <t>#049</t>
  </si>
  <si>
    <t>Venomoth</t>
  </si>
  <si>
    <t>#050</t>
  </si>
  <si>
    <t>Diglett</t>
  </si>
  <si>
    <t>#051</t>
  </si>
  <si>
    <t>Dugtrio</t>
  </si>
  <si>
    <t>#052</t>
  </si>
  <si>
    <t>Meowth</t>
  </si>
  <si>
    <t>#053</t>
  </si>
  <si>
    <t>Persian</t>
  </si>
  <si>
    <t>#054</t>
  </si>
  <si>
    <t>Psyduck</t>
  </si>
  <si>
    <t>#055</t>
  </si>
  <si>
    <t>Golduck</t>
  </si>
  <si>
    <t>#056</t>
  </si>
  <si>
    <t>Mankey</t>
  </si>
  <si>
    <t>#057</t>
  </si>
  <si>
    <t>Primeape</t>
  </si>
  <si>
    <t>#058</t>
  </si>
  <si>
    <t>Growlithe</t>
  </si>
  <si>
    <t>#059</t>
  </si>
  <si>
    <t>Arcanine</t>
  </si>
  <si>
    <t>#060</t>
  </si>
  <si>
    <t>Poliwag</t>
  </si>
  <si>
    <t>#061</t>
  </si>
  <si>
    <t>Poliwhirl</t>
  </si>
  <si>
    <t>#062</t>
  </si>
  <si>
    <t>Poliwrath</t>
  </si>
  <si>
    <t>#063</t>
  </si>
  <si>
    <t>Abra</t>
  </si>
  <si>
    <t>#064</t>
  </si>
  <si>
    <t>Kadabra</t>
  </si>
  <si>
    <t>#065</t>
  </si>
  <si>
    <t>Alakazam</t>
  </si>
  <si>
    <t>#066</t>
  </si>
  <si>
    <t>Machop</t>
  </si>
  <si>
    <t>#067</t>
  </si>
  <si>
    <t>Machoke</t>
  </si>
  <si>
    <t>#068</t>
  </si>
  <si>
    <t>Machamp</t>
  </si>
  <si>
    <t>#069</t>
  </si>
  <si>
    <t>Bellsprout</t>
  </si>
  <si>
    <t>#070</t>
  </si>
  <si>
    <t>Weepinbell</t>
  </si>
  <si>
    <t>#071</t>
  </si>
  <si>
    <t>Victreebel</t>
  </si>
  <si>
    <t>#072</t>
  </si>
  <si>
    <t>Tentacool</t>
  </si>
  <si>
    <t>#073</t>
  </si>
  <si>
    <t>Tentacruel</t>
  </si>
  <si>
    <t>#074</t>
  </si>
  <si>
    <t>Geodude</t>
  </si>
  <si>
    <t>#075</t>
  </si>
  <si>
    <t>Graveler</t>
  </si>
  <si>
    <t>#076</t>
  </si>
  <si>
    <t>Golem</t>
  </si>
  <si>
    <t>#077</t>
  </si>
  <si>
    <t>Ponyta</t>
  </si>
  <si>
    <t>#078</t>
  </si>
  <si>
    <t>Rapidash</t>
  </si>
  <si>
    <t>#079</t>
  </si>
  <si>
    <t>Slowpoke</t>
  </si>
  <si>
    <t>#080</t>
  </si>
  <si>
    <t>Slowbro</t>
  </si>
  <si>
    <t>#081</t>
  </si>
  <si>
    <t>Magnemite</t>
  </si>
  <si>
    <t>#082</t>
  </si>
  <si>
    <t>Magneton</t>
  </si>
  <si>
    <t>#083</t>
  </si>
  <si>
    <t>Farfetch'd</t>
  </si>
  <si>
    <t>#084</t>
  </si>
  <si>
    <t>Doduo</t>
  </si>
  <si>
    <t>#085</t>
  </si>
  <si>
    <t>Dodrio</t>
  </si>
  <si>
    <t>#086</t>
  </si>
  <si>
    <t>Seel</t>
  </si>
  <si>
    <t>#087</t>
  </si>
  <si>
    <t>Dewgong</t>
  </si>
  <si>
    <t>#088</t>
  </si>
  <si>
    <t>Grimer</t>
  </si>
  <si>
    <t>#089</t>
  </si>
  <si>
    <t>Muk</t>
  </si>
  <si>
    <t>#090</t>
  </si>
  <si>
    <t>Shellder</t>
  </si>
  <si>
    <t>#091</t>
  </si>
  <si>
    <t>Cloyster</t>
  </si>
  <si>
    <t>#092</t>
  </si>
  <si>
    <t>Gastly</t>
  </si>
  <si>
    <t>#093</t>
  </si>
  <si>
    <t>Haunter</t>
  </si>
  <si>
    <t>#094</t>
  </si>
  <si>
    <t>Gengar</t>
  </si>
  <si>
    <t>#095</t>
  </si>
  <si>
    <t>Onix</t>
  </si>
  <si>
    <t>#096</t>
  </si>
  <si>
    <t>Drowzee</t>
  </si>
  <si>
    <t>#097</t>
  </si>
  <si>
    <t>Hypno</t>
  </si>
  <si>
    <t>#098</t>
  </si>
  <si>
    <t>Krabby</t>
  </si>
  <si>
    <t>#099</t>
  </si>
  <si>
    <t>Kingler</t>
  </si>
  <si>
    <t>#100</t>
  </si>
  <si>
    <t>Voltorb</t>
  </si>
  <si>
    <t>#101</t>
  </si>
  <si>
    <t>Electrode</t>
  </si>
  <si>
    <t>#102</t>
  </si>
  <si>
    <t>Exeggcute</t>
  </si>
  <si>
    <t>#103</t>
  </si>
  <si>
    <t>Exeggutor</t>
  </si>
  <si>
    <t>#104</t>
  </si>
  <si>
    <t>Cubone</t>
  </si>
  <si>
    <t>#105</t>
  </si>
  <si>
    <t>Marowak</t>
  </si>
  <si>
    <t>#106</t>
  </si>
  <si>
    <t>Hitmonlee</t>
  </si>
  <si>
    <t>#107</t>
  </si>
  <si>
    <t>Hitmonchan</t>
  </si>
  <si>
    <t>#108</t>
  </si>
  <si>
    <t>Lickitung</t>
  </si>
  <si>
    <t>#109</t>
  </si>
  <si>
    <t>Koffing</t>
  </si>
  <si>
    <t>#110</t>
  </si>
  <si>
    <t>Weezing</t>
  </si>
  <si>
    <t>#111</t>
  </si>
  <si>
    <t>Rhyhorn</t>
  </si>
  <si>
    <t>#112</t>
  </si>
  <si>
    <t>Rhydon</t>
  </si>
  <si>
    <t>#113</t>
  </si>
  <si>
    <t>Chansey</t>
  </si>
  <si>
    <t>#114</t>
  </si>
  <si>
    <t>Tangela</t>
  </si>
  <si>
    <t>#115</t>
  </si>
  <si>
    <t>Kangaskhan</t>
  </si>
  <si>
    <t>#116</t>
  </si>
  <si>
    <t>Horsea</t>
  </si>
  <si>
    <t>#117</t>
  </si>
  <si>
    <t>Seadra</t>
  </si>
  <si>
    <t>#118</t>
  </si>
  <si>
    <t>Goldeen</t>
  </si>
  <si>
    <t>#119</t>
  </si>
  <si>
    <t>Seaking</t>
  </si>
  <si>
    <t>#120</t>
  </si>
  <si>
    <t>Staryu</t>
  </si>
  <si>
    <t>#121</t>
  </si>
  <si>
    <t>Starmie</t>
  </si>
  <si>
    <t>#122</t>
  </si>
  <si>
    <t>Mr. Mime</t>
  </si>
  <si>
    <t>#123</t>
  </si>
  <si>
    <t>Scyther</t>
  </si>
  <si>
    <t>#124</t>
  </si>
  <si>
    <t>Jynx</t>
  </si>
  <si>
    <t>#125</t>
  </si>
  <si>
    <t>Electabuzz</t>
  </si>
  <si>
    <t>#126</t>
  </si>
  <si>
    <t>Magmar</t>
  </si>
  <si>
    <t>#127</t>
  </si>
  <si>
    <t>Pinsir</t>
  </si>
  <si>
    <t>#128</t>
  </si>
  <si>
    <t>Tauros</t>
  </si>
  <si>
    <t>#129</t>
  </si>
  <si>
    <t>Magikarp</t>
  </si>
  <si>
    <t>#130</t>
  </si>
  <si>
    <t>Gyarados</t>
  </si>
  <si>
    <t>#131</t>
  </si>
  <si>
    <t>Lapras</t>
  </si>
  <si>
    <t>#132</t>
  </si>
  <si>
    <t>Ditto</t>
  </si>
  <si>
    <t>#133</t>
  </si>
  <si>
    <t>Eevee</t>
  </si>
  <si>
    <t>#134</t>
  </si>
  <si>
    <t>Vaporeon</t>
  </si>
  <si>
    <t>#135</t>
  </si>
  <si>
    <t>Jolteon</t>
  </si>
  <si>
    <t>#136</t>
  </si>
  <si>
    <t>Flareon</t>
  </si>
  <si>
    <t>#137</t>
  </si>
  <si>
    <t>Porygon</t>
  </si>
  <si>
    <t>#138</t>
  </si>
  <si>
    <t>Omanyte</t>
  </si>
  <si>
    <t>#139</t>
  </si>
  <si>
    <t>Omastar</t>
  </si>
  <si>
    <t>#140</t>
  </si>
  <si>
    <t>Kabuto</t>
  </si>
  <si>
    <t>#141</t>
  </si>
  <si>
    <t>Kabutops</t>
  </si>
  <si>
    <t>#142</t>
  </si>
  <si>
    <t>Aerodactyl</t>
  </si>
  <si>
    <t>#143</t>
  </si>
  <si>
    <t>Snorlax</t>
  </si>
  <si>
    <t>#144</t>
  </si>
  <si>
    <t>Articuno</t>
  </si>
  <si>
    <t>#145</t>
  </si>
  <si>
    <t>Zapdos</t>
  </si>
  <si>
    <t>#146</t>
  </si>
  <si>
    <t>Moltres</t>
  </si>
  <si>
    <t>#147</t>
  </si>
  <si>
    <t>Dratini</t>
  </si>
  <si>
    <t>#148</t>
  </si>
  <si>
    <t>Dragonair</t>
  </si>
  <si>
    <t>#149</t>
  </si>
  <si>
    <t>Dragonite</t>
  </si>
  <si>
    <t>#150</t>
  </si>
  <si>
    <t>Mewtwo</t>
  </si>
  <si>
    <t>#151</t>
  </si>
  <si>
    <t>Mew</t>
  </si>
  <si>
    <t>Ndex</t>
  </si>
  <si>
    <t>Pokémon</t>
  </si>
  <si>
    <t>#152</t>
  </si>
  <si>
    <t>Chikorita</t>
  </si>
  <si>
    <t>#153</t>
  </si>
  <si>
    <t>Bayleef</t>
  </si>
  <si>
    <t>#154</t>
  </si>
  <si>
    <t>Meganium</t>
  </si>
  <si>
    <t>#155</t>
  </si>
  <si>
    <t>Cyndaquil</t>
  </si>
  <si>
    <t>#156</t>
  </si>
  <si>
    <t>Quilava</t>
  </si>
  <si>
    <t>#157</t>
  </si>
  <si>
    <t>Typhlosion</t>
  </si>
  <si>
    <t>#158</t>
  </si>
  <si>
    <t>Totodile</t>
  </si>
  <si>
    <t>#159</t>
  </si>
  <si>
    <t>Croconaw</t>
  </si>
  <si>
    <t>#160</t>
  </si>
  <si>
    <t>Feraligatr</t>
  </si>
  <si>
    <t>#161</t>
  </si>
  <si>
    <t>Sentret</t>
  </si>
  <si>
    <t>#162</t>
  </si>
  <si>
    <t>Furret</t>
  </si>
  <si>
    <t>#163</t>
  </si>
  <si>
    <t>Hoothoot</t>
  </si>
  <si>
    <t>#164</t>
  </si>
  <si>
    <t>Noctowl</t>
  </si>
  <si>
    <t>#165</t>
  </si>
  <si>
    <t>Ledyba</t>
  </si>
  <si>
    <t>#166</t>
  </si>
  <si>
    <t>Ledian</t>
  </si>
  <si>
    <t>#167</t>
  </si>
  <si>
    <t>Spinarak</t>
  </si>
  <si>
    <t>#168</t>
  </si>
  <si>
    <t>Ariados</t>
  </si>
  <si>
    <t>#169</t>
  </si>
  <si>
    <t>Crobat</t>
  </si>
  <si>
    <t>#176</t>
  </si>
  <si>
    <t>#170</t>
  </si>
  <si>
    <t>Chinchou</t>
  </si>
  <si>
    <t>#177</t>
  </si>
  <si>
    <t>#171</t>
  </si>
  <si>
    <t>Lanturn</t>
  </si>
  <si>
    <t>#172</t>
  </si>
  <si>
    <t>Pichu</t>
  </si>
  <si>
    <t>#173</t>
  </si>
  <si>
    <t>Cleffa</t>
  </si>
  <si>
    <t>#174</t>
  </si>
  <si>
    <t>Igglybuff</t>
  </si>
  <si>
    <t>#175</t>
  </si>
  <si>
    <t>Togepi</t>
  </si>
  <si>
    <t>Togetic</t>
  </si>
  <si>
    <t>Natu</t>
  </si>
  <si>
    <t>#178</t>
  </si>
  <si>
    <t>Xatu</t>
  </si>
  <si>
    <t>#179</t>
  </si>
  <si>
    <t>Mareep</t>
  </si>
  <si>
    <t>#180</t>
  </si>
  <si>
    <t>Flaaffy</t>
  </si>
  <si>
    <t>#181</t>
  </si>
  <si>
    <t>Ampharos</t>
  </si>
  <si>
    <t>#182</t>
  </si>
  <si>
    <t>Bellossom</t>
  </si>
  <si>
    <t>#183</t>
  </si>
  <si>
    <t>Marill</t>
  </si>
  <si>
    <t>#184</t>
  </si>
  <si>
    <t>Azumarill</t>
  </si>
  <si>
    <t>#185</t>
  </si>
  <si>
    <t>Sudowoodo</t>
  </si>
  <si>
    <t>#186</t>
  </si>
  <si>
    <t>Politoed</t>
  </si>
  <si>
    <t>#187</t>
  </si>
  <si>
    <t>Hoppip</t>
  </si>
  <si>
    <t>#188</t>
  </si>
  <si>
    <t>Skiploom</t>
  </si>
  <si>
    <t>#189</t>
  </si>
  <si>
    <t>Jumpluff</t>
  </si>
  <si>
    <t>#190</t>
  </si>
  <si>
    <t>Aipom</t>
  </si>
  <si>
    <t>#191</t>
  </si>
  <si>
    <t>Sunkern</t>
  </si>
  <si>
    <t>#192</t>
  </si>
  <si>
    <t>Sunflora</t>
  </si>
  <si>
    <t>#193</t>
  </si>
  <si>
    <t>Yanma</t>
  </si>
  <si>
    <t>#194</t>
  </si>
  <si>
    <t>Wooper</t>
  </si>
  <si>
    <t>#195</t>
  </si>
  <si>
    <t>Quagsire</t>
  </si>
  <si>
    <t>#196</t>
  </si>
  <si>
    <t>Espeon</t>
  </si>
  <si>
    <t>#197</t>
  </si>
  <si>
    <t>Umbreon</t>
  </si>
  <si>
    <t>#213</t>
  </si>
  <si>
    <t>#198</t>
  </si>
  <si>
    <t>Murkrow</t>
  </si>
  <si>
    <t>#199</t>
  </si>
  <si>
    <t>Slowking</t>
  </si>
  <si>
    <t>#219</t>
  </si>
  <si>
    <t>#200</t>
  </si>
  <si>
    <t>Misdreavus</t>
  </si>
  <si>
    <t>#201</t>
  </si>
  <si>
    <t>Unown</t>
  </si>
  <si>
    <t>#202</t>
  </si>
  <si>
    <t>Wobbuffet</t>
  </si>
  <si>
    <t>#203</t>
  </si>
  <si>
    <t>Girafarig</t>
  </si>
  <si>
    <t>#204</t>
  </si>
  <si>
    <t>Pineco</t>
  </si>
  <si>
    <t>#205</t>
  </si>
  <si>
    <t>Forretress</t>
  </si>
  <si>
    <t>#206</t>
  </si>
  <si>
    <t>Dunsparce</t>
  </si>
  <si>
    <t>#207</t>
  </si>
  <si>
    <t>Gligar</t>
  </si>
  <si>
    <t>#208</t>
  </si>
  <si>
    <t>Steelix</t>
  </si>
  <si>
    <t>#209</t>
  </si>
  <si>
    <t>Snubbull</t>
  </si>
  <si>
    <t>#210</t>
  </si>
  <si>
    <t>Granbull</t>
  </si>
  <si>
    <t>#211</t>
  </si>
  <si>
    <t>Qwilfish</t>
  </si>
  <si>
    <t>#212</t>
  </si>
  <si>
    <t>Scizor</t>
  </si>
  <si>
    <t>Shuckle</t>
  </si>
  <si>
    <t>#214</t>
  </si>
  <si>
    <t>Heracross</t>
  </si>
  <si>
    <t>#218</t>
  </si>
  <si>
    <t>#215</t>
  </si>
  <si>
    <t>Sneasel</t>
  </si>
  <si>
    <t>#216</t>
  </si>
  <si>
    <t>Teddiursa</t>
  </si>
  <si>
    <t>#217</t>
  </si>
  <si>
    <t>Ursaring</t>
  </si>
  <si>
    <t>Slugma</t>
  </si>
  <si>
    <t>Magcargo</t>
  </si>
  <si>
    <t>#220</t>
  </si>
  <si>
    <t>Swinub</t>
  </si>
  <si>
    <t>#221</t>
  </si>
  <si>
    <t>Piloswine</t>
  </si>
  <si>
    <t>#222</t>
  </si>
  <si>
    <t>Corsola</t>
  </si>
  <si>
    <t>#223</t>
  </si>
  <si>
    <t>Remoraid</t>
  </si>
  <si>
    <t>#224</t>
  </si>
  <si>
    <t>Octillery</t>
  </si>
  <si>
    <t>#225</t>
  </si>
  <si>
    <t>Delibird</t>
  </si>
  <si>
    <t>#226</t>
  </si>
  <si>
    <t>Mantine</t>
  </si>
  <si>
    <t>#227</t>
  </si>
  <si>
    <t>Skarmory</t>
  </si>
  <si>
    <t>#228</t>
  </si>
  <si>
    <t>Houndour</t>
  </si>
  <si>
    <t>#229</t>
  </si>
  <si>
    <t>Houndoom</t>
  </si>
  <si>
    <t>#230</t>
  </si>
  <si>
    <t>Kingdra</t>
  </si>
  <si>
    <t>#231</t>
  </si>
  <si>
    <t>Phanpy</t>
  </si>
  <si>
    <t>#232</t>
  </si>
  <si>
    <t>Donphan</t>
  </si>
  <si>
    <t>#233</t>
  </si>
  <si>
    <t>Porygon2</t>
  </si>
  <si>
    <t>#234</t>
  </si>
  <si>
    <t>Stantler</t>
  </si>
  <si>
    <t>#235</t>
  </si>
  <si>
    <t>Smeargle</t>
  </si>
  <si>
    <t>#236</t>
  </si>
  <si>
    <t>Tyrogue</t>
  </si>
  <si>
    <t>#237</t>
  </si>
  <si>
    <t>Hitmontop</t>
  </si>
  <si>
    <t>#238</t>
  </si>
  <si>
    <t>Smoochum</t>
  </si>
  <si>
    <t>#239</t>
  </si>
  <si>
    <t>Elekid</t>
  </si>
  <si>
    <t>#240</t>
  </si>
  <si>
    <t>Magby</t>
  </si>
  <si>
    <t>#241</t>
  </si>
  <si>
    <t>Miltank</t>
  </si>
  <si>
    <t>#242</t>
  </si>
  <si>
    <t>Blissey</t>
  </si>
  <si>
    <t>#243</t>
  </si>
  <si>
    <t>Raikou</t>
  </si>
  <si>
    <t>#244</t>
  </si>
  <si>
    <t>Entei</t>
  </si>
  <si>
    <t>#245</t>
  </si>
  <si>
    <t>Suicune</t>
  </si>
  <si>
    <t>#249</t>
  </si>
  <si>
    <t>#246</t>
  </si>
  <si>
    <t>Larvitar</t>
  </si>
  <si>
    <t>#250</t>
  </si>
  <si>
    <t>#247</t>
  </si>
  <si>
    <t>Pupitar</t>
  </si>
  <si>
    <t>#251</t>
  </si>
  <si>
    <t>#248</t>
  </si>
  <si>
    <t>Tyranitar</t>
  </si>
  <si>
    <t>#252</t>
  </si>
  <si>
    <t>Lugia</t>
  </si>
  <si>
    <t>#253</t>
  </si>
  <si>
    <t>Ho-Oh</t>
  </si>
  <si>
    <t>#256</t>
  </si>
  <si>
    <t>Celebi</t>
  </si>
  <si>
    <t>Treecko</t>
  </si>
  <si>
    <t>Grovyle</t>
  </si>
  <si>
    <t>#254</t>
  </si>
  <si>
    <t>Sceptile</t>
  </si>
  <si>
    <t>#255</t>
  </si>
  <si>
    <t>Torchic</t>
  </si>
  <si>
    <t>Combusken</t>
  </si>
  <si>
    <t>#257</t>
  </si>
  <si>
    <t>Blaziken</t>
  </si>
  <si>
    <t>#258</t>
  </si>
  <si>
    <t>Mudkip</t>
  </si>
  <si>
    <t>#259</t>
  </si>
  <si>
    <t>Marshtomp</t>
  </si>
  <si>
    <t>#260</t>
  </si>
  <si>
    <t>Swampert</t>
  </si>
  <si>
    <t>#261</t>
  </si>
  <si>
    <t>Poochyena</t>
  </si>
  <si>
    <t>#262</t>
  </si>
  <si>
    <t>Mightyena</t>
  </si>
  <si>
    <t>#263</t>
  </si>
  <si>
    <t>Zigzagoon</t>
  </si>
  <si>
    <t>#264</t>
  </si>
  <si>
    <t>Linoone</t>
  </si>
  <si>
    <t>#265</t>
  </si>
  <si>
    <t>Wurmple</t>
  </si>
  <si>
    <t>#266</t>
  </si>
  <si>
    <t>Silcoon</t>
  </si>
  <si>
    <t>#267</t>
  </si>
  <si>
    <t>Beautifly</t>
  </si>
  <si>
    <t>#268</t>
  </si>
  <si>
    <t>Cascoon</t>
  </si>
  <si>
    <t>#269</t>
  </si>
  <si>
    <t>Dustox</t>
  </si>
  <si>
    <t>#270</t>
  </si>
  <si>
    <t>Lotad</t>
  </si>
  <si>
    <t>#271</t>
  </si>
  <si>
    <t>Lombre</t>
  </si>
  <si>
    <t>#272</t>
  </si>
  <si>
    <t>Ludicolo</t>
  </si>
  <si>
    <t>#273</t>
  </si>
  <si>
    <t>Seedot</t>
  </si>
  <si>
    <t>#274</t>
  </si>
  <si>
    <t>Nuzleaf</t>
  </si>
  <si>
    <t>#275</t>
  </si>
  <si>
    <t>Shiftry</t>
  </si>
  <si>
    <t>#276</t>
  </si>
  <si>
    <t>Taillow</t>
  </si>
  <si>
    <t>#277</t>
  </si>
  <si>
    <t>Swellow</t>
  </si>
  <si>
    <t>#278</t>
  </si>
  <si>
    <t>Wingull</t>
  </si>
  <si>
    <t>#279</t>
  </si>
  <si>
    <t>Pelipper</t>
  </si>
  <si>
    <t>#280</t>
  </si>
  <si>
    <t>Ralts</t>
  </si>
  <si>
    <t>#281</t>
  </si>
  <si>
    <t>Kirlia</t>
  </si>
  <si>
    <t>#282</t>
  </si>
  <si>
    <t>Gardevoir</t>
  </si>
  <si>
    <t>#283</t>
  </si>
  <si>
    <t>Surskit</t>
  </si>
  <si>
    <t>#284</t>
  </si>
  <si>
    <t>Masquerain</t>
  </si>
  <si>
    <t>#285</t>
  </si>
  <si>
    <t>Shroomish</t>
  </si>
  <si>
    <t>#286</t>
  </si>
  <si>
    <t>Breloom</t>
  </si>
  <si>
    <t>#287</t>
  </si>
  <si>
    <t>Slakoth</t>
  </si>
  <si>
    <t>#288</t>
  </si>
  <si>
    <t>Vigoroth</t>
  </si>
  <si>
    <t>#289</t>
  </si>
  <si>
    <t>Slaking</t>
  </si>
  <si>
    <t>#290</t>
  </si>
  <si>
    <t>Nincada</t>
  </si>
  <si>
    <t>#291</t>
  </si>
  <si>
    <t>Ninjask</t>
  </si>
  <si>
    <t>#292</t>
  </si>
  <si>
    <t>Shedinja</t>
  </si>
  <si>
    <t>#293</t>
  </si>
  <si>
    <t>Whismur</t>
  </si>
  <si>
    <t>#294</t>
  </si>
  <si>
    <t>Loudred</t>
  </si>
  <si>
    <t>#295</t>
  </si>
  <si>
    <t>Exploud</t>
  </si>
  <si>
    <t>#296</t>
  </si>
  <si>
    <t>Makuhita</t>
  </si>
  <si>
    <t>#297</t>
  </si>
  <si>
    <t>Hariyama</t>
  </si>
  <si>
    <t>#298</t>
  </si>
  <si>
    <t>Azurill</t>
  </si>
  <si>
    <t>#299</t>
  </si>
  <si>
    <t>Nosepass</t>
  </si>
  <si>
    <t>#300</t>
  </si>
  <si>
    <t>Skitty</t>
  </si>
  <si>
    <t>#301</t>
  </si>
  <si>
    <t>Delcatty</t>
  </si>
  <si>
    <t>#302</t>
  </si>
  <si>
    <t>Sableye</t>
  </si>
  <si>
    <t>#303</t>
  </si>
  <si>
    <t>Mawile</t>
  </si>
  <si>
    <t>#304</t>
  </si>
  <si>
    <t>Aron</t>
  </si>
  <si>
    <t>#305</t>
  </si>
  <si>
    <t>Lairon</t>
  </si>
  <si>
    <t>#306</t>
  </si>
  <si>
    <t>Aggron</t>
  </si>
  <si>
    <t>#307</t>
  </si>
  <si>
    <t>Meditite</t>
  </si>
  <si>
    <t>#308</t>
  </si>
  <si>
    <t>Medicham</t>
  </si>
  <si>
    <t>#309</t>
  </si>
  <si>
    <t>Electrike</t>
  </si>
  <si>
    <t>#310</t>
  </si>
  <si>
    <t>Manectric</t>
  </si>
  <si>
    <t>#311</t>
  </si>
  <si>
    <t>Plusle</t>
  </si>
  <si>
    <t>#312</t>
  </si>
  <si>
    <t>Minun</t>
  </si>
  <si>
    <t>#313</t>
  </si>
  <si>
    <t>Volbeat</t>
  </si>
  <si>
    <t>#314</t>
  </si>
  <si>
    <t>Illumise</t>
  </si>
  <si>
    <t>#315</t>
  </si>
  <si>
    <t>Roselia</t>
  </si>
  <si>
    <t>#316</t>
  </si>
  <si>
    <t>Gulpin</t>
  </si>
  <si>
    <t>#317</t>
  </si>
  <si>
    <t>Swalot</t>
  </si>
  <si>
    <t>#318</t>
  </si>
  <si>
    <t>Carvanha</t>
  </si>
  <si>
    <t>#319</t>
  </si>
  <si>
    <t>Sharpedo</t>
  </si>
  <si>
    <t>#320</t>
  </si>
  <si>
    <t>Wailmer</t>
  </si>
  <si>
    <t>#321</t>
  </si>
  <si>
    <t>Wailord</t>
  </si>
  <si>
    <t>#322</t>
  </si>
  <si>
    <t>Numel</t>
  </si>
  <si>
    <t>#323</t>
  </si>
  <si>
    <t>Camerupt</t>
  </si>
  <si>
    <t>#324</t>
  </si>
  <si>
    <t>Torkoal</t>
  </si>
  <si>
    <t>#325</t>
  </si>
  <si>
    <t>Spoink</t>
  </si>
  <si>
    <t>#326</t>
  </si>
  <si>
    <t>Grumpig</t>
  </si>
  <si>
    <t>#327</t>
  </si>
  <si>
    <t>Spinda</t>
  </si>
  <si>
    <t>#328</t>
  </si>
  <si>
    <t>Trapinch</t>
  </si>
  <si>
    <t>#329</t>
  </si>
  <si>
    <t>Vibrava</t>
  </si>
  <si>
    <t>#330</t>
  </si>
  <si>
    <t>Flygon</t>
  </si>
  <si>
    <t>#331</t>
  </si>
  <si>
    <t>Cacnea</t>
  </si>
  <si>
    <t>#332</t>
  </si>
  <si>
    <t>Cacturne</t>
  </si>
  <si>
    <t>#333</t>
  </si>
  <si>
    <t>Swablu</t>
  </si>
  <si>
    <t>#334</t>
  </si>
  <si>
    <t>Altaria</t>
  </si>
  <si>
    <t>#335</t>
  </si>
  <si>
    <t>Zangoose</t>
  </si>
  <si>
    <t>#336</t>
  </si>
  <si>
    <t>Seviper</t>
  </si>
  <si>
    <t>#337</t>
  </si>
  <si>
    <t>Lunatone</t>
  </si>
  <si>
    <t>#338</t>
  </si>
  <si>
    <t>Solrock</t>
  </si>
  <si>
    <t>#339</t>
  </si>
  <si>
    <t>Barboach</t>
  </si>
  <si>
    <t>#340</t>
  </si>
  <si>
    <t>Whiscash</t>
  </si>
  <si>
    <t>#341</t>
  </si>
  <si>
    <t>Corphish</t>
  </si>
  <si>
    <t>#342</t>
  </si>
  <si>
    <t>Crawdaunt</t>
  </si>
  <si>
    <t>#343</t>
  </si>
  <si>
    <t>Baltoy</t>
  </si>
  <si>
    <t>#344</t>
  </si>
  <si>
    <t>Claydol</t>
  </si>
  <si>
    <t>#345</t>
  </si>
  <si>
    <t>Lileep</t>
  </si>
  <si>
    <t>#346</t>
  </si>
  <si>
    <t>Cradily</t>
  </si>
  <si>
    <t>#347</t>
  </si>
  <si>
    <t>Anorith</t>
  </si>
  <si>
    <t>#348</t>
  </si>
  <si>
    <t>Armaldo</t>
  </si>
  <si>
    <t>#349</t>
  </si>
  <si>
    <t>Feebas</t>
  </si>
  <si>
    <t>#350</t>
  </si>
  <si>
    <t>Milotic</t>
  </si>
  <si>
    <t>#351</t>
  </si>
  <si>
    <t>Castform</t>
  </si>
  <si>
    <t>#352</t>
  </si>
  <si>
    <t>Kecleon</t>
  </si>
  <si>
    <t>#353</t>
  </si>
  <si>
    <t>Shuppet</t>
  </si>
  <si>
    <t>#354</t>
  </si>
  <si>
    <t>Banette</t>
  </si>
  <si>
    <t>#355</t>
  </si>
  <si>
    <t>Duskull</t>
  </si>
  <si>
    <t>#356</t>
  </si>
  <si>
    <t>Dusclops</t>
  </si>
  <si>
    <t>#357</t>
  </si>
  <si>
    <t>Tropius</t>
  </si>
  <si>
    <t>#358</t>
  </si>
  <si>
    <t>Chimecho</t>
  </si>
  <si>
    <t>#359</t>
  </si>
  <si>
    <t>Absol</t>
  </si>
  <si>
    <t>#360</t>
  </si>
  <si>
    <t>Wynaut</t>
  </si>
  <si>
    <t>#361</t>
  </si>
  <si>
    <t>Snorunt</t>
  </si>
  <si>
    <t>#362</t>
  </si>
  <si>
    <t>Glalie</t>
  </si>
  <si>
    <t>#363</t>
  </si>
  <si>
    <t>Spheal</t>
  </si>
  <si>
    <t>#364</t>
  </si>
  <si>
    <t>Sealeo</t>
  </si>
  <si>
    <t>#365</t>
  </si>
  <si>
    <t>Walrein</t>
  </si>
  <si>
    <t>#366</t>
  </si>
  <si>
    <t>Clamperl</t>
  </si>
  <si>
    <t>#367</t>
  </si>
  <si>
    <t>Huntail</t>
  </si>
  <si>
    <t>#368</t>
  </si>
  <si>
    <t>Gorebyss</t>
  </si>
  <si>
    <t>#369</t>
  </si>
  <si>
    <t>Relicanth</t>
  </si>
  <si>
    <t>#370</t>
  </si>
  <si>
    <t>Luvdisc</t>
  </si>
  <si>
    <t>#371</t>
  </si>
  <si>
    <t>Bagon</t>
  </si>
  <si>
    <t>#372</t>
  </si>
  <si>
    <t>Shelgon</t>
  </si>
  <si>
    <t>#373</t>
  </si>
  <si>
    <t>Salamence</t>
  </si>
  <si>
    <t>#374</t>
  </si>
  <si>
    <t>Beldum</t>
  </si>
  <si>
    <t>#375</t>
  </si>
  <si>
    <t>Metang</t>
  </si>
  <si>
    <t>#376</t>
  </si>
  <si>
    <t>Metagross</t>
  </si>
  <si>
    <t>#377</t>
  </si>
  <si>
    <t>Regirock</t>
  </si>
  <si>
    <t>#378</t>
  </si>
  <si>
    <t>Regice</t>
  </si>
  <si>
    <t>#379</t>
  </si>
  <si>
    <t>Registeel</t>
  </si>
  <si>
    <t>#380</t>
  </si>
  <si>
    <t>Latias</t>
  </si>
  <si>
    <t>#381</t>
  </si>
  <si>
    <t>Latios</t>
  </si>
  <si>
    <t>#382</t>
  </si>
  <si>
    <t>Kyogre</t>
  </si>
  <si>
    <t>#383</t>
  </si>
  <si>
    <t>Groudon</t>
  </si>
  <si>
    <t>#384</t>
  </si>
  <si>
    <t>Rayquaza</t>
  </si>
  <si>
    <t>#385</t>
  </si>
  <si>
    <t>Jirachi</t>
  </si>
  <si>
    <t>#386</t>
  </si>
  <si>
    <t>Deoxys</t>
  </si>
  <si>
    <t>#387</t>
  </si>
  <si>
    <t>Turtwig</t>
  </si>
  <si>
    <t>#388</t>
  </si>
  <si>
    <t>Grotle</t>
  </si>
  <si>
    <t>#389</t>
  </si>
  <si>
    <t>Torterra</t>
  </si>
  <si>
    <t>#390</t>
  </si>
  <si>
    <t>Chimchar</t>
  </si>
  <si>
    <t>#391</t>
  </si>
  <si>
    <t>Monferno</t>
  </si>
  <si>
    <t>#392</t>
  </si>
  <si>
    <t>Infernape</t>
  </si>
  <si>
    <t>#393</t>
  </si>
  <si>
    <t>Piplup</t>
  </si>
  <si>
    <t>#394</t>
  </si>
  <si>
    <t>Prinplup</t>
  </si>
  <si>
    <t>#395</t>
  </si>
  <si>
    <t>Empoleon</t>
  </si>
  <si>
    <t>#396</t>
  </si>
  <si>
    <t>Starly</t>
  </si>
  <si>
    <t>#397</t>
  </si>
  <si>
    <t>Staravia</t>
  </si>
  <si>
    <t>#398</t>
  </si>
  <si>
    <t>Staraptor</t>
  </si>
  <si>
    <t>#399</t>
  </si>
  <si>
    <t>Bidoof</t>
  </si>
  <si>
    <t>#400</t>
  </si>
  <si>
    <t>Bibarel</t>
  </si>
  <si>
    <t>#401</t>
  </si>
  <si>
    <t>Kricketot</t>
  </si>
  <si>
    <t>#402</t>
  </si>
  <si>
    <t>Kricketune</t>
  </si>
  <si>
    <t>#403</t>
  </si>
  <si>
    <t>Shinx</t>
  </si>
  <si>
    <t>#404</t>
  </si>
  <si>
    <t>Luxio</t>
  </si>
  <si>
    <t>#405</t>
  </si>
  <si>
    <t>Luxray</t>
  </si>
  <si>
    <t>#406</t>
  </si>
  <si>
    <t>Budew</t>
  </si>
  <si>
    <t>#407</t>
  </si>
  <si>
    <t>Roserade</t>
  </si>
  <si>
    <t>#408</t>
  </si>
  <si>
    <t>Cranidos</t>
  </si>
  <si>
    <t>#409</t>
  </si>
  <si>
    <t>Rampardos</t>
  </si>
  <si>
    <t>#410</t>
  </si>
  <si>
    <t>Shieldon</t>
  </si>
  <si>
    <t>#411</t>
  </si>
  <si>
    <t>Bastiodon</t>
  </si>
  <si>
    <t>#412</t>
  </si>
  <si>
    <t>Burmy</t>
  </si>
  <si>
    <t>#413</t>
  </si>
  <si>
    <t>Wormadam</t>
  </si>
  <si>
    <t>#414</t>
  </si>
  <si>
    <t>Mothim</t>
  </si>
  <si>
    <t>#415</t>
  </si>
  <si>
    <t>Combee</t>
  </si>
  <si>
    <t>#416</t>
  </si>
  <si>
    <t>Vespiquen</t>
  </si>
  <si>
    <t>#417</t>
  </si>
  <si>
    <t>Pachirisu</t>
  </si>
  <si>
    <t>#418</t>
  </si>
  <si>
    <t>Buizel</t>
  </si>
  <si>
    <t>#419</t>
  </si>
  <si>
    <t>Floatzel</t>
  </si>
  <si>
    <t>#420</t>
  </si>
  <si>
    <t>Cherubi</t>
  </si>
  <si>
    <t>#421</t>
  </si>
  <si>
    <t>Cherrim</t>
  </si>
  <si>
    <t>#422</t>
  </si>
  <si>
    <t>Shellos</t>
  </si>
  <si>
    <t>#423</t>
  </si>
  <si>
    <t>Gastrodon</t>
  </si>
  <si>
    <t>#424</t>
  </si>
  <si>
    <t>Ambipom</t>
  </si>
  <si>
    <t>#425</t>
  </si>
  <si>
    <t>Drifloon</t>
  </si>
  <si>
    <t>#426</t>
  </si>
  <si>
    <t>Drifblim</t>
  </si>
  <si>
    <t>#427</t>
  </si>
  <si>
    <t>Buneary</t>
  </si>
  <si>
    <t>#428</t>
  </si>
  <si>
    <t>Lopunny</t>
  </si>
  <si>
    <t>#429</t>
  </si>
  <si>
    <t>Mismagius</t>
  </si>
  <si>
    <t>#430</t>
  </si>
  <si>
    <t>Honchkrow</t>
  </si>
  <si>
    <t>#431</t>
  </si>
  <si>
    <t>Glameow</t>
  </si>
  <si>
    <t>#432</t>
  </si>
  <si>
    <t>Purugly</t>
  </si>
  <si>
    <t>#433</t>
  </si>
  <si>
    <t>Chingling</t>
  </si>
  <si>
    <t>#434</t>
  </si>
  <si>
    <t>Stunky</t>
  </si>
  <si>
    <t>#435</t>
  </si>
  <si>
    <t>Skuntank</t>
  </si>
  <si>
    <t>#436</t>
  </si>
  <si>
    <t>Bronzor</t>
  </si>
  <si>
    <t>#437</t>
  </si>
  <si>
    <t>Bronzong</t>
  </si>
  <si>
    <t>#438</t>
  </si>
  <si>
    <t>Bonsly</t>
  </si>
  <si>
    <t>#439</t>
  </si>
  <si>
    <t>Mime Jr.</t>
  </si>
  <si>
    <t>#440</t>
  </si>
  <si>
    <t>Happiny</t>
  </si>
  <si>
    <t>#441</t>
  </si>
  <si>
    <t>Chatot</t>
  </si>
  <si>
    <t>#442</t>
  </si>
  <si>
    <t>Spiritomb</t>
  </si>
  <si>
    <t>#443</t>
  </si>
  <si>
    <t>Gible</t>
  </si>
  <si>
    <t>#444</t>
  </si>
  <si>
    <t>Gabite</t>
  </si>
  <si>
    <t>#445</t>
  </si>
  <si>
    <t>Garchomp</t>
  </si>
  <si>
    <t>#446</t>
  </si>
  <si>
    <t>Munchlax</t>
  </si>
  <si>
    <t>#447</t>
  </si>
  <si>
    <t>Riolu</t>
  </si>
  <si>
    <t>#448</t>
  </si>
  <si>
    <t>Lucario</t>
  </si>
  <si>
    <t>#449</t>
  </si>
  <si>
    <t>Hippopotas</t>
  </si>
  <si>
    <t>#450</t>
  </si>
  <si>
    <t>Hippowdon</t>
  </si>
  <si>
    <t>#451</t>
  </si>
  <si>
    <t>Skorupi</t>
  </si>
  <si>
    <t>#452</t>
  </si>
  <si>
    <t>Drapion</t>
  </si>
  <si>
    <t>#453</t>
  </si>
  <si>
    <t>Croagunk</t>
  </si>
  <si>
    <t>#454</t>
  </si>
  <si>
    <t>Toxicroak</t>
  </si>
  <si>
    <t>#455</t>
  </si>
  <si>
    <t>Carnivine</t>
  </si>
  <si>
    <t>#456</t>
  </si>
  <si>
    <t>Finneon</t>
  </si>
  <si>
    <t>#457</t>
  </si>
  <si>
    <t>Lumineon</t>
  </si>
  <si>
    <t>#458</t>
  </si>
  <si>
    <t>Mantyke</t>
  </si>
  <si>
    <t>#459</t>
  </si>
  <si>
    <t>Snover</t>
  </si>
  <si>
    <t>#460</t>
  </si>
  <si>
    <t>Abomasnow</t>
  </si>
  <si>
    <t>#461</t>
  </si>
  <si>
    <t>Weavile</t>
  </si>
  <si>
    <t>#462</t>
  </si>
  <si>
    <t>Magnezone</t>
  </si>
  <si>
    <t>#463</t>
  </si>
  <si>
    <t>Lickilicky</t>
  </si>
  <si>
    <t>#464</t>
  </si>
  <si>
    <t>Rhyperior</t>
  </si>
  <si>
    <t>#465</t>
  </si>
  <si>
    <t>Tangrowth</t>
  </si>
  <si>
    <t>#466</t>
  </si>
  <si>
    <t>Electivire</t>
  </si>
  <si>
    <t>#467</t>
  </si>
  <si>
    <t>Magmortar</t>
  </si>
  <si>
    <t>#468</t>
  </si>
  <si>
    <t>Togekiss</t>
  </si>
  <si>
    <t>#469</t>
  </si>
  <si>
    <t>Yanmega</t>
  </si>
  <si>
    <t>#470</t>
  </si>
  <si>
    <t>Leafeon</t>
  </si>
  <si>
    <t>#471</t>
  </si>
  <si>
    <t>Glaceon</t>
  </si>
  <si>
    <t>#472</t>
  </si>
  <si>
    <t>Gliscor</t>
  </si>
  <si>
    <t>#473</t>
  </si>
  <si>
    <t>Mamoswine</t>
  </si>
  <si>
    <t>#474</t>
  </si>
  <si>
    <t>Porygon-Z</t>
  </si>
  <si>
    <t>#475</t>
  </si>
  <si>
    <t>Gallade</t>
  </si>
  <si>
    <t>#476</t>
  </si>
  <si>
    <t>Probopass</t>
  </si>
  <si>
    <t>#477</t>
  </si>
  <si>
    <t>Dusknoir</t>
  </si>
  <si>
    <t>#478</t>
  </si>
  <si>
    <t>Froslass</t>
  </si>
  <si>
    <t>#479</t>
  </si>
  <si>
    <t>Rotom</t>
  </si>
  <si>
    <t>#480</t>
  </si>
  <si>
    <t>Uxie</t>
  </si>
  <si>
    <t>#481</t>
  </si>
  <si>
    <t>Mesprit</t>
  </si>
  <si>
    <t>#482</t>
  </si>
  <si>
    <t>Azelf</t>
  </si>
  <si>
    <t>#483</t>
  </si>
  <si>
    <t>Dialga</t>
  </si>
  <si>
    <t>#484</t>
  </si>
  <si>
    <t>Palkia</t>
  </si>
  <si>
    <t>#485</t>
  </si>
  <si>
    <t>Heatran</t>
  </si>
  <si>
    <t>#486</t>
  </si>
  <si>
    <t>Regigigas</t>
  </si>
  <si>
    <t>#487</t>
  </si>
  <si>
    <t>Giratina</t>
  </si>
  <si>
    <t>#488</t>
  </si>
  <si>
    <t>Cresselia</t>
  </si>
  <si>
    <t>#489</t>
  </si>
  <si>
    <t>Phione</t>
  </si>
  <si>
    <t>#490</t>
  </si>
  <si>
    <t>Manaphy</t>
  </si>
  <si>
    <t>#491</t>
  </si>
  <si>
    <t>Darkrai</t>
  </si>
  <si>
    <t>#492</t>
  </si>
  <si>
    <t>Shaymin</t>
  </si>
  <si>
    <t>#493</t>
  </si>
  <si>
    <t>Arceus</t>
  </si>
  <si>
    <t>#494</t>
  </si>
  <si>
    <t>Victini</t>
  </si>
  <si>
    <t>#495</t>
  </si>
  <si>
    <t>Snivy</t>
  </si>
  <si>
    <t>#496</t>
  </si>
  <si>
    <t>Servine</t>
  </si>
  <si>
    <t>#497</t>
  </si>
  <si>
    <t>Serperior</t>
  </si>
  <si>
    <t>#498</t>
  </si>
  <si>
    <t>Tepig</t>
  </si>
  <si>
    <t>#499</t>
  </si>
  <si>
    <t>Pignite</t>
  </si>
  <si>
    <t>#500</t>
  </si>
  <si>
    <t>Emboar</t>
  </si>
  <si>
    <t>#501</t>
  </si>
  <si>
    <t>Oshawott</t>
  </si>
  <si>
    <t>#502</t>
  </si>
  <si>
    <t>Dewott</t>
  </si>
  <si>
    <t>#503</t>
  </si>
  <si>
    <t>Samurott</t>
  </si>
  <si>
    <t>#504</t>
  </si>
  <si>
    <t>Patrat</t>
  </si>
  <si>
    <t>#505</t>
  </si>
  <si>
    <t>Watchog</t>
  </si>
  <si>
    <t>#506</t>
  </si>
  <si>
    <t>Lillipup</t>
  </si>
  <si>
    <t>#507</t>
  </si>
  <si>
    <t>Herdier</t>
  </si>
  <si>
    <t>#508</t>
  </si>
  <si>
    <t>Stoutland</t>
  </si>
  <si>
    <t>#509</t>
  </si>
  <si>
    <t>Purrloin</t>
  </si>
  <si>
    <t>#510</t>
  </si>
  <si>
    <t>Liepard</t>
  </si>
  <si>
    <t>#511</t>
  </si>
  <si>
    <t>Pansage</t>
  </si>
  <si>
    <t>#512</t>
  </si>
  <si>
    <t>Simisage</t>
  </si>
  <si>
    <t>#513</t>
  </si>
  <si>
    <t>Pansear</t>
  </si>
  <si>
    <t>#514</t>
  </si>
  <si>
    <t>Simisear</t>
  </si>
  <si>
    <t>#515</t>
  </si>
  <si>
    <t>Panpour</t>
  </si>
  <si>
    <t>#516</t>
  </si>
  <si>
    <t>Simipour</t>
  </si>
  <si>
    <t>#517</t>
  </si>
  <si>
    <t>Munna</t>
  </si>
  <si>
    <t>#518</t>
  </si>
  <si>
    <t>Musharna</t>
  </si>
  <si>
    <t>#519</t>
  </si>
  <si>
    <t>Pidove</t>
  </si>
  <si>
    <t>#520</t>
  </si>
  <si>
    <t>Tranquill</t>
  </si>
  <si>
    <t>#521</t>
  </si>
  <si>
    <t>Unfezant</t>
  </si>
  <si>
    <t>#522</t>
  </si>
  <si>
    <t>Blitzle</t>
  </si>
  <si>
    <t>#523</t>
  </si>
  <si>
    <t>Zebstrika</t>
  </si>
  <si>
    <t>#524</t>
  </si>
  <si>
    <t>Roggenrola</t>
  </si>
  <si>
    <t>#525</t>
  </si>
  <si>
    <t>Boldore</t>
  </si>
  <si>
    <t>#526</t>
  </si>
  <si>
    <t>Gigalith</t>
  </si>
  <si>
    <t>#527</t>
  </si>
  <si>
    <t>Woobat</t>
  </si>
  <si>
    <t>#528</t>
  </si>
  <si>
    <t>Swoobat</t>
  </si>
  <si>
    <t>#529</t>
  </si>
  <si>
    <t>Drilbur</t>
  </si>
  <si>
    <t>#530</t>
  </si>
  <si>
    <t>Excadrill</t>
  </si>
  <si>
    <t>#531</t>
  </si>
  <si>
    <t>Audino</t>
  </si>
  <si>
    <t>#532</t>
  </si>
  <si>
    <t>Timburr</t>
  </si>
  <si>
    <t>#533</t>
  </si>
  <si>
    <t>Gurdurr</t>
  </si>
  <si>
    <t>#534</t>
  </si>
  <si>
    <t>Conkeldurr</t>
  </si>
  <si>
    <t>#535</t>
  </si>
  <si>
    <t>Tympole</t>
  </si>
  <si>
    <t>#536</t>
  </si>
  <si>
    <t>Palpitoad</t>
  </si>
  <si>
    <t>#537</t>
  </si>
  <si>
    <t>Seismitoad</t>
  </si>
  <si>
    <t>#538</t>
  </si>
  <si>
    <t>Throh</t>
  </si>
  <si>
    <t>#539</t>
  </si>
  <si>
    <t>Sawk</t>
  </si>
  <si>
    <t>#540</t>
  </si>
  <si>
    <t>Sewaddle</t>
  </si>
  <si>
    <t>#541</t>
  </si>
  <si>
    <t>Swadloon</t>
  </si>
  <si>
    <t>#542</t>
  </si>
  <si>
    <t>Leavanny</t>
  </si>
  <si>
    <t>#543</t>
  </si>
  <si>
    <t>Venipede</t>
  </si>
  <si>
    <t>#544</t>
  </si>
  <si>
    <t>Whirlipede</t>
  </si>
  <si>
    <t>#545</t>
  </si>
  <si>
    <t>Scolipede</t>
  </si>
  <si>
    <t>#546</t>
  </si>
  <si>
    <t>Cottonee</t>
  </si>
  <si>
    <t>#547</t>
  </si>
  <si>
    <t>Whimsicott</t>
  </si>
  <si>
    <t>#548</t>
  </si>
  <si>
    <t>Petilil</t>
  </si>
  <si>
    <t>#549</t>
  </si>
  <si>
    <t>Lilligant</t>
  </si>
  <si>
    <t>#550</t>
  </si>
  <si>
    <t>Basculin</t>
  </si>
  <si>
    <t>#551</t>
  </si>
  <si>
    <t>Sandile</t>
  </si>
  <si>
    <t>#552</t>
  </si>
  <si>
    <t>Krokorok</t>
  </si>
  <si>
    <t>#553</t>
  </si>
  <si>
    <t>Krookodile</t>
  </si>
  <si>
    <t>#554</t>
  </si>
  <si>
    <t>Darumaka</t>
  </si>
  <si>
    <t>#555</t>
  </si>
  <si>
    <t>Darmanitan</t>
  </si>
  <si>
    <t>#556</t>
  </si>
  <si>
    <t>Maractus</t>
  </si>
  <si>
    <t>#557</t>
  </si>
  <si>
    <t>Dwebble</t>
  </si>
  <si>
    <t>#558</t>
  </si>
  <si>
    <t>Crustle</t>
  </si>
  <si>
    <t>#559</t>
  </si>
  <si>
    <t>Scraggy</t>
  </si>
  <si>
    <t>#560</t>
  </si>
  <si>
    <t>Scrafty</t>
  </si>
  <si>
    <t>#561</t>
  </si>
  <si>
    <t>Sigilyph</t>
  </si>
  <si>
    <t>#562</t>
  </si>
  <si>
    <t>Yamask</t>
  </si>
  <si>
    <t>#563</t>
  </si>
  <si>
    <t>Cofagrigus</t>
  </si>
  <si>
    <t>#564</t>
  </si>
  <si>
    <t>Tirtouga</t>
  </si>
  <si>
    <t>#565</t>
  </si>
  <si>
    <t>Carracosta</t>
  </si>
  <si>
    <t>#566</t>
  </si>
  <si>
    <t>Archen</t>
  </si>
  <si>
    <t>#567</t>
  </si>
  <si>
    <t>Archeops</t>
  </si>
  <si>
    <t>#568</t>
  </si>
  <si>
    <t>Trubbish</t>
  </si>
  <si>
    <t>#569</t>
  </si>
  <si>
    <t>Garbodor</t>
  </si>
  <si>
    <t>#570</t>
  </si>
  <si>
    <t>Zorua</t>
  </si>
  <si>
    <t>#571</t>
  </si>
  <si>
    <t>Zoroark</t>
  </si>
  <si>
    <t>#572</t>
  </si>
  <si>
    <t>Minccino</t>
  </si>
  <si>
    <t>#573</t>
  </si>
  <si>
    <t>Cinccino</t>
  </si>
  <si>
    <t>#574</t>
  </si>
  <si>
    <t>Gothita</t>
  </si>
  <si>
    <t>#575</t>
  </si>
  <si>
    <t>Gothorita</t>
  </si>
  <si>
    <t>#576</t>
  </si>
  <si>
    <t>Gothitelle</t>
  </si>
  <si>
    <t>#577</t>
  </si>
  <si>
    <t>Solosis</t>
  </si>
  <si>
    <t>#578</t>
  </si>
  <si>
    <t>Duosion</t>
  </si>
  <si>
    <t>#579</t>
  </si>
  <si>
    <t>Reuniclus</t>
  </si>
  <si>
    <t>#580</t>
  </si>
  <si>
    <t>Ducklett</t>
  </si>
  <si>
    <t>#581</t>
  </si>
  <si>
    <t>Swanna</t>
  </si>
  <si>
    <t>#582</t>
  </si>
  <si>
    <t>Vanillite</t>
  </si>
  <si>
    <t>#583</t>
  </si>
  <si>
    <t>Vanillish</t>
  </si>
  <si>
    <t>#584</t>
  </si>
  <si>
    <t>Vanilluxe</t>
  </si>
  <si>
    <t>#585</t>
  </si>
  <si>
    <t>Deerling</t>
  </si>
  <si>
    <t>#586</t>
  </si>
  <si>
    <t>Sawsbuck</t>
  </si>
  <si>
    <t>#587</t>
  </si>
  <si>
    <t>Emolga</t>
  </si>
  <si>
    <t>#588</t>
  </si>
  <si>
    <t>Karrablast</t>
  </si>
  <si>
    <t>#589</t>
  </si>
  <si>
    <t>Escavalier</t>
  </si>
  <si>
    <t>#590</t>
  </si>
  <si>
    <t>Foongus</t>
  </si>
  <si>
    <t>#591</t>
  </si>
  <si>
    <t>Amoonguss</t>
  </si>
  <si>
    <t>#592</t>
  </si>
  <si>
    <t>Frillish</t>
  </si>
  <si>
    <t>#593</t>
  </si>
  <si>
    <t>Jellicent</t>
  </si>
  <si>
    <t>#594</t>
  </si>
  <si>
    <t>Alomomola</t>
  </si>
  <si>
    <t>#595</t>
  </si>
  <si>
    <t>Joltik</t>
  </si>
  <si>
    <t>#596</t>
  </si>
  <si>
    <t>Galvantula</t>
  </si>
  <si>
    <t>#597</t>
  </si>
  <si>
    <t>Ferroseed</t>
  </si>
  <si>
    <t>#598</t>
  </si>
  <si>
    <t>Ferrothorn</t>
  </si>
  <si>
    <t>#599</t>
  </si>
  <si>
    <t>Klink</t>
  </si>
  <si>
    <t>#600</t>
  </si>
  <si>
    <t>Klang</t>
  </si>
  <si>
    <t>#601</t>
  </si>
  <si>
    <t>Klinklang</t>
  </si>
  <si>
    <t>#602</t>
  </si>
  <si>
    <t>Tynamo</t>
  </si>
  <si>
    <t>#603</t>
  </si>
  <si>
    <t>Eelektrik</t>
  </si>
  <si>
    <t>#604</t>
  </si>
  <si>
    <t>Eelektross</t>
  </si>
  <si>
    <t>#605</t>
  </si>
  <si>
    <t>Elgyem</t>
  </si>
  <si>
    <t>#606</t>
  </si>
  <si>
    <t>Beheeyem</t>
  </si>
  <si>
    <t>#607</t>
  </si>
  <si>
    <t>Litwick</t>
  </si>
  <si>
    <t>#608</t>
  </si>
  <si>
    <t>Lampent</t>
  </si>
  <si>
    <t>#609</t>
  </si>
  <si>
    <t>Chandelure</t>
  </si>
  <si>
    <t>#610</t>
  </si>
  <si>
    <t>Axew</t>
  </si>
  <si>
    <t>#611</t>
  </si>
  <si>
    <t>Fraxure</t>
  </si>
  <si>
    <t>#612</t>
  </si>
  <si>
    <t>Haxorus</t>
  </si>
  <si>
    <t>#613</t>
  </si>
  <si>
    <t>Cubchoo</t>
  </si>
  <si>
    <t>#614</t>
  </si>
  <si>
    <t>Beartic</t>
  </si>
  <si>
    <t>#615</t>
  </si>
  <si>
    <t>Cryogonal</t>
  </si>
  <si>
    <t>#616</t>
  </si>
  <si>
    <t>Shelmet</t>
  </si>
  <si>
    <t>#617</t>
  </si>
  <si>
    <t>Accelgor</t>
  </si>
  <si>
    <t>#618</t>
  </si>
  <si>
    <t>Stunfisk</t>
  </si>
  <si>
    <t>#619</t>
  </si>
  <si>
    <t>Mienfoo</t>
  </si>
  <si>
    <t>#620</t>
  </si>
  <si>
    <t>Mienshao</t>
  </si>
  <si>
    <t>#621</t>
  </si>
  <si>
    <t>Druddigon</t>
  </si>
  <si>
    <t>#622</t>
  </si>
  <si>
    <t>Golett</t>
  </si>
  <si>
    <t>#623</t>
  </si>
  <si>
    <t>Golurk</t>
  </si>
  <si>
    <t>#624</t>
  </si>
  <si>
    <t>Pawniard</t>
  </si>
  <si>
    <t>#625</t>
  </si>
  <si>
    <t>Bisharp</t>
  </si>
  <si>
    <t>#626</t>
  </si>
  <si>
    <t>Bouffalant</t>
  </si>
  <si>
    <t>#627</t>
  </si>
  <si>
    <t>Rufflet</t>
  </si>
  <si>
    <t>#628</t>
  </si>
  <si>
    <t>Braviary</t>
  </si>
  <si>
    <t>#629</t>
  </si>
  <si>
    <t>Vullaby</t>
  </si>
  <si>
    <t>#630</t>
  </si>
  <si>
    <t>Mandibuzz</t>
  </si>
  <si>
    <t>#631</t>
  </si>
  <si>
    <t>Heatmor</t>
  </si>
  <si>
    <t>#632</t>
  </si>
  <si>
    <t>Durant</t>
  </si>
  <si>
    <t>#633</t>
  </si>
  <si>
    <t>Deino</t>
  </si>
  <si>
    <t>#634</t>
  </si>
  <si>
    <t>Zweilous</t>
  </si>
  <si>
    <t>#635</t>
  </si>
  <si>
    <t>Hydreigon</t>
  </si>
  <si>
    <t>#636</t>
  </si>
  <si>
    <t>Larvesta</t>
  </si>
  <si>
    <t>#637</t>
  </si>
  <si>
    <t>Volcarona</t>
  </si>
  <si>
    <t>#638</t>
  </si>
  <si>
    <t>Cobalion</t>
  </si>
  <si>
    <t>#639</t>
  </si>
  <si>
    <t>Terrakion</t>
  </si>
  <si>
    <t>#640</t>
  </si>
  <si>
    <t>Virizion</t>
  </si>
  <si>
    <t>#641</t>
  </si>
  <si>
    <t>Tornadus</t>
  </si>
  <si>
    <t>#642</t>
  </si>
  <si>
    <t>Thundurus</t>
  </si>
  <si>
    <t>#643</t>
  </si>
  <si>
    <t>Reshiram</t>
  </si>
  <si>
    <t>#644</t>
  </si>
  <si>
    <t>Zekrom</t>
  </si>
  <si>
    <t>#645</t>
  </si>
  <si>
    <t>Landorus</t>
  </si>
  <si>
    <t>#646</t>
  </si>
  <si>
    <t>Kyurem</t>
  </si>
  <si>
    <t>#647</t>
  </si>
  <si>
    <t>Keldeo</t>
  </si>
  <si>
    <t>#648</t>
  </si>
  <si>
    <t>Meloetta</t>
  </si>
  <si>
    <t>#649</t>
  </si>
  <si>
    <t>Genesect</t>
  </si>
  <si>
    <t>#650</t>
  </si>
  <si>
    <t>Chespin</t>
  </si>
  <si>
    <t>#651</t>
  </si>
  <si>
    <t>Quilladin</t>
  </si>
  <si>
    <t>#652</t>
  </si>
  <si>
    <t>Chesnaught</t>
  </si>
  <si>
    <t>#653</t>
  </si>
  <si>
    <t>Fennekin</t>
  </si>
  <si>
    <t>#654</t>
  </si>
  <si>
    <t>Braixen</t>
  </si>
  <si>
    <t>#655</t>
  </si>
  <si>
    <t>Delphox</t>
  </si>
  <si>
    <t>#656</t>
  </si>
  <si>
    <t>Froakie</t>
  </si>
  <si>
    <t>#657</t>
  </si>
  <si>
    <t>Frogadier</t>
  </si>
  <si>
    <t>#658</t>
  </si>
  <si>
    <t>Greninja</t>
  </si>
  <si>
    <t>#659</t>
  </si>
  <si>
    <t>Bunnelby</t>
  </si>
  <si>
    <t>#660</t>
  </si>
  <si>
    <t>Diggersby</t>
  </si>
  <si>
    <t>#661</t>
  </si>
  <si>
    <t>Fletchling</t>
  </si>
  <si>
    <t>#662</t>
  </si>
  <si>
    <t>Fletchinder</t>
  </si>
  <si>
    <t>#663</t>
  </si>
  <si>
    <t>Talonflame</t>
  </si>
  <si>
    <t>#664</t>
  </si>
  <si>
    <t>Scatterbug</t>
  </si>
  <si>
    <t>#665</t>
  </si>
  <si>
    <t>Spewpa</t>
  </si>
  <si>
    <t>#666</t>
  </si>
  <si>
    <t>Vivillon</t>
  </si>
  <si>
    <t>#667</t>
  </si>
  <si>
    <t>Litleo</t>
  </si>
  <si>
    <t>#668</t>
  </si>
  <si>
    <t>Pyroar</t>
  </si>
  <si>
    <t>#669</t>
  </si>
  <si>
    <t>Flabébé</t>
  </si>
  <si>
    <t>#670</t>
  </si>
  <si>
    <t>Floette</t>
  </si>
  <si>
    <t>#671</t>
  </si>
  <si>
    <t>Florges</t>
  </si>
  <si>
    <t>#672</t>
  </si>
  <si>
    <t>Skiddo</t>
  </si>
  <si>
    <t>#673</t>
  </si>
  <si>
    <t>Gogoat</t>
  </si>
  <si>
    <t>#674</t>
  </si>
  <si>
    <t>Pancham</t>
  </si>
  <si>
    <t>#675</t>
  </si>
  <si>
    <t>Pangoro</t>
  </si>
  <si>
    <t>#676</t>
  </si>
  <si>
    <t>Furfrou</t>
  </si>
  <si>
    <t>#677</t>
  </si>
  <si>
    <t>Espurr</t>
  </si>
  <si>
    <t>#678</t>
  </si>
  <si>
    <t>Meowstic</t>
  </si>
  <si>
    <t>#679</t>
  </si>
  <si>
    <t>Honedge</t>
  </si>
  <si>
    <t>#680</t>
  </si>
  <si>
    <t>Doublade</t>
  </si>
  <si>
    <t>#681</t>
  </si>
  <si>
    <t>Aegislash</t>
  </si>
  <si>
    <t>#682</t>
  </si>
  <si>
    <t>Spritzee</t>
  </si>
  <si>
    <t>#683</t>
  </si>
  <si>
    <t>Aromatisse</t>
  </si>
  <si>
    <t>#684</t>
  </si>
  <si>
    <t>Swirlix</t>
  </si>
  <si>
    <t>#685</t>
  </si>
  <si>
    <t>Slurpuff</t>
  </si>
  <si>
    <t>#686</t>
  </si>
  <si>
    <t>Inkay</t>
  </si>
  <si>
    <t>#687</t>
  </si>
  <si>
    <t>Malamar</t>
  </si>
  <si>
    <t>#688</t>
  </si>
  <si>
    <t>Binacle</t>
  </si>
  <si>
    <t>#689</t>
  </si>
  <si>
    <t>Barbaracle</t>
  </si>
  <si>
    <t>#690</t>
  </si>
  <si>
    <t>Skrelp</t>
  </si>
  <si>
    <t>#691</t>
  </si>
  <si>
    <t>Dragalge</t>
  </si>
  <si>
    <t>#692</t>
  </si>
  <si>
    <t>Clauncher</t>
  </si>
  <si>
    <t>#693</t>
  </si>
  <si>
    <t>Clawitzer</t>
  </si>
  <si>
    <t>#694</t>
  </si>
  <si>
    <t>Helioptile</t>
  </si>
  <si>
    <t>#695</t>
  </si>
  <si>
    <t>Heliolisk</t>
  </si>
  <si>
    <t>#696</t>
  </si>
  <si>
    <t>Tyrunt</t>
  </si>
  <si>
    <t>#697</t>
  </si>
  <si>
    <t>Tyrantrum</t>
  </si>
  <si>
    <t>#698</t>
  </si>
  <si>
    <t>Amaura</t>
  </si>
  <si>
    <t>#699</t>
  </si>
  <si>
    <t>Aurorus</t>
  </si>
  <si>
    <t>#700</t>
  </si>
  <si>
    <t>Sylveon</t>
  </si>
  <si>
    <t>#701</t>
  </si>
  <si>
    <t>Hawlucha</t>
  </si>
  <si>
    <t>#702</t>
  </si>
  <si>
    <t>Dedenne</t>
  </si>
  <si>
    <t>#703</t>
  </si>
  <si>
    <t>Carbink</t>
  </si>
  <si>
    <t>#704</t>
  </si>
  <si>
    <t>Goomy</t>
  </si>
  <si>
    <t>#705</t>
  </si>
  <si>
    <t>Sliggoo</t>
  </si>
  <si>
    <t>#706</t>
  </si>
  <si>
    <t>Goodra</t>
  </si>
  <si>
    <t>#707</t>
  </si>
  <si>
    <t>Klefki</t>
  </si>
  <si>
    <t>#708</t>
  </si>
  <si>
    <t>Phantump</t>
  </si>
  <si>
    <t>#709</t>
  </si>
  <si>
    <t>Trevenant</t>
  </si>
  <si>
    <t>#710</t>
  </si>
  <si>
    <t>Pumpkaboo</t>
  </si>
  <si>
    <t>#711</t>
  </si>
  <si>
    <t>Gourgeist</t>
  </si>
  <si>
    <t>#712</t>
  </si>
  <si>
    <t>Bergmite</t>
  </si>
  <si>
    <t>#713</t>
  </si>
  <si>
    <t>Avalugg</t>
  </si>
  <si>
    <t>#714</t>
  </si>
  <si>
    <t>Noibat</t>
  </si>
  <si>
    <t>#715</t>
  </si>
  <si>
    <t>Noivern</t>
  </si>
  <si>
    <t>#716</t>
  </si>
  <si>
    <t>Xerneas</t>
  </si>
  <si>
    <t>#717</t>
  </si>
  <si>
    <t>Yveltal</t>
  </si>
  <si>
    <t>#718</t>
  </si>
  <si>
    <t>Zygarde</t>
  </si>
  <si>
    <t>#719</t>
  </si>
  <si>
    <t>Diancie</t>
  </si>
  <si>
    <t>#720</t>
  </si>
  <si>
    <t>Hoopa</t>
  </si>
  <si>
    <t>#721</t>
  </si>
  <si>
    <t>Volcanion</t>
  </si>
  <si>
    <t>#722</t>
  </si>
  <si>
    <t>Rowlet</t>
  </si>
  <si>
    <t>#723</t>
  </si>
  <si>
    <t>Dartrix</t>
  </si>
  <si>
    <t>#724</t>
  </si>
  <si>
    <t>Decidueye</t>
  </si>
  <si>
    <t>#725</t>
  </si>
  <si>
    <t>Litten</t>
  </si>
  <si>
    <t>#726</t>
  </si>
  <si>
    <t>Torracat</t>
  </si>
  <si>
    <t>#727</t>
  </si>
  <si>
    <t>Incineroar</t>
  </si>
  <si>
    <t>#728</t>
  </si>
  <si>
    <t>Popplio</t>
  </si>
  <si>
    <t>#729</t>
  </si>
  <si>
    <t>Brionne</t>
  </si>
  <si>
    <t>#730</t>
  </si>
  <si>
    <t>Primarina</t>
  </si>
  <si>
    <t>#731</t>
  </si>
  <si>
    <t>Pikipek</t>
  </si>
  <si>
    <t>#732</t>
  </si>
  <si>
    <t>Trumbeak</t>
  </si>
  <si>
    <t>#733</t>
  </si>
  <si>
    <t>Toucannon</t>
  </si>
  <si>
    <t>#734</t>
  </si>
  <si>
    <t>Yungoos</t>
  </si>
  <si>
    <t>#735</t>
  </si>
  <si>
    <t>Gumshoos</t>
  </si>
  <si>
    <t>#736</t>
  </si>
  <si>
    <t>Grubbin</t>
  </si>
  <si>
    <t>#737</t>
  </si>
  <si>
    <t>Charjabug</t>
  </si>
  <si>
    <t>#738</t>
  </si>
  <si>
    <t>Vikavolt</t>
  </si>
  <si>
    <t>#739</t>
  </si>
  <si>
    <t>Crabrawler</t>
  </si>
  <si>
    <t>#740</t>
  </si>
  <si>
    <t>Crabominable</t>
  </si>
  <si>
    <t>#741</t>
  </si>
  <si>
    <t>Oricorio</t>
  </si>
  <si>
    <t>#742</t>
  </si>
  <si>
    <t>Cutiefly</t>
  </si>
  <si>
    <t>#743</t>
  </si>
  <si>
    <t>Ribombee</t>
  </si>
  <si>
    <t>#744</t>
  </si>
  <si>
    <t>Rockruff</t>
  </si>
  <si>
    <t>#745</t>
  </si>
  <si>
    <t>Lycanroc</t>
  </si>
  <si>
    <t>#746</t>
  </si>
  <si>
    <t>Wishiwashi</t>
  </si>
  <si>
    <t>#747</t>
  </si>
  <si>
    <t>Mareanie</t>
  </si>
  <si>
    <t>#748</t>
  </si>
  <si>
    <t>Toxapex</t>
  </si>
  <si>
    <t>#749</t>
  </si>
  <si>
    <t>Mudbray</t>
  </si>
  <si>
    <t>#750</t>
  </si>
  <si>
    <t>Mudsdale</t>
  </si>
  <si>
    <t>#751</t>
  </si>
  <si>
    <t>Dewpider</t>
  </si>
  <si>
    <t>#752</t>
  </si>
  <si>
    <t>Araquanid</t>
  </si>
  <si>
    <t>#753</t>
  </si>
  <si>
    <t>Fomantis</t>
  </si>
  <si>
    <t>#754</t>
  </si>
  <si>
    <t>Lurantis</t>
  </si>
  <si>
    <t>#755</t>
  </si>
  <si>
    <t>Morelull</t>
  </si>
  <si>
    <t>#756</t>
  </si>
  <si>
    <t>Shiinotic</t>
  </si>
  <si>
    <t>#757</t>
  </si>
  <si>
    <t>Salandit</t>
  </si>
  <si>
    <t>#758</t>
  </si>
  <si>
    <t>Salazzle</t>
  </si>
  <si>
    <t>#759</t>
  </si>
  <si>
    <t>Stufful</t>
  </si>
  <si>
    <t>#760</t>
  </si>
  <si>
    <t>Bewear</t>
  </si>
  <si>
    <t>#761</t>
  </si>
  <si>
    <t>Bounsweet</t>
  </si>
  <si>
    <t>#762</t>
  </si>
  <si>
    <t>Steenee</t>
  </si>
  <si>
    <t>#763</t>
  </si>
  <si>
    <t>Tsareena</t>
  </si>
  <si>
    <t>#764</t>
  </si>
  <si>
    <t>Comfey</t>
  </si>
  <si>
    <t>#765</t>
  </si>
  <si>
    <t>Oranguru</t>
  </si>
  <si>
    <t>#766</t>
  </si>
  <si>
    <t>Passimian</t>
  </si>
  <si>
    <t>#767</t>
  </si>
  <si>
    <t>Wimpod</t>
  </si>
  <si>
    <t>#768</t>
  </si>
  <si>
    <t>Golisopod</t>
  </si>
  <si>
    <t>#769</t>
  </si>
  <si>
    <t>Sandygast</t>
  </si>
  <si>
    <t>#770</t>
  </si>
  <si>
    <t>Palossand</t>
  </si>
  <si>
    <t>#771</t>
  </si>
  <si>
    <t>Pyukumuku</t>
  </si>
  <si>
    <t>#772</t>
  </si>
  <si>
    <t>Type: Null</t>
  </si>
  <si>
    <t>#773</t>
  </si>
  <si>
    <t>Silvally</t>
  </si>
  <si>
    <t>#774</t>
  </si>
  <si>
    <t>Minior</t>
  </si>
  <si>
    <t>#775</t>
  </si>
  <si>
    <t>Komala</t>
  </si>
  <si>
    <t>#776</t>
  </si>
  <si>
    <t>Turtonator</t>
  </si>
  <si>
    <t>#777</t>
  </si>
  <si>
    <t>Togedemaru</t>
  </si>
  <si>
    <t>#778</t>
  </si>
  <si>
    <t>Mimikyu</t>
  </si>
  <si>
    <t>#779</t>
  </si>
  <si>
    <t>Bruxish</t>
  </si>
  <si>
    <t>#780</t>
  </si>
  <si>
    <t>Drampa</t>
  </si>
  <si>
    <t>#781</t>
  </si>
  <si>
    <t>Dhelmise</t>
  </si>
  <si>
    <t>#782</t>
  </si>
  <si>
    <t>Jangmo-o</t>
  </si>
  <si>
    <t>#783</t>
  </si>
  <si>
    <t>Hakamo-o</t>
  </si>
  <si>
    <t>#784</t>
  </si>
  <si>
    <t>Kommo-o</t>
  </si>
  <si>
    <t>#785</t>
  </si>
  <si>
    <t>Tapu Koko</t>
  </si>
  <si>
    <t>#786</t>
  </si>
  <si>
    <t>Tapu Lele</t>
  </si>
  <si>
    <t>#787</t>
  </si>
  <si>
    <t>Tapu Bulu</t>
  </si>
  <si>
    <t>#788</t>
  </si>
  <si>
    <t>Tapu Fini</t>
  </si>
  <si>
    <t>#789</t>
  </si>
  <si>
    <t>Cosmog</t>
  </si>
  <si>
    <t>#790</t>
  </si>
  <si>
    <t>Cosmoem</t>
  </si>
  <si>
    <t>#791</t>
  </si>
  <si>
    <t>Solgaleo</t>
  </si>
  <si>
    <t>#792</t>
  </si>
  <si>
    <t>Lunala</t>
  </si>
  <si>
    <t>#793</t>
  </si>
  <si>
    <t>Nihilego</t>
  </si>
  <si>
    <t>#794</t>
  </si>
  <si>
    <t>Buzzwole</t>
  </si>
  <si>
    <t>#795</t>
  </si>
  <si>
    <t>Pheromosa</t>
  </si>
  <si>
    <t>#796</t>
  </si>
  <si>
    <t>Xurkitree</t>
  </si>
  <si>
    <t>#797</t>
  </si>
  <si>
    <t>Celesteela</t>
  </si>
  <si>
    <t>#798</t>
  </si>
  <si>
    <t>Kartana</t>
  </si>
  <si>
    <t>#799</t>
  </si>
  <si>
    <t>Guzzlord</t>
  </si>
  <si>
    <t>#800</t>
  </si>
  <si>
    <t>Necrozma</t>
  </si>
  <si>
    <t>#801</t>
  </si>
  <si>
    <t>Magearna</t>
  </si>
  <si>
    <t>#802</t>
  </si>
  <si>
    <t>Marshadow</t>
  </si>
  <si>
    <t>#803</t>
  </si>
  <si>
    <t>Poipole</t>
  </si>
  <si>
    <t>#804</t>
  </si>
  <si>
    <t>Naganadel</t>
  </si>
  <si>
    <t>#805</t>
  </si>
  <si>
    <t>Stakataka</t>
  </si>
  <si>
    <t>#806</t>
  </si>
  <si>
    <t>Blacephalon</t>
  </si>
  <si>
    <t>#807</t>
  </si>
  <si>
    <t>Zeraora</t>
  </si>
  <si>
    <t>#808</t>
  </si>
  <si>
    <t>Meltan</t>
  </si>
  <si>
    <t>#809</t>
  </si>
  <si>
    <t>Melmetal</t>
  </si>
  <si>
    <t>Bite</t>
  </si>
  <si>
    <t>Charm</t>
  </si>
  <si>
    <t>Curse</t>
  </si>
  <si>
    <t>Gust</t>
  </si>
  <si>
    <t>Karate Chop</t>
  </si>
  <si>
    <t>Moonlight</t>
  </si>
  <si>
    <t>Sand Attack</t>
  </si>
  <si>
    <t>Sweet Kiss</t>
  </si>
  <si>
    <t>Water Shuriken</t>
  </si>
  <si>
    <t>Smogon Import Below:</t>
  </si>
  <si>
    <t>Paste Slot 1 below:</t>
  </si>
  <si>
    <t>Paste Slot 2 below:</t>
  </si>
  <si>
    <t>Paste Slot 3 below:</t>
  </si>
  <si>
    <t>Paste Slot 4 below:</t>
  </si>
  <si>
    <t>Paste Slot 5 below:</t>
  </si>
  <si>
    <t>Paste Slot 6 below:</t>
  </si>
  <si>
    <t>Rattata-Alola</t>
  </si>
  <si>
    <t>Raticate-Alola</t>
  </si>
  <si>
    <t>Raichu-Alola</t>
  </si>
  <si>
    <t>Sandshrew-Alola</t>
  </si>
  <si>
    <t>Sandslash-Alola</t>
  </si>
  <si>
    <t>Vulpix-Alola</t>
  </si>
  <si>
    <t>Ninetales-Alola</t>
  </si>
  <si>
    <t>Diglett-Alola</t>
  </si>
  <si>
    <t>Dugtrio-Alola</t>
  </si>
  <si>
    <t>Meowth-Alola</t>
  </si>
  <si>
    <t>Persian-Alola</t>
  </si>
  <si>
    <t>Geodude-Alola</t>
  </si>
  <si>
    <t>Graveler-Alola</t>
  </si>
  <si>
    <t>Golem-Alola</t>
  </si>
  <si>
    <t>Grimer-Alola</t>
  </si>
  <si>
    <t>Muk-Alola</t>
  </si>
  <si>
    <t>Exeggutor-Alola</t>
  </si>
  <si>
    <t>Marowak-Alola</t>
  </si>
  <si>
    <t>&lt;- Offensive-only move types</t>
  </si>
  <si>
    <t>How many slots "could" STAB against:</t>
  </si>
  <si>
    <t>"Could" STAB against:</t>
  </si>
  <si>
    <t>Column1</t>
  </si>
  <si>
    <t>Meowth-Galar</t>
  </si>
  <si>
    <t>Growlithe-Hisui</t>
  </si>
  <si>
    <t>Arcanine-Hisui</t>
  </si>
  <si>
    <t>Ponyta-Galar</t>
  </si>
  <si>
    <t>Rapidash-Galar</t>
  </si>
  <si>
    <t>Slowpoke-Galar</t>
  </si>
  <si>
    <t>Slowbro-Galar</t>
  </si>
  <si>
    <t>Farfetch'd-Galar</t>
  </si>
  <si>
    <t>Voltorb-Hisui</t>
  </si>
  <si>
    <t>Electrode-Hisui</t>
  </si>
  <si>
    <t>Weezing-Galar</t>
  </si>
  <si>
    <t>Mr. Mime-Galar</t>
  </si>
  <si>
    <t>Articuno-Galar</t>
  </si>
  <si>
    <t>Zapdos-Galar</t>
  </si>
  <si>
    <t>Moltres-Galar</t>
  </si>
  <si>
    <t>Typhlosion-Hisui</t>
  </si>
  <si>
    <t>Slowking-Galar</t>
  </si>
  <si>
    <t>Qwilfish-Hisui</t>
  </si>
  <si>
    <t>Sneasel-Hisui</t>
  </si>
  <si>
    <t>Corsola-Galar</t>
  </si>
  <si>
    <t>Zigzagoon-Galar</t>
  </si>
  <si>
    <t>Linoone-Galar</t>
  </si>
  <si>
    <t>Samurott-Hisui</t>
  </si>
  <si>
    <t>Lilligant-Hisui</t>
  </si>
  <si>
    <t>Darumaka-Galar</t>
  </si>
  <si>
    <t>Darmanitan-Galar</t>
  </si>
  <si>
    <t>Yamask-Galar</t>
  </si>
  <si>
    <t>Zorua-Hisui</t>
  </si>
  <si>
    <t>Zoroark-Hisui</t>
  </si>
  <si>
    <t>Stunfisk-Galar</t>
  </si>
  <si>
    <t>Braviary-Hisui</t>
  </si>
  <si>
    <t>Max Guard</t>
  </si>
  <si>
    <t>Dynamax Cannon</t>
  </si>
  <si>
    <t>Snipe Shot</t>
  </si>
  <si>
    <t>Jaw Lock</t>
  </si>
  <si>
    <t>Stuff Cheeks</t>
  </si>
  <si>
    <t>No Retreat</t>
  </si>
  <si>
    <t>Tar Shot</t>
  </si>
  <si>
    <t>Magic Powder</t>
  </si>
  <si>
    <t>Dragon Darts</t>
  </si>
  <si>
    <t>Teatime</t>
  </si>
  <si>
    <t>Octolock</t>
  </si>
  <si>
    <t>Bolt Beak</t>
  </si>
  <si>
    <t>Fishious Rend</t>
  </si>
  <si>
    <t>Court Change</t>
  </si>
  <si>
    <t>Max Flare</t>
  </si>
  <si>
    <t>???</t>
  </si>
  <si>
    <t>Max Flutterby</t>
  </si>
  <si>
    <t>Max Lightning</t>
  </si>
  <si>
    <t>Max Strike</t>
  </si>
  <si>
    <t>Max Knuckle</t>
  </si>
  <si>
    <t>Max Phantasm</t>
  </si>
  <si>
    <t>Max Hailstorm</t>
  </si>
  <si>
    <t>Max Ooze</t>
  </si>
  <si>
    <t>Max Geyser</t>
  </si>
  <si>
    <t>Max Airstream</t>
  </si>
  <si>
    <t>Max Starfall</t>
  </si>
  <si>
    <t>Max Wyrmwind</t>
  </si>
  <si>
    <t>Max Mindstorm</t>
  </si>
  <si>
    <t>Max Rockfall</t>
  </si>
  <si>
    <t>Max Quake</t>
  </si>
  <si>
    <t>Max Darkness</t>
  </si>
  <si>
    <t>Max Overgrowth</t>
  </si>
  <si>
    <t>Max Steelspike</t>
  </si>
  <si>
    <t>Clangorous Soul</t>
  </si>
  <si>
    <t>Body Press</t>
  </si>
  <si>
    <t>Decorate</t>
  </si>
  <si>
    <t>Drum Beating</t>
  </si>
  <si>
    <t>Snap Trap</t>
  </si>
  <si>
    <t>Pyro Ball</t>
  </si>
  <si>
    <t>Behemoth Blade</t>
  </si>
  <si>
    <t>Behemoth Bash</t>
  </si>
  <si>
    <t>Aura Wheel</t>
  </si>
  <si>
    <t>Sliggoo-Hisui</t>
  </si>
  <si>
    <t>Breaking Swipe</t>
  </si>
  <si>
    <t>Branch Poke</t>
  </si>
  <si>
    <t>Goodra-Hisui</t>
  </si>
  <si>
    <t>Overdrive</t>
  </si>
  <si>
    <t>Apple Acid</t>
  </si>
  <si>
    <t>Grav Apple</t>
  </si>
  <si>
    <t>Spirit Break</t>
  </si>
  <si>
    <t>Strange Steam</t>
  </si>
  <si>
    <t>Life Dew</t>
  </si>
  <si>
    <t>Obstruct</t>
  </si>
  <si>
    <t>False Surrender</t>
  </si>
  <si>
    <t>Avalugg-Hisui</t>
  </si>
  <si>
    <t>Meteor Assault</t>
  </si>
  <si>
    <t>Eternabeam</t>
  </si>
  <si>
    <t>Steel Beam</t>
  </si>
  <si>
    <t>Expanding Force</t>
  </si>
  <si>
    <t>Steel Roller</t>
  </si>
  <si>
    <t>Scale Shot</t>
  </si>
  <si>
    <t>Meteor Beam</t>
  </si>
  <si>
    <t>Shell Side Arm</t>
  </si>
  <si>
    <t>Misty Explosion</t>
  </si>
  <si>
    <t>Grassy Glide</t>
  </si>
  <si>
    <t>Rising Voltage</t>
  </si>
  <si>
    <t>Terrain Pulse</t>
  </si>
  <si>
    <t>Skitter Smack</t>
  </si>
  <si>
    <t>Decidueye-Hisui</t>
  </si>
  <si>
    <t>Burning Jealousy</t>
  </si>
  <si>
    <t>Lash Out</t>
  </si>
  <si>
    <t>Poltergeist</t>
  </si>
  <si>
    <t>Corrosive Gas</t>
  </si>
  <si>
    <t>Coaching</t>
  </si>
  <si>
    <t>Flip Turn</t>
  </si>
  <si>
    <t>Triple Axel</t>
  </si>
  <si>
    <t>Dual Wingbeat</t>
  </si>
  <si>
    <t>Scorching Sands</t>
  </si>
  <si>
    <t>Jungle Healing</t>
  </si>
  <si>
    <t>Wicked Blow</t>
  </si>
  <si>
    <t>Surging Strikes</t>
  </si>
  <si>
    <t>Thunder Cage</t>
  </si>
  <si>
    <t>Dragon Energy</t>
  </si>
  <si>
    <t>Freezing Glare</t>
  </si>
  <si>
    <t>Fiery Wrath</t>
  </si>
  <si>
    <t>Thunderous Kick</t>
  </si>
  <si>
    <t>Glacial Lance</t>
  </si>
  <si>
    <t>Astral Barrage</t>
  </si>
  <si>
    <t>Eerie Spell</t>
  </si>
  <si>
    <t>Dire Claw</t>
  </si>
  <si>
    <t>Psyshield Bash</t>
  </si>
  <si>
    <t>Power Shift</t>
  </si>
  <si>
    <t>Stone Axe</t>
  </si>
  <si>
    <t>Springtide Storm</t>
  </si>
  <si>
    <t>Mystical Power</t>
  </si>
  <si>
    <t>Raging Fury</t>
  </si>
  <si>
    <t>Wave Crash</t>
  </si>
  <si>
    <t>Chloroblast</t>
  </si>
  <si>
    <t>Mountain Gale</t>
  </si>
  <si>
    <t>Victory Dance</t>
  </si>
  <si>
    <t>Headlong Rush</t>
  </si>
  <si>
    <t>Barb Barrage</t>
  </si>
  <si>
    <t>Esper Wing</t>
  </si>
  <si>
    <t>Bitter Malice</t>
  </si>
  <si>
    <t>Shelter</t>
  </si>
  <si>
    <t>Triple Arrows</t>
  </si>
  <si>
    <t>Infernal Parade</t>
  </si>
  <si>
    <t>Ceaseless Edge</t>
  </si>
  <si>
    <t>Bleakwind Storm</t>
  </si>
  <si>
    <t>Wildbolt Storm</t>
  </si>
  <si>
    <t>Sandsear Storm</t>
  </si>
  <si>
    <t>Lunar Blessing</t>
  </si>
  <si>
    <t>Take Heart</t>
  </si>
  <si>
    <t>#810</t>
  </si>
  <si>
    <t>Grookey</t>
  </si>
  <si>
    <t>#811</t>
  </si>
  <si>
    <t>Thwackey</t>
  </si>
  <si>
    <t>#812</t>
  </si>
  <si>
    <t>Rillaboom</t>
  </si>
  <si>
    <t>#813</t>
  </si>
  <si>
    <t>Scorbunny</t>
  </si>
  <si>
    <t>#814</t>
  </si>
  <si>
    <t>Raboot</t>
  </si>
  <si>
    <t>#815</t>
  </si>
  <si>
    <t>Cinderace</t>
  </si>
  <si>
    <t>#816</t>
  </si>
  <si>
    <t>Sobble</t>
  </si>
  <si>
    <t>#817</t>
  </si>
  <si>
    <t>Drizzile</t>
  </si>
  <si>
    <t>#818</t>
  </si>
  <si>
    <t>Inteleon</t>
  </si>
  <si>
    <t>#819</t>
  </si>
  <si>
    <t>Skwovet</t>
  </si>
  <si>
    <t>#820</t>
  </si>
  <si>
    <t>Greedent</t>
  </si>
  <si>
    <t>#821</t>
  </si>
  <si>
    <t>Rookidee</t>
  </si>
  <si>
    <t>#822</t>
  </si>
  <si>
    <t>Corvisquire</t>
  </si>
  <si>
    <t>#823</t>
  </si>
  <si>
    <t>Corviknight</t>
  </si>
  <si>
    <t>#824</t>
  </si>
  <si>
    <t>Blipbug</t>
  </si>
  <si>
    <t>#825</t>
  </si>
  <si>
    <t>Dottler</t>
  </si>
  <si>
    <t>#826</t>
  </si>
  <si>
    <t>Orbeetle</t>
  </si>
  <si>
    <t>#827</t>
  </si>
  <si>
    <t>Nickit</t>
  </si>
  <si>
    <t>#828</t>
  </si>
  <si>
    <t>Thievul</t>
  </si>
  <si>
    <t>#829</t>
  </si>
  <si>
    <t>Gossifleur</t>
  </si>
  <si>
    <t>#830</t>
  </si>
  <si>
    <t>Eldegoss</t>
  </si>
  <si>
    <t>#831</t>
  </si>
  <si>
    <t>Wooloo</t>
  </si>
  <si>
    <t>#832</t>
  </si>
  <si>
    <t>Dubwool</t>
  </si>
  <si>
    <t>#833</t>
  </si>
  <si>
    <t>Chewtle</t>
  </si>
  <si>
    <t>#834</t>
  </si>
  <si>
    <t>Drednaw</t>
  </si>
  <si>
    <t>#835</t>
  </si>
  <si>
    <t>Yamper</t>
  </si>
  <si>
    <t>#836</t>
  </si>
  <si>
    <t>Boltund</t>
  </si>
  <si>
    <t>#837</t>
  </si>
  <si>
    <t>Rolycoly</t>
  </si>
  <si>
    <t>#838</t>
  </si>
  <si>
    <t>Carkol</t>
  </si>
  <si>
    <t>#839</t>
  </si>
  <si>
    <t>Coalossal</t>
  </si>
  <si>
    <t>#840</t>
  </si>
  <si>
    <t>Applin</t>
  </si>
  <si>
    <t>#841</t>
  </si>
  <si>
    <t>Flapple</t>
  </si>
  <si>
    <t>#842</t>
  </si>
  <si>
    <t>Appletun</t>
  </si>
  <si>
    <t>#843</t>
  </si>
  <si>
    <t>Silicobra</t>
  </si>
  <si>
    <t>#844</t>
  </si>
  <si>
    <t>Sandaconda</t>
  </si>
  <si>
    <t>#845</t>
  </si>
  <si>
    <t>Cramorant</t>
  </si>
  <si>
    <t>#846</t>
  </si>
  <si>
    <t>Arrokuda</t>
  </si>
  <si>
    <t>#847</t>
  </si>
  <si>
    <t>Barraskewda</t>
  </si>
  <si>
    <t>#848</t>
  </si>
  <si>
    <t>Toxel</t>
  </si>
  <si>
    <t>#849</t>
  </si>
  <si>
    <t>Toxtricity</t>
  </si>
  <si>
    <t>#850</t>
  </si>
  <si>
    <t>Sizzlipede</t>
  </si>
  <si>
    <t>#851</t>
  </si>
  <si>
    <t>Centiskorch</t>
  </si>
  <si>
    <t>#852</t>
  </si>
  <si>
    <t>Clobbopus</t>
  </si>
  <si>
    <t>#853</t>
  </si>
  <si>
    <t>Grapploct</t>
  </si>
  <si>
    <t>#854</t>
  </si>
  <si>
    <t>Sinistea</t>
  </si>
  <si>
    <t>#855</t>
  </si>
  <si>
    <t>Polteageist</t>
  </si>
  <si>
    <t>#856</t>
  </si>
  <si>
    <t>Hatenna</t>
  </si>
  <si>
    <t>#857</t>
  </si>
  <si>
    <t>Hattrem</t>
  </si>
  <si>
    <t>#858</t>
  </si>
  <si>
    <t>Hatterene</t>
  </si>
  <si>
    <t>#859</t>
  </si>
  <si>
    <t>Impidimp</t>
  </si>
  <si>
    <t>#860</t>
  </si>
  <si>
    <t>Morgrem</t>
  </si>
  <si>
    <t>#861</t>
  </si>
  <si>
    <t>Grimmsnarl</t>
  </si>
  <si>
    <t>#862</t>
  </si>
  <si>
    <t>Obstagoon</t>
  </si>
  <si>
    <t>#863</t>
  </si>
  <si>
    <t>Perrserker</t>
  </si>
  <si>
    <t>#864</t>
  </si>
  <si>
    <t>Cursola</t>
  </si>
  <si>
    <t>#865</t>
  </si>
  <si>
    <t>Sirfetch'd</t>
  </si>
  <si>
    <t>#866</t>
  </si>
  <si>
    <t>Mr. Rime</t>
  </si>
  <si>
    <t>#867</t>
  </si>
  <si>
    <t>Runerigus</t>
  </si>
  <si>
    <t>#868</t>
  </si>
  <si>
    <t>Milcery</t>
  </si>
  <si>
    <t>#869</t>
  </si>
  <si>
    <t>Alcremie</t>
  </si>
  <si>
    <t>#870</t>
  </si>
  <si>
    <t>Falinks</t>
  </si>
  <si>
    <t>#871</t>
  </si>
  <si>
    <t>Pincurchin</t>
  </si>
  <si>
    <t>#872</t>
  </si>
  <si>
    <t>Snom</t>
  </si>
  <si>
    <t>#873</t>
  </si>
  <si>
    <t>Frosmoth</t>
  </si>
  <si>
    <t>#874</t>
  </si>
  <si>
    <t>Stonjourner</t>
  </si>
  <si>
    <t>#875</t>
  </si>
  <si>
    <t>Eiscue</t>
  </si>
  <si>
    <t>#876</t>
  </si>
  <si>
    <t>Indeedee</t>
  </si>
  <si>
    <t>#877</t>
  </si>
  <si>
    <t>Morpeko</t>
  </si>
  <si>
    <t>#878</t>
  </si>
  <si>
    <t>Cufant</t>
  </si>
  <si>
    <t>#879</t>
  </si>
  <si>
    <t>Copperajah</t>
  </si>
  <si>
    <t>#880</t>
  </si>
  <si>
    <t>Dracozolt</t>
  </si>
  <si>
    <t>#881</t>
  </si>
  <si>
    <t>Arctozolt</t>
  </si>
  <si>
    <t>#882</t>
  </si>
  <si>
    <t>Dracovish</t>
  </si>
  <si>
    <t>#883</t>
  </si>
  <si>
    <t>Arctovish</t>
  </si>
  <si>
    <t>#884</t>
  </si>
  <si>
    <t>Duraludon</t>
  </si>
  <si>
    <t>#885</t>
  </si>
  <si>
    <t>Dreepy</t>
  </si>
  <si>
    <t>#886</t>
  </si>
  <si>
    <t>Drakloak</t>
  </si>
  <si>
    <t>#887</t>
  </si>
  <si>
    <t>Dragapult</t>
  </si>
  <si>
    <t>#888</t>
  </si>
  <si>
    <t>Zacian</t>
  </si>
  <si>
    <t>#889</t>
  </si>
  <si>
    <t>Zamazenta</t>
  </si>
  <si>
    <t>#890</t>
  </si>
  <si>
    <t>Eternatus</t>
  </si>
  <si>
    <t>#891</t>
  </si>
  <si>
    <t>Kubfu</t>
  </si>
  <si>
    <t>#892</t>
  </si>
  <si>
    <t>Urshifu</t>
  </si>
  <si>
    <t>#893</t>
  </si>
  <si>
    <t>Zarude</t>
  </si>
  <si>
    <t>#894</t>
  </si>
  <si>
    <t>Regieleki</t>
  </si>
  <si>
    <t>#895</t>
  </si>
  <si>
    <t>Regidrago</t>
  </si>
  <si>
    <t>#896</t>
  </si>
  <si>
    <t>Glastrier</t>
  </si>
  <si>
    <t>#897</t>
  </si>
  <si>
    <t>Spectrier</t>
  </si>
  <si>
    <t>#898</t>
  </si>
  <si>
    <t>Calyrex</t>
  </si>
  <si>
    <t>#899</t>
  </si>
  <si>
    <t>Wyrdeer</t>
  </si>
  <si>
    <t>#900</t>
  </si>
  <si>
    <t>Kleavor</t>
  </si>
  <si>
    <t>#901</t>
  </si>
  <si>
    <t>Ursaluna</t>
  </si>
  <si>
    <t>#902</t>
  </si>
  <si>
    <t>Basculegion</t>
  </si>
  <si>
    <t>#903</t>
  </si>
  <si>
    <t>Sneasler</t>
  </si>
  <si>
    <t>#904</t>
  </si>
  <si>
    <t>Overqwil</t>
  </si>
  <si>
    <t>#905</t>
  </si>
  <si>
    <t>Enamorus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</si>
</sst>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0A0101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FFFFFF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3" fillId="3" borderId="12" xfId="0" applyFont="1" applyFill="1" applyBorder="1" applyAlignment="1">
      <alignment vertical="center" wrapText="1"/>
    </xf>
    <xf numFmtId="0" fontId="3" fillId="3" borderId="32" xfId="0" applyFont="1" applyFill="1" applyBorder="1" applyAlignment="1">
      <alignment vertical="center" wrapText="1"/>
    </xf>
    <xf numFmtId="0" fontId="1" fillId="3" borderId="30" xfId="0" applyFont="1" applyFill="1" applyBorder="1" applyAlignment="1">
      <alignment vertical="center" wrapText="1"/>
    </xf>
    <xf numFmtId="0" fontId="1" fillId="3" borderId="31" xfId="0" applyFont="1" applyFill="1" applyBorder="1" applyAlignment="1">
      <alignment vertical="center" wrapText="1"/>
    </xf>
    <xf numFmtId="0" fontId="1" fillId="3" borderId="32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vertical="center" wrapText="1"/>
    </xf>
    <xf numFmtId="0" fontId="4" fillId="3" borderId="33" xfId="0" applyFont="1" applyFill="1" applyBorder="1" applyAlignment="1">
      <alignment vertical="center" wrapText="1"/>
    </xf>
    <xf numFmtId="0" fontId="1" fillId="3" borderId="33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 wrapText="1"/>
    </xf>
    <xf numFmtId="0" fontId="4" fillId="3" borderId="21" xfId="0" applyFont="1" applyFill="1" applyBorder="1" applyAlignment="1">
      <alignment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37" xfId="0" applyFont="1" applyFill="1" applyBorder="1" applyAlignment="1">
      <alignment vertical="center" wrapText="1"/>
    </xf>
    <xf numFmtId="0" fontId="2" fillId="0" borderId="42" xfId="0" applyFont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2" fillId="0" borderId="47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7" fillId="0" borderId="0" xfId="0" applyFont="1"/>
    <xf numFmtId="0" fontId="6" fillId="3" borderId="0" xfId="0" applyFont="1" applyFill="1" applyBorder="1"/>
    <xf numFmtId="0" fontId="2" fillId="0" borderId="48" xfId="0" applyFont="1" applyBorder="1" applyAlignment="1">
      <alignment horizontal="center" vertical="center" wrapText="1"/>
    </xf>
    <xf numFmtId="0" fontId="2" fillId="0" borderId="49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0" fillId="0" borderId="15" xfId="0" applyFill="1" applyBorder="1"/>
    <xf numFmtId="0" fontId="0" fillId="0" borderId="43" xfId="0" applyFill="1" applyBorder="1"/>
    <xf numFmtId="0" fontId="0" fillId="0" borderId="16" xfId="0" applyFill="1" applyBorder="1"/>
    <xf numFmtId="0" fontId="4" fillId="4" borderId="30" xfId="0" applyFont="1" applyFill="1" applyBorder="1" applyAlignment="1">
      <alignment horizontal="center" vertical="center" wrapText="1"/>
    </xf>
    <xf numFmtId="0" fontId="4" fillId="4" borderId="41" xfId="0" applyFont="1" applyFill="1" applyBorder="1" applyAlignment="1">
      <alignment horizontal="center" vertical="center" wrapText="1"/>
    </xf>
    <xf numFmtId="0" fontId="1" fillId="2" borderId="43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32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wrapText="1"/>
    </xf>
    <xf numFmtId="0" fontId="8" fillId="5" borderId="33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43" xfId="0" applyFont="1" applyBorder="1" applyAlignment="1">
      <alignment horizontal="center" vertical="center" wrapText="1"/>
    </xf>
    <xf numFmtId="0" fontId="6" fillId="0" borderId="43" xfId="0" applyFont="1" applyBorder="1"/>
    <xf numFmtId="0" fontId="6" fillId="0" borderId="33" xfId="0" applyFont="1" applyBorder="1"/>
    <xf numFmtId="0" fontId="6" fillId="0" borderId="0" xfId="0" applyFont="1"/>
    <xf numFmtId="0" fontId="6" fillId="0" borderId="16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6" fillId="0" borderId="52" xfId="0" applyFont="1" applyBorder="1" applyAlignment="1">
      <alignment horizontal="center" vertical="center" wrapText="1"/>
    </xf>
    <xf numFmtId="0" fontId="6" fillId="0" borderId="53" xfId="0" applyFont="1" applyBorder="1" applyAlignment="1">
      <alignment vertical="center" wrapText="1"/>
    </xf>
    <xf numFmtId="0" fontId="6" fillId="0" borderId="25" xfId="0" applyFont="1" applyBorder="1"/>
    <xf numFmtId="0" fontId="6" fillId="0" borderId="26" xfId="0" applyFont="1" applyBorder="1"/>
    <xf numFmtId="0" fontId="6" fillId="0" borderId="21" xfId="0" applyFont="1" applyBorder="1" applyAlignment="1">
      <alignment vertical="center" wrapText="1"/>
    </xf>
    <xf numFmtId="0" fontId="6" fillId="0" borderId="13" xfId="0" applyFont="1" applyBorder="1"/>
    <xf numFmtId="0" fontId="6" fillId="0" borderId="54" xfId="0" applyFont="1" applyBorder="1" applyAlignment="1">
      <alignment vertical="center" wrapText="1"/>
    </xf>
    <xf numFmtId="0" fontId="6" fillId="0" borderId="1" xfId="0" applyFont="1" applyBorder="1"/>
    <xf numFmtId="0" fontId="6" fillId="0" borderId="55" xfId="0" applyFont="1" applyBorder="1"/>
    <xf numFmtId="0" fontId="6" fillId="0" borderId="22" xfId="0" applyFont="1" applyBorder="1" applyAlignment="1">
      <alignment vertical="center" wrapText="1"/>
    </xf>
    <xf numFmtId="0" fontId="6" fillId="0" borderId="23" xfId="0" applyFont="1" applyBorder="1"/>
    <xf numFmtId="0" fontId="6" fillId="0" borderId="22" xfId="0" applyFont="1" applyBorder="1"/>
    <xf numFmtId="0" fontId="0" fillId="0" borderId="54" xfId="0" applyBorder="1"/>
    <xf numFmtId="0" fontId="6" fillId="0" borderId="54" xfId="0" applyFont="1" applyBorder="1"/>
    <xf numFmtId="9" fontId="6" fillId="0" borderId="0" xfId="0" applyNumberFormat="1" applyFont="1"/>
    <xf numFmtId="0" fontId="6" fillId="0" borderId="38" xfId="0" applyFont="1" applyBorder="1"/>
    <xf numFmtId="0" fontId="6" fillId="0" borderId="39" xfId="0" applyFont="1" applyBorder="1"/>
    <xf numFmtId="0" fontId="6" fillId="0" borderId="42" xfId="0" applyFont="1" applyBorder="1"/>
    <xf numFmtId="0" fontId="9" fillId="9" borderId="22" xfId="0" applyFont="1" applyFill="1" applyBorder="1" applyAlignment="1">
      <alignment vertical="center" wrapText="1"/>
    </xf>
    <xf numFmtId="0" fontId="10" fillId="0" borderId="1" xfId="0" applyFont="1" applyBorder="1"/>
    <xf numFmtId="0" fontId="10" fillId="0" borderId="23" xfId="0" applyFont="1" applyBorder="1"/>
    <xf numFmtId="0" fontId="9" fillId="9" borderId="24" xfId="0" applyFont="1" applyFill="1" applyBorder="1" applyAlignment="1">
      <alignment vertical="center" wrapText="1"/>
    </xf>
    <xf numFmtId="0" fontId="10" fillId="0" borderId="20" xfId="0" applyFont="1" applyBorder="1"/>
    <xf numFmtId="0" fontId="10" fillId="0" borderId="14" xfId="0" applyFont="1" applyBorder="1"/>
    <xf numFmtId="0" fontId="9" fillId="9" borderId="0" xfId="0" applyFont="1" applyFill="1" applyAlignment="1">
      <alignment vertical="center" wrapText="1"/>
    </xf>
    <xf numFmtId="0" fontId="10" fillId="0" borderId="0" xfId="0" applyFont="1"/>
    <xf numFmtId="0" fontId="10" fillId="0" borderId="17" xfId="0" applyFont="1" applyBorder="1"/>
  </cellXfs>
  <cellStyles count="1">
    <cellStyle name="Normal" xfId="0" builtinId="0"/>
  </cellStyles>
  <dxfs count="26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u/>
        <color theme="0"/>
      </font>
    </dxf>
    <dxf>
      <font>
        <u val="double"/>
        <color theme="0"/>
      </font>
    </dxf>
    <dxf>
      <font>
        <u val="double"/>
        <color theme="0"/>
      </font>
    </dxf>
    <dxf>
      <font>
        <u/>
        <color theme="0"/>
      </font>
    </dxf>
    <dxf>
      <font>
        <u val="double"/>
        <color theme="0"/>
      </font>
    </dxf>
    <dxf>
      <font>
        <u/>
        <color theme="0"/>
      </font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u val="double"/>
        <color theme="0"/>
      </font>
    </dxf>
    <dxf>
      <font>
        <u/>
        <color theme="0"/>
      </font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u val="double"/>
        <color theme="0"/>
      </font>
    </dxf>
    <dxf>
      <font>
        <u/>
        <color theme="0"/>
      </font>
    </dxf>
    <dxf>
      <font>
        <color theme="0"/>
      </font>
      <fill>
        <patternFill>
          <bgColor rgb="FF0AFAAB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92D050"/>
        </patternFill>
      </fill>
    </dxf>
    <dxf>
      <font>
        <color auto="1"/>
      </font>
      <fill>
        <patternFill>
          <bgColor theme="0" tint="-0.1499679555650502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theme="0" tint="-0.14996795556505021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u/>
        <color theme="0"/>
      </font>
    </dxf>
    <dxf>
      <font>
        <u val="double"/>
        <color theme="0"/>
      </font>
    </dxf>
    <dxf>
      <font>
        <u val="double"/>
        <color theme="0"/>
      </font>
    </dxf>
    <dxf>
      <font>
        <u/>
        <color theme="0"/>
      </font>
    </dxf>
    <dxf>
      <font>
        <u val="double"/>
        <color theme="0"/>
      </font>
    </dxf>
    <dxf>
      <font>
        <u/>
        <color theme="0"/>
      </font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u val="double"/>
        <color theme="0"/>
      </font>
    </dxf>
    <dxf>
      <font>
        <u/>
        <color theme="0"/>
      </font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u val="double"/>
        <color theme="0"/>
      </font>
    </dxf>
    <dxf>
      <font>
        <u/>
        <color theme="0"/>
      </font>
    </dxf>
    <dxf>
      <font>
        <color theme="0"/>
      </font>
      <fill>
        <patternFill>
          <bgColor rgb="FF0AFAAB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92D050"/>
        </patternFill>
      </fill>
    </dxf>
    <dxf>
      <font>
        <color auto="1"/>
      </font>
      <fill>
        <patternFill>
          <bgColor theme="0" tint="-0.1499679555650502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theme="0" tint="-0.14996795556505021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</dxfs>
  <tableStyles count="0" defaultTableStyle="TableStyleMedium2" defaultPivotStyle="PivotStyleLight16"/>
  <colors>
    <mruColors>
      <color rgb="FF1C1C1C"/>
      <color rgb="FFBEBEBE"/>
      <color rgb="FFB3B050"/>
      <color rgb="FF0AFAAB"/>
      <color rgb="FF1EFAAB"/>
      <color rgb="FFFF99FF"/>
      <color rgb="FF2B2513"/>
      <color rgb="FF5E35D3"/>
      <color rgb="FF6A4E94"/>
      <color rgb="FFA47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16</xdr:row>
      <xdr:rowOff>101600</xdr:rowOff>
    </xdr:from>
    <xdr:to>
      <xdr:col>5</xdr:col>
      <xdr:colOff>2273300</xdr:colOff>
      <xdr:row>23</xdr:row>
      <xdr:rowOff>203200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9EEA041-795E-4C52-84DF-703E0A7F6C44}"/>
            </a:ext>
          </a:extLst>
        </xdr:cNvPr>
        <xdr:cNvSpPr/>
      </xdr:nvSpPr>
      <xdr:spPr>
        <a:xfrm>
          <a:off x="368300" y="3568700"/>
          <a:ext cx="14922500" cy="2197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Instructions: Build team</a:t>
          </a:r>
          <a:r>
            <a:rPr lang="en-US" sz="1800" b="1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on Pokemon Showdown, Export team, Copy each mon ONE AT A TIME and paste the text into the first cell of each slot. Click clear team to reset.</a:t>
          </a:r>
        </a:p>
        <a:p>
          <a:pPr algn="l"/>
          <a:endParaRPr lang="en-US" sz="1800" b="1" cap="none" spc="0" baseline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sz="1800" b="1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Disclaimer: First. this doesn't account for exceptions to rules, such as levitate removing a ground weakness, or flying press dealing dual type damage (for example). Also, this doesn't really do well with Pokemon that have forms, so if you have something like "Landorus-Therian," make sure to MANUALLY edit the text to just say "Landorus". It DOES recognize megas, but doesn't account for type changes, and it DOES account for alola forms without error.</a:t>
          </a:r>
          <a:endParaRPr lang="en-US" sz="18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4289B4-0FFD-40BA-AB9E-A7D9B64408F1}" name="Table1" displayName="Table1" ref="F1:I996" totalsRowShown="0" dataDxfId="11" headerRowBorderDxfId="9" tableBorderDxfId="10">
  <autoFilter ref="F1:I996" xr:uid="{AA4289B4-0FFD-40BA-AB9E-A7D9B64408F1}"/>
  <sortState xmlns:xlrd2="http://schemas.microsoft.com/office/spreadsheetml/2017/richdata2" ref="F2:I996">
    <sortCondition ref="F1:F996"/>
  </sortState>
  <tableColumns count="4">
    <tableColumn id="1" xr3:uid="{628B4583-213A-4886-8F07-7172420B3EE6}" name="Ndex" dataDxfId="8"/>
    <tableColumn id="2" xr3:uid="{D8DE5222-1AA4-4641-99B1-E982F1CB676E}" name="Pokémon" dataDxfId="7"/>
    <tableColumn id="3" xr3:uid="{8B2B3CAC-27EA-40E0-8B2F-8338468B98F1}" name="Type" dataDxfId="6"/>
    <tableColumn id="4" xr3:uid="{5D44B00E-530F-47AA-B01D-220588A2B1C3}" name="Column1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69792A-3F4B-4CE0-9BC5-83C309ECC924}" name="Table2" displayName="Table2" ref="A1:D851" totalsRowShown="0" tableBorderDxfId="4">
  <autoFilter ref="A1:D851" xr:uid="{8569792A-3F4B-4CE0-9BC5-83C309ECC924}"/>
  <tableColumns count="4">
    <tableColumn id="1" xr3:uid="{10C0DDB0-EF95-4252-970A-D5F87F6D9E4F}" name="#" dataDxfId="3"/>
    <tableColumn id="2" xr3:uid="{07199513-0098-4365-BF80-33F9592EC6DC}" name="Name" dataDxfId="2"/>
    <tableColumn id="3" xr3:uid="{CF2FA1D2-FD1D-43CB-B429-581948690D08}" name="Type" dataDxfId="1"/>
    <tableColumn id="4" xr3:uid="{E6B78BC9-4735-43E3-9A3C-3F838CD5BD75}" name="Catego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37B2B-5E2D-4342-8B13-55872AE1C2D1}">
  <sheetPr codeName="Sheet1"/>
  <dimension ref="A1:BW205"/>
  <sheetViews>
    <sheetView showGridLines="0" zoomScale="50" zoomScaleNormal="50" workbookViewId="0">
      <selection activeCell="B23" sqref="B23"/>
    </sheetView>
  </sheetViews>
  <sheetFormatPr defaultRowHeight="14.5" x14ac:dyDescent="0.35"/>
  <cols>
    <col min="1" max="1" width="9.1796875" bestFit="1" customWidth="1"/>
    <col min="2" max="2" width="14.26953125" bestFit="1" customWidth="1"/>
    <col min="3" max="3" width="15.7265625" customWidth="1"/>
    <col min="23" max="26" width="19.36328125" customWidth="1"/>
    <col min="28" max="28" width="17.453125" customWidth="1"/>
    <col min="29" max="29" width="21" bestFit="1" customWidth="1"/>
  </cols>
  <sheetData>
    <row r="1" spans="1:75" ht="47.5" customHeight="1" thickBot="1" x14ac:dyDescent="0.4">
      <c r="A1" s="31"/>
      <c r="B1" s="14" t="s">
        <v>29</v>
      </c>
      <c r="C1" s="12" t="s">
        <v>0</v>
      </c>
      <c r="D1" s="1" t="s">
        <v>18</v>
      </c>
      <c r="E1" s="2" t="s">
        <v>17</v>
      </c>
      <c r="F1" s="2" t="s">
        <v>16</v>
      </c>
      <c r="G1" s="2" t="s">
        <v>15</v>
      </c>
      <c r="H1" s="2" t="s">
        <v>14</v>
      </c>
      <c r="I1" s="2" t="s">
        <v>19</v>
      </c>
      <c r="J1" s="2" t="s">
        <v>13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3" t="s">
        <v>12</v>
      </c>
      <c r="V1" s="31"/>
      <c r="W1" s="14" t="s">
        <v>32</v>
      </c>
      <c r="X1" s="63" t="s">
        <v>2437</v>
      </c>
      <c r="Y1" s="63" t="s">
        <v>31</v>
      </c>
      <c r="Z1" s="63" t="s">
        <v>30</v>
      </c>
      <c r="AA1" s="30"/>
      <c r="AB1" s="14" t="s">
        <v>38</v>
      </c>
      <c r="AC1" s="67" t="s">
        <v>39</v>
      </c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</row>
    <row r="2" spans="1:75" ht="15" customHeight="1" thickBot="1" x14ac:dyDescent="0.4">
      <c r="A2" s="31"/>
      <c r="B2" s="12" t="s">
        <v>1</v>
      </c>
      <c r="C2" s="9" t="s">
        <v>18</v>
      </c>
      <c r="D2" s="20">
        <v>1</v>
      </c>
      <c r="E2" s="21">
        <v>1</v>
      </c>
      <c r="F2" s="21">
        <v>1</v>
      </c>
      <c r="G2" s="21">
        <v>1</v>
      </c>
      <c r="H2" s="21">
        <v>1</v>
      </c>
      <c r="I2" s="21">
        <v>1</v>
      </c>
      <c r="J2" s="21">
        <v>1</v>
      </c>
      <c r="K2" s="21">
        <v>1</v>
      </c>
      <c r="L2" s="21">
        <v>1</v>
      </c>
      <c r="M2" s="21">
        <v>1</v>
      </c>
      <c r="N2" s="21">
        <v>1</v>
      </c>
      <c r="O2" s="21">
        <v>1</v>
      </c>
      <c r="P2" s="21">
        <v>0.5</v>
      </c>
      <c r="Q2" s="21">
        <v>0</v>
      </c>
      <c r="R2" s="21">
        <v>1</v>
      </c>
      <c r="S2" s="21">
        <v>1</v>
      </c>
      <c r="T2" s="21">
        <v>0.5</v>
      </c>
      <c r="U2" s="6">
        <v>1</v>
      </c>
      <c r="V2" s="31"/>
      <c r="W2" s="60" t="s">
        <v>18</v>
      </c>
      <c r="X2" s="20">
        <f>SUM(COUNTIF($D$23:$D$24,"=yes"),COUNTIF($D$29:$D$30,"=yes"),COUNTIF($D$35:$D$36,"=yes"),COUNTIF($D$41:$D$42,"=yes"),COUNTIF($D$47:$D$48,"=yes"),COUNTIF($D$53:$D$54,"=yes"))</f>
        <v>0</v>
      </c>
      <c r="Y2" s="21">
        <f>SUM(COUNTIF(D$23:D$24,{"2","4"}),COUNTIF(D$29:D$30,{"2","4"}),COUNTIF(D$35:D$36,{"2","4"}),COUNTIF(D$41:D$42,{"2","4"}),COUNTIF(D$47:D$48,{"2","4"}),COUNTIF(D$53:D$54,{"2","4"}))</f>
        <v>0</v>
      </c>
      <c r="Z2" s="6">
        <f>SUM(COUNTIF(D$23:D$24,{"0",".25",".5"}),COUNTIF(D$29:D$30,{"0",".25",".5"}),COUNTIF(D$35:D$36,{"0",".25",".5"}),COUNTIF(D$41:D$42,{"0",".25",".5"}),COUNTIF(D$47:D$48,{"0",".25",".5"}),COUNTIF(D$53:D$54,{"0",".25",".5"}))</f>
        <v>0</v>
      </c>
      <c r="AA2" s="30"/>
      <c r="AB2" s="60" t="s">
        <v>18</v>
      </c>
      <c r="AC2" s="68">
        <f>SUM(D25,D31,D37,D43,D49,D55)</f>
        <v>0</v>
      </c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</row>
    <row r="3" spans="1:75" x14ac:dyDescent="0.35">
      <c r="A3" s="31"/>
      <c r="B3" s="31"/>
      <c r="C3" s="16" t="s">
        <v>17</v>
      </c>
      <c r="D3" s="22">
        <v>1</v>
      </c>
      <c r="E3" s="8">
        <v>0.5</v>
      </c>
      <c r="F3" s="8">
        <v>0.5</v>
      </c>
      <c r="G3" s="8">
        <v>1</v>
      </c>
      <c r="H3" s="8">
        <v>2</v>
      </c>
      <c r="I3" s="8">
        <v>2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2</v>
      </c>
      <c r="P3" s="8">
        <v>0.5</v>
      </c>
      <c r="Q3" s="8">
        <v>1</v>
      </c>
      <c r="R3" s="8">
        <v>0.5</v>
      </c>
      <c r="S3" s="8">
        <v>1</v>
      </c>
      <c r="T3" s="8">
        <v>2</v>
      </c>
      <c r="U3" s="23">
        <v>1</v>
      </c>
      <c r="V3" s="31"/>
      <c r="W3" s="61" t="s">
        <v>17</v>
      </c>
      <c r="X3" s="22">
        <f>SUM(COUNTIF($E$23:$E$24,"=yes"),COUNTIF($E$29:$E$30,"=yes"),COUNTIF($E$35:$E$36,"=yes"),COUNTIF($E$41:$E$42,"=yes"),COUNTIF($E$47:$E$48,"=yes"),COUNTIF($E$53:$E$54,"=yes"))</f>
        <v>0</v>
      </c>
      <c r="Y3" s="8">
        <f>SUM(COUNTIF(E$23:E$24,{"2","4"}),COUNTIF(E$29:E$30,{"2","4"}),COUNTIF(E$35:E$36,{"2","4"}),COUNTIF(E$41:E$42,{"2","4"}),COUNTIF(E$47:E$48,{"2","4"}),COUNTIF(E$53:E$54,{"2","4"}))</f>
        <v>0</v>
      </c>
      <c r="Z3" s="23">
        <f>SUM(COUNTIF(E$23:E$24,{"0",".25",".5"}),COUNTIF(E$29:E$30,{"0",".25",".5"}),COUNTIF(E$35:E$36,{"0",".25",".5"}),COUNTIF(E$41:E$42,{"0",".25",".5"}),COUNTIF(E$47:E$48,{"0",".25",".5"}),COUNTIF(E$53:E$54,{"0",".25",".5"}))</f>
        <v>0</v>
      </c>
      <c r="AA3" s="30"/>
      <c r="AB3" s="61" t="s">
        <v>17</v>
      </c>
      <c r="AC3" s="69">
        <f>SUM(E25,E31,E37,E43,E49,E55)</f>
        <v>0</v>
      </c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</row>
    <row r="4" spans="1:75" ht="15" customHeight="1" x14ac:dyDescent="0.35">
      <c r="A4" s="31"/>
      <c r="B4" s="31"/>
      <c r="C4" s="16" t="s">
        <v>16</v>
      </c>
      <c r="D4" s="22">
        <v>1</v>
      </c>
      <c r="E4" s="8">
        <v>2</v>
      </c>
      <c r="F4" s="8">
        <v>0.5</v>
      </c>
      <c r="G4" s="8">
        <v>1</v>
      </c>
      <c r="H4" s="8">
        <v>0.5</v>
      </c>
      <c r="I4" s="8">
        <v>1</v>
      </c>
      <c r="J4" s="8">
        <v>1</v>
      </c>
      <c r="K4" s="8">
        <v>1</v>
      </c>
      <c r="L4" s="8">
        <v>2</v>
      </c>
      <c r="M4" s="8">
        <v>1</v>
      </c>
      <c r="N4" s="8">
        <v>1</v>
      </c>
      <c r="O4" s="8">
        <v>1</v>
      </c>
      <c r="P4" s="8">
        <v>2</v>
      </c>
      <c r="Q4" s="8">
        <v>1</v>
      </c>
      <c r="R4" s="8">
        <v>0.5</v>
      </c>
      <c r="S4" s="8">
        <v>1</v>
      </c>
      <c r="T4" s="8">
        <v>1</v>
      </c>
      <c r="U4" s="23">
        <v>1</v>
      </c>
      <c r="V4" s="31"/>
      <c r="W4" s="61" t="s">
        <v>16</v>
      </c>
      <c r="X4" s="22">
        <f>SUM(COUNTIF($F$23:$F$24,"=yes"),COUNTIF($F$29:$F$30,"=yes"),COUNTIF($F$35:$F$36,"=yes"),COUNTIF($F$41:$F$42,"=yes"),COUNTIF($F$47:$F$48,"=yes"),COUNTIF($F$53:$F$54,"=yes"))</f>
        <v>0</v>
      </c>
      <c r="Y4" s="8">
        <f>SUM(COUNTIF(F$23:F$24,{"2","4"}),COUNTIF(F$29:F$30,{"2","4"}),COUNTIF(F$35:F$36,{"2","4"}),COUNTIF(F$41:F$42,{"2","4"}),COUNTIF(F$47:F$48,{"2","4"}),COUNTIF(F$53:F$54,{"2","4"}))</f>
        <v>0</v>
      </c>
      <c r="Z4" s="23">
        <f>SUM(COUNTIF(F$23:F$24,{"0",".25",".5"}),COUNTIF(F$29:F$30,{"0",".25",".5"}),COUNTIF(F$35:F$36,{"0",".25",".5"}),COUNTIF(F$41:F$42,{"0",".25",".5"}),COUNTIF(F$47:F$48,{"0",".25",".5"}),COUNTIF(F$53:F$54,{"0",".25",".5"}))</f>
        <v>0</v>
      </c>
      <c r="AA4" s="30"/>
      <c r="AB4" s="61" t="s">
        <v>16</v>
      </c>
      <c r="AC4" s="69">
        <f>SUM(F25,F31,F37,F43,F49,F55)</f>
        <v>0</v>
      </c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</row>
    <row r="5" spans="1:75" x14ac:dyDescent="0.35">
      <c r="A5" s="31"/>
      <c r="B5" s="31"/>
      <c r="C5" s="16" t="s">
        <v>15</v>
      </c>
      <c r="D5" s="22">
        <v>1</v>
      </c>
      <c r="E5" s="8">
        <v>1</v>
      </c>
      <c r="F5" s="8">
        <v>2</v>
      </c>
      <c r="G5" s="8">
        <v>0.5</v>
      </c>
      <c r="H5" s="8">
        <v>0.5</v>
      </c>
      <c r="I5" s="8">
        <v>1</v>
      </c>
      <c r="J5" s="8">
        <v>1</v>
      </c>
      <c r="K5" s="8">
        <v>1</v>
      </c>
      <c r="L5" s="8">
        <v>0</v>
      </c>
      <c r="M5" s="8">
        <v>2</v>
      </c>
      <c r="N5" s="8">
        <v>1</v>
      </c>
      <c r="O5" s="8">
        <v>1</v>
      </c>
      <c r="P5" s="8">
        <v>1</v>
      </c>
      <c r="Q5" s="8">
        <v>1</v>
      </c>
      <c r="R5" s="8">
        <v>0.5</v>
      </c>
      <c r="S5" s="8">
        <v>1</v>
      </c>
      <c r="T5" s="8">
        <v>1</v>
      </c>
      <c r="U5" s="23">
        <v>1</v>
      </c>
      <c r="V5" s="31"/>
      <c r="W5" s="61" t="s">
        <v>15</v>
      </c>
      <c r="X5" s="22">
        <f>SUM(COUNTIF($G$23:$G$24,"=yes"),COUNTIF($G$29:$G$30,"=yes"),COUNTIF($G$35:$G$36,"=yes"),COUNTIF($G$41:$G$42,"=yes"),COUNTIF($G$47:$G$48,"=yes"),COUNTIF($G$53:$G$54,"=yes"))</f>
        <v>0</v>
      </c>
      <c r="Y5" s="8">
        <f>SUM(COUNTIF(G$23:G$24,{"2","4"}),COUNTIF(G$29:G$30,{"2","4"}),COUNTIF(G$35:G$36,{"2","4"}),COUNTIF(G$41:G$42,{"2","4"}),COUNTIF(G$47:G$48,{"2","4"}),COUNTIF(G$53:G$54,{"2","4"}))</f>
        <v>0</v>
      </c>
      <c r="Z5" s="23">
        <f>SUM(COUNTIF(G$23:G$24,{"0",".25",".5"}),COUNTIF(G$29:G$30,{"0",".25",".5"}),COUNTIF(G$35:G$36,{"0",".25",".5"}),COUNTIF(G$41:G$42,{"0",".25",".5"}),COUNTIF(G$47:G$48,{"0",".25",".5"}),COUNTIF(G$53:G$54,{"0",".25",".5"}))</f>
        <v>0</v>
      </c>
      <c r="AA5" s="30"/>
      <c r="AB5" s="61" t="s">
        <v>15</v>
      </c>
      <c r="AC5" s="69">
        <f>SUM(G25,G31,G37,G43,G49,G55)</f>
        <v>0</v>
      </c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</row>
    <row r="6" spans="1:75" x14ac:dyDescent="0.35">
      <c r="A6" s="31"/>
      <c r="B6" s="31"/>
      <c r="C6" s="16" t="s">
        <v>14</v>
      </c>
      <c r="D6" s="22">
        <v>1</v>
      </c>
      <c r="E6" s="8">
        <v>0.5</v>
      </c>
      <c r="F6" s="8">
        <v>2</v>
      </c>
      <c r="G6" s="8">
        <v>1</v>
      </c>
      <c r="H6" s="8">
        <v>0.5</v>
      </c>
      <c r="I6" s="8">
        <v>1</v>
      </c>
      <c r="J6" s="8">
        <v>1</v>
      </c>
      <c r="K6" s="8">
        <v>0.5</v>
      </c>
      <c r="L6" s="8">
        <v>2</v>
      </c>
      <c r="M6" s="8">
        <v>0.5</v>
      </c>
      <c r="N6" s="8">
        <v>1</v>
      </c>
      <c r="O6" s="8">
        <v>0.5</v>
      </c>
      <c r="P6" s="8">
        <v>2</v>
      </c>
      <c r="Q6" s="8">
        <v>1</v>
      </c>
      <c r="R6" s="8">
        <v>0.5</v>
      </c>
      <c r="S6" s="8">
        <v>1</v>
      </c>
      <c r="T6" s="8">
        <v>0.5</v>
      </c>
      <c r="U6" s="23">
        <v>1</v>
      </c>
      <c r="V6" s="31"/>
      <c r="W6" s="61" t="s">
        <v>14</v>
      </c>
      <c r="X6" s="22">
        <f>SUM(COUNTIF($H$23:$H$24,"=yes"),COUNTIF($H$29:$H$30,"=yes"),COUNTIF($H$35:$H$36,"=yes"),COUNTIF($H$41:$H$42,"=yes"),COUNTIF($H$47:$H$48,"=yes"),COUNTIF($H$53:$H$54,"=yes"))</f>
        <v>0</v>
      </c>
      <c r="Y6" s="8">
        <f>SUM(COUNTIF(H$23:H$24,{"2","4"}),COUNTIF(H$29:H$30,{"2","4"}),COUNTIF(H$35:H$36,{"2","4"}),COUNTIF(H$41:H$42,{"2","4"}),COUNTIF(H$47:H$48,{"2","4"}),COUNTIF(H$53:H$54,{"2","4"}))</f>
        <v>0</v>
      </c>
      <c r="Z6" s="23">
        <f>SUM(COUNTIF(H$23:H$24,{"0",".25",".5"}),COUNTIF(H$29:H$30,{"0",".25",".5"}),COUNTIF(H$35:H$36,{"0",".25",".5"}),COUNTIF(H$41:H$42,{"0",".25",".5"}),COUNTIF(H$47:H$48,{"0",".25",".5"}),COUNTIF(H$53:H$54,{"0",".25",".5"}))</f>
        <v>0</v>
      </c>
      <c r="AA6" s="30"/>
      <c r="AB6" s="61" t="s">
        <v>14</v>
      </c>
      <c r="AC6" s="69">
        <f>SUM(H25,H31,H37,H43,H49,H55)</f>
        <v>0</v>
      </c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</row>
    <row r="7" spans="1:75" x14ac:dyDescent="0.35">
      <c r="A7" s="31"/>
      <c r="B7" s="31"/>
      <c r="C7" s="16" t="s">
        <v>19</v>
      </c>
      <c r="D7" s="22">
        <v>1</v>
      </c>
      <c r="E7" s="8">
        <v>0.5</v>
      </c>
      <c r="F7" s="8">
        <v>0.5</v>
      </c>
      <c r="G7" s="8">
        <v>1</v>
      </c>
      <c r="H7" s="8">
        <v>2</v>
      </c>
      <c r="I7" s="8">
        <v>0.5</v>
      </c>
      <c r="J7" s="8">
        <v>1</v>
      </c>
      <c r="K7" s="8">
        <v>1</v>
      </c>
      <c r="L7" s="8">
        <v>2</v>
      </c>
      <c r="M7" s="8">
        <v>2</v>
      </c>
      <c r="N7" s="8">
        <v>1</v>
      </c>
      <c r="O7" s="8">
        <v>1</v>
      </c>
      <c r="P7" s="8">
        <v>1</v>
      </c>
      <c r="Q7" s="8">
        <v>1</v>
      </c>
      <c r="R7" s="8">
        <v>2</v>
      </c>
      <c r="S7" s="8">
        <v>1</v>
      </c>
      <c r="T7" s="8">
        <v>0.5</v>
      </c>
      <c r="U7" s="23">
        <v>1</v>
      </c>
      <c r="V7" s="31"/>
      <c r="W7" s="61" t="s">
        <v>19</v>
      </c>
      <c r="X7" s="22">
        <f>SUM(COUNTIF($I$23:$I$24,"=yes"),COUNTIF($I$29:I$30,"=yes"),COUNTIF($I$35:$I$36,"=yes"),COUNTIF($I$41:$I$42,"=yes"),COUNTIF($I$47:$I$48,"=yes"),COUNTIF($I$53:$I$54,"=yes"))</f>
        <v>0</v>
      </c>
      <c r="Y7" s="8">
        <f>SUM(COUNTIF(I$23:I$24,{"2","4"}),COUNTIF(I$29:I$30,{"2","4"}),COUNTIF(I$35:I$36,{"2","4"}),COUNTIF(I$41:I$42,{"2","4"}),COUNTIF(I$47:I$48,{"2","4"}),COUNTIF(I$53:I$54,{"2","4"}))</f>
        <v>0</v>
      </c>
      <c r="Z7" s="23">
        <f>SUM(COUNTIF(I$23:I$24,{"0",".25",".5"}),COUNTIF(I$29:I$30,{"0",".25",".5"}),COUNTIF(I$35:I$36,{"0",".25",".5"}),COUNTIF(I$41:I$42,{"0",".25",".5"}),COUNTIF(I$47:I$48,{"0",".25",".5"}),COUNTIF(I$53:I$54,{"0",".25",".5"}))</f>
        <v>0</v>
      </c>
      <c r="AA7" s="30"/>
      <c r="AB7" s="61" t="s">
        <v>19</v>
      </c>
      <c r="AC7" s="69">
        <f>SUM(I25,I31,I37,I43,I49,I55)</f>
        <v>0</v>
      </c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</row>
    <row r="8" spans="1:75" x14ac:dyDescent="0.35">
      <c r="A8" s="31"/>
      <c r="B8" s="31"/>
      <c r="C8" s="16" t="s">
        <v>13</v>
      </c>
      <c r="D8" s="22">
        <v>2</v>
      </c>
      <c r="E8" s="8">
        <v>1</v>
      </c>
      <c r="F8" s="8">
        <v>1</v>
      </c>
      <c r="G8" s="8">
        <v>1</v>
      </c>
      <c r="H8" s="8">
        <v>1</v>
      </c>
      <c r="I8" s="8">
        <v>2</v>
      </c>
      <c r="J8" s="8">
        <v>1</v>
      </c>
      <c r="K8" s="8">
        <v>0.5</v>
      </c>
      <c r="L8" s="8">
        <v>1</v>
      </c>
      <c r="M8" s="8">
        <v>0.5</v>
      </c>
      <c r="N8" s="8">
        <v>0.5</v>
      </c>
      <c r="O8" s="8">
        <v>0.5</v>
      </c>
      <c r="P8" s="8">
        <v>2</v>
      </c>
      <c r="Q8" s="8">
        <v>0</v>
      </c>
      <c r="R8" s="8">
        <v>1</v>
      </c>
      <c r="S8" s="8">
        <v>2</v>
      </c>
      <c r="T8" s="8">
        <v>2</v>
      </c>
      <c r="U8" s="23">
        <v>0.5</v>
      </c>
      <c r="V8" s="31"/>
      <c r="W8" s="61" t="s">
        <v>13</v>
      </c>
      <c r="X8" s="22">
        <f>SUM(COUNTIF($J$23:$J$24,"=yes"),COUNTIF($J$29:$J$30,"=yes"),COUNTIF($J$35:$J$36,"=yes"),COUNTIF($J$41:$J$42,"=yes"),COUNTIF($J$47:$J$48,"=yes"),COUNTIF($J$53:$J$54,"=yes"))</f>
        <v>0</v>
      </c>
      <c r="Y8" s="8">
        <f>SUM(COUNTIF(J$23:J$24,{"2","4"}),COUNTIF(J$29:J$30,{"2","4"}),COUNTIF(J$35:J$36,{"2","4"}),COUNTIF(J$41:J$42,{"2","4"}),COUNTIF(J$47:J$48,{"2","4"}),COUNTIF(J$53:J$54,{"2","4"}))</f>
        <v>0</v>
      </c>
      <c r="Z8" s="23">
        <f>SUM(COUNTIF(J$23:J$24,{"0",".25",".5"}),COUNTIF(J$29:J$30,{"0",".25",".5"}),COUNTIF(J$35:J$36,{"0",".25",".5"}),COUNTIF(J$41:J$42,{"0",".25",".5"}),COUNTIF(J$47:J$48,{"0",".25",".5"}),COUNTIF(J$53:J$54,{"0",".25",".5"}))</f>
        <v>0</v>
      </c>
      <c r="AA8" s="30"/>
      <c r="AB8" s="61" t="s">
        <v>13</v>
      </c>
      <c r="AC8" s="69">
        <f>SUM(J25,J31,J37,J43,J49,J55)</f>
        <v>0</v>
      </c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</row>
    <row r="9" spans="1:75" x14ac:dyDescent="0.35">
      <c r="A9" s="31"/>
      <c r="B9" s="31"/>
      <c r="C9" s="16" t="s">
        <v>2</v>
      </c>
      <c r="D9" s="22">
        <v>1</v>
      </c>
      <c r="E9" s="8">
        <v>1</v>
      </c>
      <c r="F9" s="8">
        <v>1</v>
      </c>
      <c r="G9" s="8">
        <v>1</v>
      </c>
      <c r="H9" s="8">
        <v>2</v>
      </c>
      <c r="I9" s="8">
        <v>1</v>
      </c>
      <c r="J9" s="8">
        <v>1</v>
      </c>
      <c r="K9" s="8">
        <v>0.5</v>
      </c>
      <c r="L9" s="8">
        <v>0.5</v>
      </c>
      <c r="M9" s="8">
        <v>1</v>
      </c>
      <c r="N9" s="8">
        <v>1</v>
      </c>
      <c r="O9" s="8">
        <v>1</v>
      </c>
      <c r="P9" s="8">
        <v>0.5</v>
      </c>
      <c r="Q9" s="8">
        <v>0.5</v>
      </c>
      <c r="R9" s="8">
        <v>1</v>
      </c>
      <c r="S9" s="8">
        <v>1</v>
      </c>
      <c r="T9" s="8">
        <v>0</v>
      </c>
      <c r="U9" s="23">
        <v>2</v>
      </c>
      <c r="V9" s="31"/>
      <c r="W9" s="61" t="s">
        <v>2</v>
      </c>
      <c r="X9" s="22">
        <f>SUM(COUNTIF($K$23:$K$24,"=yes"),COUNTIF($K$29:$K$30,"=yes"),COUNTIF($K$35:$K$36,"=yes"),COUNTIF($K$41:$K$42,"=yes"),COUNTIF($K$47:$K$48,"=yes"),COUNTIF($K$53:$K$54,"=yes"))</f>
        <v>0</v>
      </c>
      <c r="Y9" s="8">
        <f>SUM(COUNTIF(K$23:K$24,{"2","4"}),COUNTIF(K$29:K$30,{"2","4"}),COUNTIF(K$35:K$36,{"2","4"}),COUNTIF(K$41:K$42,{"2","4"}),COUNTIF(K$47:K$48,{"2","4"}),COUNTIF(K$53:K$54,{"2","4"}))</f>
        <v>0</v>
      </c>
      <c r="Z9" s="23">
        <f>SUM(COUNTIF(K$23:K$24,{"0",".25",".5"}),COUNTIF(K$29:K$30,{"0",".25",".5"}),COUNTIF(K$35:K$36,{"0",".25",".5"}),COUNTIF(K$41:K$42,{"0",".25",".5"}),COUNTIF(K$47:K$48,{"0",".25",".5"}),COUNTIF(K$53:K$54,{"0",".25",".5"}))</f>
        <v>0</v>
      </c>
      <c r="AA9" s="30"/>
      <c r="AB9" s="61" t="s">
        <v>2</v>
      </c>
      <c r="AC9" s="69">
        <f>SUM(K25,K31,K37,K43,K49,K55)</f>
        <v>0</v>
      </c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</row>
    <row r="10" spans="1:75" x14ac:dyDescent="0.35">
      <c r="A10" s="31"/>
      <c r="B10" s="31"/>
      <c r="C10" s="16" t="s">
        <v>3</v>
      </c>
      <c r="D10" s="22">
        <v>1</v>
      </c>
      <c r="E10" s="8">
        <v>2</v>
      </c>
      <c r="F10" s="8">
        <v>1</v>
      </c>
      <c r="G10" s="8">
        <v>2</v>
      </c>
      <c r="H10" s="8">
        <v>0.5</v>
      </c>
      <c r="I10" s="8">
        <v>1</v>
      </c>
      <c r="J10" s="8">
        <v>1</v>
      </c>
      <c r="K10" s="8">
        <v>2</v>
      </c>
      <c r="L10" s="8">
        <v>1</v>
      </c>
      <c r="M10" s="8">
        <v>0</v>
      </c>
      <c r="N10" s="8">
        <v>1</v>
      </c>
      <c r="O10" s="8">
        <v>0.5</v>
      </c>
      <c r="P10" s="8">
        <v>2</v>
      </c>
      <c r="Q10" s="8">
        <v>1</v>
      </c>
      <c r="R10" s="8">
        <v>1</v>
      </c>
      <c r="S10" s="8">
        <v>1</v>
      </c>
      <c r="T10" s="8">
        <v>2</v>
      </c>
      <c r="U10" s="23">
        <v>1</v>
      </c>
      <c r="V10" s="31"/>
      <c r="W10" s="61" t="s">
        <v>3</v>
      </c>
      <c r="X10" s="22">
        <f>SUM(COUNTIF(L$23:L$24,"=yes"),COUNTIF(L$29:L$30,"=yes"),COUNTIF(L$35:L$36,"=yes"),COUNTIF(L$41:L$42,"=yes"),COUNTIF(L$47:L$48,"=yes"),COUNTIF(L$53:L$54,"=yes"))</f>
        <v>0</v>
      </c>
      <c r="Y10" s="8">
        <f>SUM(COUNTIF(L$23:L$24,{"2","4"}),COUNTIF(L$29:L$30,{"2","4"}),COUNTIF(L$35:L$36,{"2","4"}),COUNTIF(L$41:L$42,{"2","4"}),COUNTIF(L$47:L$48,{"2","4"}),COUNTIF(L$53:L$54,{"2","4"}))</f>
        <v>0</v>
      </c>
      <c r="Z10" s="23">
        <f>SUM(COUNTIF(L$23:L$24,{"0",".25",".5"}),COUNTIF(L$29:L$30,{"0",".25",".5"}),COUNTIF(L$35:L$36,{"0",".25",".5"}),COUNTIF(L$41:L$42,{"0",".25",".5"}),COUNTIF(L$47:L$48,{"0",".25",".5"}),COUNTIF(L$53:L$54,{"0",".25",".5"}))</f>
        <v>0</v>
      </c>
      <c r="AA10" s="30"/>
      <c r="AB10" s="61" t="s">
        <v>3</v>
      </c>
      <c r="AC10" s="69">
        <f>SUM(L25,L31,L37,L43,L49,L55)</f>
        <v>0</v>
      </c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</row>
    <row r="11" spans="1:75" x14ac:dyDescent="0.35">
      <c r="A11" s="31"/>
      <c r="B11" s="31"/>
      <c r="C11" s="16" t="s">
        <v>4</v>
      </c>
      <c r="D11" s="22">
        <v>1</v>
      </c>
      <c r="E11" s="8">
        <v>1</v>
      </c>
      <c r="F11" s="8">
        <v>1</v>
      </c>
      <c r="G11" s="8">
        <v>0.5</v>
      </c>
      <c r="H11" s="8">
        <v>2</v>
      </c>
      <c r="I11" s="8">
        <v>1</v>
      </c>
      <c r="J11" s="8">
        <v>2</v>
      </c>
      <c r="K11" s="8">
        <v>1</v>
      </c>
      <c r="L11" s="8">
        <v>1</v>
      </c>
      <c r="M11" s="8">
        <v>1</v>
      </c>
      <c r="N11" s="8">
        <v>1</v>
      </c>
      <c r="O11" s="8">
        <v>2</v>
      </c>
      <c r="P11" s="8">
        <v>0.5</v>
      </c>
      <c r="Q11" s="8">
        <v>1</v>
      </c>
      <c r="R11" s="8">
        <v>1</v>
      </c>
      <c r="S11" s="8">
        <v>1</v>
      </c>
      <c r="T11" s="8">
        <v>0.5</v>
      </c>
      <c r="U11" s="23">
        <v>1</v>
      </c>
      <c r="V11" s="31"/>
      <c r="W11" s="61" t="s">
        <v>4</v>
      </c>
      <c r="X11" s="22">
        <f>SUM(COUNTIF(M$23:M$24,"=yes"),COUNTIF(M$29:M$30,"=yes"),COUNTIF(M$35:M$36,"=yes"),COUNTIF(M$41:M$42,"=yes"),COUNTIF(M$47:M$48,"=yes"),COUNTIF(M$53:M$54,"=yes"))</f>
        <v>0</v>
      </c>
      <c r="Y11" s="8">
        <f>SUM(COUNTIF(M$23:M$24,{"2","4"}),COUNTIF(M$29:M$30,{"2","4"}),COUNTIF(M$35:M$36,{"2","4"}),COUNTIF(M$41:M$42,{"2","4"}),COUNTIF(M$47:M$48,{"2","4"}),COUNTIF(M$53:M$54,{"2","4"}))</f>
        <v>0</v>
      </c>
      <c r="Z11" s="23">
        <f>SUM(COUNTIF(M$23:M$24,{"0",".25",".5"}),COUNTIF(M$29:M$30,{"0",".25",".5"}),COUNTIF(M$35:M$36,{"0",".25",".5"}),COUNTIF(M$41:M$42,{"0",".25",".5"}),COUNTIF(M$47:M$48,{"0",".25",".5"}),COUNTIF(M$53:M$54,{"0",".25",".5"}))</f>
        <v>0</v>
      </c>
      <c r="AA11" s="30"/>
      <c r="AB11" s="61" t="s">
        <v>4</v>
      </c>
      <c r="AC11" s="69">
        <f>SUM(M25,M31,M37,M43,M49,M55)</f>
        <v>0</v>
      </c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</row>
    <row r="12" spans="1:75" x14ac:dyDescent="0.35">
      <c r="A12" s="31"/>
      <c r="B12" s="31"/>
      <c r="C12" s="16" t="s">
        <v>5</v>
      </c>
      <c r="D12" s="22">
        <v>1</v>
      </c>
      <c r="E12" s="8">
        <v>1</v>
      </c>
      <c r="F12" s="8">
        <v>1</v>
      </c>
      <c r="G12" s="8">
        <v>1</v>
      </c>
      <c r="H12" s="8">
        <v>1</v>
      </c>
      <c r="I12" s="8">
        <v>1</v>
      </c>
      <c r="J12" s="8">
        <v>2</v>
      </c>
      <c r="K12" s="8">
        <v>2</v>
      </c>
      <c r="L12" s="8">
        <v>1</v>
      </c>
      <c r="M12" s="8">
        <v>1</v>
      </c>
      <c r="N12" s="8">
        <v>0.5</v>
      </c>
      <c r="O12" s="8">
        <v>1</v>
      </c>
      <c r="P12" s="8">
        <v>1</v>
      </c>
      <c r="Q12" s="8">
        <v>1</v>
      </c>
      <c r="R12" s="8">
        <v>1</v>
      </c>
      <c r="S12" s="8">
        <v>0</v>
      </c>
      <c r="T12" s="8">
        <v>0.5</v>
      </c>
      <c r="U12" s="23">
        <v>1</v>
      </c>
      <c r="V12" s="31"/>
      <c r="W12" s="61" t="s">
        <v>5</v>
      </c>
      <c r="X12" s="22">
        <f>SUM(COUNTIF(N$23:N$24,"=yes"),COUNTIF(N$29:N$30,"=yes"),COUNTIF(N$35:N$36,"=yes"),COUNTIF(N$41:N$42,"=yes"),COUNTIF(N$47:N$48,"=yes"),COUNTIF(N$53:N$54,"=yes"))</f>
        <v>0</v>
      </c>
      <c r="Y12" s="8">
        <f>SUM(COUNTIF(N$23:N$24,{"2","4"}),COUNTIF(N$29:N$30,{"2","4"}),COUNTIF(N$35:N$36,{"2","4"}),COUNTIF(N$41:N$42,{"2","4"}),COUNTIF(N$47:N$48,{"2","4"}),COUNTIF(N$53:N$54,{"2","4"}))</f>
        <v>0</v>
      </c>
      <c r="Z12" s="23">
        <f>SUM(COUNTIF(N$23:N$24,{"0",".25",".5"}),COUNTIF(N$29:N$30,{"0",".25",".5"}),COUNTIF(N$35:N$36,{"0",".25",".5"}),COUNTIF(N$41:N$42,{"0",".25",".5"}),COUNTIF(N$47:N$48,{"0",".25",".5"}),COUNTIF(N$53:N$54,{"0",".25",".5"}))</f>
        <v>0</v>
      </c>
      <c r="AA12" s="30"/>
      <c r="AB12" s="61" t="s">
        <v>5</v>
      </c>
      <c r="AC12" s="69">
        <f>SUM(N25,N31,N37,N43,N49,N55)</f>
        <v>0</v>
      </c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</row>
    <row r="13" spans="1:75" x14ac:dyDescent="0.35">
      <c r="A13" s="31"/>
      <c r="B13" s="31"/>
      <c r="C13" s="16" t="s">
        <v>6</v>
      </c>
      <c r="D13" s="22">
        <v>1</v>
      </c>
      <c r="E13" s="8">
        <v>0.5</v>
      </c>
      <c r="F13" s="8">
        <v>1</v>
      </c>
      <c r="G13" s="8">
        <v>1</v>
      </c>
      <c r="H13" s="8">
        <v>2</v>
      </c>
      <c r="I13" s="8">
        <v>1</v>
      </c>
      <c r="J13" s="8">
        <v>0.5</v>
      </c>
      <c r="K13" s="8">
        <v>0.5</v>
      </c>
      <c r="L13" s="8">
        <v>1</v>
      </c>
      <c r="M13" s="8">
        <v>0.5</v>
      </c>
      <c r="N13" s="8">
        <v>2</v>
      </c>
      <c r="O13" s="8">
        <v>1</v>
      </c>
      <c r="P13" s="8">
        <v>1</v>
      </c>
      <c r="Q13" s="8">
        <v>0.5</v>
      </c>
      <c r="R13" s="8">
        <v>1</v>
      </c>
      <c r="S13" s="8">
        <v>2</v>
      </c>
      <c r="T13" s="8">
        <v>0.5</v>
      </c>
      <c r="U13" s="23">
        <v>0.5</v>
      </c>
      <c r="V13" s="31"/>
      <c r="W13" s="61" t="s">
        <v>6</v>
      </c>
      <c r="X13" s="22">
        <f>SUM(COUNTIF(O$23:O$24,"=yes"),COUNTIF(O$29:O$30,"=yes"),COUNTIF(O$35:O$36,"=yes"),COUNTIF(O$41:O$42,"=yes"),COUNTIF(O$47:O$48,"=yes"),COUNTIF(O$53:O$54,"=yes"))</f>
        <v>0</v>
      </c>
      <c r="Y13" s="8">
        <f>SUM(COUNTIF(O$23:O$24,{"2","4"}),COUNTIF(O$29:O$30,{"2","4"}),COUNTIF(O$35:O$36,{"2","4"}),COUNTIF(O$41:O$42,{"2","4"}),COUNTIF(O$47:O$48,{"2","4"}),COUNTIF(O$53:O$54,{"2","4"}))</f>
        <v>0</v>
      </c>
      <c r="Z13" s="23">
        <f>SUM(COUNTIF(O$23:O$24,{"0",".25",".5"}),COUNTIF(O$29:O$30,{"0",".25",".5"}),COUNTIF(O$35:O$36,{"0",".25",".5"}),COUNTIF(O$41:O$42,{"0",".25",".5"}),COUNTIF(O$47:O$48,{"0",".25",".5"}),COUNTIF(O$53:O$54,{"0",".25",".5"}))</f>
        <v>0</v>
      </c>
      <c r="AA13" s="30"/>
      <c r="AB13" s="61" t="s">
        <v>6</v>
      </c>
      <c r="AC13" s="69">
        <f>SUM(O25,O31,O37,O43,O49,O55)</f>
        <v>0</v>
      </c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</row>
    <row r="14" spans="1:75" x14ac:dyDescent="0.35">
      <c r="A14" s="31"/>
      <c r="B14" s="31"/>
      <c r="C14" s="16" t="s">
        <v>7</v>
      </c>
      <c r="D14" s="22">
        <v>1</v>
      </c>
      <c r="E14" s="8">
        <v>2</v>
      </c>
      <c r="F14" s="8">
        <v>1</v>
      </c>
      <c r="G14" s="8">
        <v>1</v>
      </c>
      <c r="H14" s="8">
        <v>1</v>
      </c>
      <c r="I14" s="8">
        <v>2</v>
      </c>
      <c r="J14" s="8">
        <v>0.5</v>
      </c>
      <c r="K14" s="8">
        <v>1</v>
      </c>
      <c r="L14" s="8">
        <v>0.5</v>
      </c>
      <c r="M14" s="8">
        <v>2</v>
      </c>
      <c r="N14" s="8">
        <v>1</v>
      </c>
      <c r="O14" s="8">
        <v>2</v>
      </c>
      <c r="P14" s="8">
        <v>1</v>
      </c>
      <c r="Q14" s="8">
        <v>1</v>
      </c>
      <c r="R14" s="8">
        <v>1</v>
      </c>
      <c r="S14" s="8">
        <v>1</v>
      </c>
      <c r="T14" s="8">
        <v>0.5</v>
      </c>
      <c r="U14" s="23">
        <v>1</v>
      </c>
      <c r="V14" s="31"/>
      <c r="W14" s="61" t="s">
        <v>7</v>
      </c>
      <c r="X14" s="22">
        <f>SUM(COUNTIF(P$23:P$24,"=yes"),COUNTIF(P$29:P$30,"=yes"),COUNTIF(P$35:P$36,"=yes"),COUNTIF(P$41:P$42,"=yes"),COUNTIF(P$47:P$48,"=yes"),COUNTIF(P$53:P$54,"=yes"))</f>
        <v>0</v>
      </c>
      <c r="Y14" s="8">
        <f>SUM(COUNTIF(P$23:P$24,{"2","4"}),COUNTIF(P$29:P$30,{"2","4"}),COUNTIF(P$35:P$36,{"2","4"}),COUNTIF(P$41:P$42,{"2","4"}),COUNTIF(P$47:P$48,{"2","4"}),COUNTIF(P$53:P$54,{"2","4"}))</f>
        <v>0</v>
      </c>
      <c r="Z14" s="23">
        <f>SUM(COUNTIF(P$23:P$24,{"0",".25",".5"}),COUNTIF(P$29:P$30,{"0",".25",".5"}),COUNTIF(P$35:P$36,{"0",".25",".5"}),COUNTIF(P$41:P$42,{"0",".25",".5"}),COUNTIF(P$47:P$48,{"0",".25",".5"}),COUNTIF(P$53:P$54,{"0",".25",".5"}))</f>
        <v>0</v>
      </c>
      <c r="AA14" s="30"/>
      <c r="AB14" s="61" t="s">
        <v>7</v>
      </c>
      <c r="AC14" s="69">
        <f>SUM(P25,P31,P37,P43,P49,P55)</f>
        <v>0</v>
      </c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</row>
    <row r="15" spans="1:75" x14ac:dyDescent="0.35">
      <c r="A15" s="31"/>
      <c r="B15" s="31"/>
      <c r="C15" s="16" t="s">
        <v>8</v>
      </c>
      <c r="D15" s="22">
        <v>0</v>
      </c>
      <c r="E15" s="8">
        <v>1</v>
      </c>
      <c r="F15" s="8">
        <v>1</v>
      </c>
      <c r="G15" s="8">
        <v>1</v>
      </c>
      <c r="H15" s="8">
        <v>1</v>
      </c>
      <c r="I15" s="8">
        <v>1</v>
      </c>
      <c r="J15" s="8">
        <v>1</v>
      </c>
      <c r="K15" s="8">
        <v>1</v>
      </c>
      <c r="L15" s="8">
        <v>1</v>
      </c>
      <c r="M15" s="8">
        <v>1</v>
      </c>
      <c r="N15" s="8">
        <v>2</v>
      </c>
      <c r="O15" s="8">
        <v>1</v>
      </c>
      <c r="P15" s="8">
        <v>1</v>
      </c>
      <c r="Q15" s="8">
        <v>2</v>
      </c>
      <c r="R15" s="8">
        <v>1</v>
      </c>
      <c r="S15" s="8">
        <v>0.5</v>
      </c>
      <c r="T15" s="8">
        <v>1</v>
      </c>
      <c r="U15" s="23">
        <v>1</v>
      </c>
      <c r="V15" s="31"/>
      <c r="W15" s="61" t="s">
        <v>8</v>
      </c>
      <c r="X15" s="22">
        <f>SUM(COUNTIF(Q$23:Q$24,"=yes"),COUNTIF(Q$29:Q$30,"=yes"),COUNTIF(Q$35:Q$36,"=yes"),COUNTIF(Q$41:Q$42,"=yes"),COUNTIF(Q$47:Q$48,"=yes"),COUNTIF(Q$53:Q$54,"=yes"))</f>
        <v>0</v>
      </c>
      <c r="Y15" s="8">
        <f>SUM(COUNTIF(Q$23:Q$24,{"2","4"}),COUNTIF(Q$29:Q$30,{"2","4"}),COUNTIF(Q$35:Q$36,{"2","4"}),COUNTIF(Q$41:Q$42,{"2","4"}),COUNTIF(Q$47:Q$48,{"2","4"}),COUNTIF(Q$53:Q$54,{"2","4"}))</f>
        <v>0</v>
      </c>
      <c r="Z15" s="23">
        <f>SUM(COUNTIF(Q$23:Q$24,{"0",".25",".5"}),COUNTIF(Q$29:Q$30,{"0",".25",".5"}),COUNTIF(Q$35:Q$36,{"0",".25",".5"}),COUNTIF(Q$41:Q$42,{"0",".25",".5"}),COUNTIF(Q$47:Q$48,{"0",".25",".5"}),COUNTIF(Q$53:Q$54,{"0",".25",".5"}))</f>
        <v>0</v>
      </c>
      <c r="AA15" s="30"/>
      <c r="AB15" s="61" t="s">
        <v>8</v>
      </c>
      <c r="AC15" s="69">
        <f>SUM(Q25,Q31,Q37,Q43,Q49,Q55)</f>
        <v>0</v>
      </c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</row>
    <row r="16" spans="1:75" x14ac:dyDescent="0.35">
      <c r="A16" s="31"/>
      <c r="B16" s="31"/>
      <c r="C16" s="16" t="s">
        <v>9</v>
      </c>
      <c r="D16" s="22">
        <v>1</v>
      </c>
      <c r="E16" s="8">
        <v>1</v>
      </c>
      <c r="F16" s="8">
        <v>1</v>
      </c>
      <c r="G16" s="8">
        <v>1</v>
      </c>
      <c r="H16" s="8">
        <v>1</v>
      </c>
      <c r="I16" s="8">
        <v>1</v>
      </c>
      <c r="J16" s="8">
        <v>1</v>
      </c>
      <c r="K16" s="8">
        <v>1</v>
      </c>
      <c r="L16" s="8">
        <v>1</v>
      </c>
      <c r="M16" s="8">
        <v>1</v>
      </c>
      <c r="N16" s="8">
        <v>1</v>
      </c>
      <c r="O16" s="8">
        <v>1</v>
      </c>
      <c r="P16" s="8">
        <v>1</v>
      </c>
      <c r="Q16" s="8">
        <v>1</v>
      </c>
      <c r="R16" s="8">
        <v>2</v>
      </c>
      <c r="S16" s="8">
        <v>1</v>
      </c>
      <c r="T16" s="8">
        <v>0.5</v>
      </c>
      <c r="U16" s="23">
        <v>0</v>
      </c>
      <c r="V16" s="31"/>
      <c r="W16" s="61" t="s">
        <v>9</v>
      </c>
      <c r="X16" s="22">
        <f>SUM(COUNTIF(R$23:R$24,"=yes"),COUNTIF(R$29:R$30,"=yes"),COUNTIF(R$35:R$36,"=yes"),COUNTIF(R$41:R$42,"=yes"),COUNTIF(R$47:R$48,"=yes"),COUNTIF(R$53:R$54,"=yes"))</f>
        <v>0</v>
      </c>
      <c r="Y16" s="8">
        <f>SUM(COUNTIF(R$23:R$24,{"2","4"}),COUNTIF(R$29:R$30,{"2","4"}),COUNTIF(R$35:R$36,{"2","4"}),COUNTIF(R$41:R$42,{"2","4"}),COUNTIF(R$47:R$48,{"2","4"}),COUNTIF(R$53:R$54,{"2","4"}))</f>
        <v>0</v>
      </c>
      <c r="Z16" s="23">
        <f>SUM(COUNTIF(R$23:R$24,{"0",".25",".5"}),COUNTIF(R$29:R$30,{"0",".25",".5"}),COUNTIF(R$35:R$36,{"0",".25",".5"}),COUNTIF(R$41:R$42,{"0",".25",".5"}),COUNTIF(R$47:R$48,{"0",".25",".5"}),COUNTIF(R$53:R$54,{"0",".25",".5"}))</f>
        <v>0</v>
      </c>
      <c r="AA16" s="30"/>
      <c r="AB16" s="61" t="s">
        <v>9</v>
      </c>
      <c r="AC16" s="69">
        <f>SUM(R25,R31,R37,R43,R49,R55)</f>
        <v>0</v>
      </c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</row>
    <row r="17" spans="1:75" x14ac:dyDescent="0.35">
      <c r="A17" s="31"/>
      <c r="B17" s="31"/>
      <c r="C17" s="16" t="s">
        <v>10</v>
      </c>
      <c r="D17" s="22">
        <v>1</v>
      </c>
      <c r="E17" s="8">
        <v>1</v>
      </c>
      <c r="F17" s="8">
        <v>1</v>
      </c>
      <c r="G17" s="8">
        <v>1</v>
      </c>
      <c r="H17" s="8">
        <v>1</v>
      </c>
      <c r="I17" s="8">
        <v>1</v>
      </c>
      <c r="J17" s="8">
        <v>0.5</v>
      </c>
      <c r="K17" s="8">
        <v>1</v>
      </c>
      <c r="L17" s="8">
        <v>1</v>
      </c>
      <c r="M17" s="8">
        <v>1</v>
      </c>
      <c r="N17" s="8">
        <v>2</v>
      </c>
      <c r="O17" s="8">
        <v>1</v>
      </c>
      <c r="P17" s="8">
        <v>1</v>
      </c>
      <c r="Q17" s="8">
        <v>2</v>
      </c>
      <c r="R17" s="8">
        <v>1</v>
      </c>
      <c r="S17" s="8">
        <v>0.5</v>
      </c>
      <c r="T17" s="8">
        <v>1</v>
      </c>
      <c r="U17" s="23">
        <v>0.5</v>
      </c>
      <c r="V17" s="31"/>
      <c r="W17" s="61" t="s">
        <v>10</v>
      </c>
      <c r="X17" s="22">
        <f>SUM(COUNTIF(S$23:S$24,"=yes"),COUNTIF(S$29:S$30,"=yes"),COUNTIF(S$35:S$36,"=yes"),COUNTIF(S$41:S$42,"=yes"),COUNTIF(S$47:S$48,"=yes"),COUNTIF(S$53:S$54,"=yes"))</f>
        <v>0</v>
      </c>
      <c r="Y17" s="8">
        <f>SUM(COUNTIF(S$23:S$24,{"2","4"}),COUNTIF(S$29:S$30,{"2","4"}),COUNTIF(S$35:S$36,{"2","4"}),COUNTIF(S$41:S$42,{"2","4"}),COUNTIF(S$47:S$48,{"2","4"}),COUNTIF(S$53:S$54,{"2","4"}))</f>
        <v>0</v>
      </c>
      <c r="Z17" s="23">
        <f>SUM(COUNTIF(S$23:S$24,{"0",".25",".5"}),COUNTIF(S$29:S$30,{"0",".25",".5"}),COUNTIF(S$35:S$36,{"0",".25",".5"}),COUNTIF(S$41:S$42,{"0",".25",".5"}),COUNTIF(S$47:S$48,{"0",".25",".5"}),COUNTIF(S$53:S$54,{"0",".25",".5"}))</f>
        <v>0</v>
      </c>
      <c r="AA17" s="30"/>
      <c r="AB17" s="61" t="s">
        <v>10</v>
      </c>
      <c r="AC17" s="69">
        <f>SUM(S25,S31,S37,S43,S49,S55)</f>
        <v>0</v>
      </c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</row>
    <row r="18" spans="1:75" x14ac:dyDescent="0.35">
      <c r="A18" s="31"/>
      <c r="B18" s="31"/>
      <c r="C18" s="16" t="s">
        <v>11</v>
      </c>
      <c r="D18" s="22">
        <v>1</v>
      </c>
      <c r="E18" s="8">
        <v>0.5</v>
      </c>
      <c r="F18" s="8">
        <v>0.5</v>
      </c>
      <c r="G18" s="8">
        <v>0.5</v>
      </c>
      <c r="H18" s="8">
        <v>1</v>
      </c>
      <c r="I18" s="8">
        <v>2</v>
      </c>
      <c r="J18" s="8">
        <v>1</v>
      </c>
      <c r="K18" s="8">
        <v>1</v>
      </c>
      <c r="L18" s="8">
        <v>1</v>
      </c>
      <c r="M18" s="8">
        <v>1</v>
      </c>
      <c r="N18" s="8">
        <v>1</v>
      </c>
      <c r="O18" s="8">
        <v>1</v>
      </c>
      <c r="P18" s="8">
        <v>2</v>
      </c>
      <c r="Q18" s="8">
        <v>1</v>
      </c>
      <c r="R18" s="8">
        <v>1</v>
      </c>
      <c r="S18" s="8">
        <v>1</v>
      </c>
      <c r="T18" s="8">
        <v>0.5</v>
      </c>
      <c r="U18" s="23">
        <v>2</v>
      </c>
      <c r="V18" s="31"/>
      <c r="W18" s="61" t="s">
        <v>11</v>
      </c>
      <c r="X18" s="22">
        <f>SUM(COUNTIF(T$23:T$24,"=yes"),COUNTIF(T$29:T$30,"=yes"),COUNTIF(T$35:T$36,"=yes"),COUNTIF(T$41:T$42,"=yes"),COUNTIF(T$47:T$48,"=yes"),COUNTIF(T$53:T$54,"=yes"))</f>
        <v>0</v>
      </c>
      <c r="Y18" s="8">
        <f>SUM(COUNTIF(T$23:T$24,{"2","4"}),COUNTIF(T$29:T$30,{"2","4"}),COUNTIF(T$35:T$36,{"2","4"}),COUNTIF(T$41:T$42,{"2","4"}),COUNTIF(T$47:T$48,{"2","4"}),COUNTIF(T$53:T$54,{"2","4"}))</f>
        <v>0</v>
      </c>
      <c r="Z18" s="23">
        <f>SUM(COUNTIF(T$23:T$24,{"0",".25",".5"}),COUNTIF(T$29:T$30,{"0",".25",".5"}),COUNTIF(T$35:T$36,{"0",".25",".5"}),COUNTIF(T$41:T$42,{"0",".25",".5"}),COUNTIF(T$47:T$48,{"0",".25",".5"}),COUNTIF(T$53:T$54,{"0",".25",".5"}))</f>
        <v>0</v>
      </c>
      <c r="AA18" s="30"/>
      <c r="AB18" s="61" t="s">
        <v>11</v>
      </c>
      <c r="AC18" s="69">
        <f>SUM(T25,T31,T37,T43,T49,T55)</f>
        <v>0</v>
      </c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</row>
    <row r="19" spans="1:75" ht="15" thickBot="1" x14ac:dyDescent="0.4">
      <c r="A19" s="31"/>
      <c r="B19" s="31"/>
      <c r="C19" s="10" t="s">
        <v>12</v>
      </c>
      <c r="D19" s="24">
        <v>1</v>
      </c>
      <c r="E19" s="19">
        <v>0.5</v>
      </c>
      <c r="F19" s="19">
        <v>1</v>
      </c>
      <c r="G19" s="19">
        <v>1</v>
      </c>
      <c r="H19" s="19">
        <v>1</v>
      </c>
      <c r="I19" s="19">
        <v>1</v>
      </c>
      <c r="J19" s="19">
        <v>2</v>
      </c>
      <c r="K19" s="19">
        <v>0.5</v>
      </c>
      <c r="L19" s="19">
        <v>1</v>
      </c>
      <c r="M19" s="19">
        <v>1</v>
      </c>
      <c r="N19" s="19">
        <v>1</v>
      </c>
      <c r="O19" s="19">
        <v>1</v>
      </c>
      <c r="P19" s="19">
        <v>1</v>
      </c>
      <c r="Q19" s="19">
        <v>1</v>
      </c>
      <c r="R19" s="19">
        <v>2</v>
      </c>
      <c r="S19" s="19">
        <v>2</v>
      </c>
      <c r="T19" s="19">
        <v>0.5</v>
      </c>
      <c r="U19" s="7">
        <v>1</v>
      </c>
      <c r="V19" s="31"/>
      <c r="W19" s="62" t="s">
        <v>12</v>
      </c>
      <c r="X19" s="24">
        <f>SUM(COUNTIF(U$23:U$24,"=yes"),COUNTIF(U$29:U$30,"=yes"),COUNTIF(U$35:U$36,"=yes"),COUNTIF(U$41:U$42,"=yes"),COUNTIF(U$47:U$48,"=yes"),COUNTIF(U$53:U$54,"=yes"))</f>
        <v>0</v>
      </c>
      <c r="Y19" s="19">
        <f>SUM(COUNTIF(U$23:U$24,{"2","4"}),COUNTIF(U$29:U$30,{"2","4"}),COUNTIF(U$35:U$36,{"2","4"}),COUNTIF(U$41:U$42,{"2","4"}),COUNTIF(U$47:U$48,{"2","4"}),COUNTIF(U$53:U$54,{"2","4"}))</f>
        <v>0</v>
      </c>
      <c r="Z19" s="7">
        <f>SUM(COUNTIF(U$23:U$24,{"0",".25",".5"}),COUNTIF(U$29:U$30,{"0",".25",".5"}),COUNTIF(U$35:U$36,{"0",".25",".5"}),COUNTIF(U$41:U$42,{"0",".25",".5"}),COUNTIF(U$47:U$48,{"0",".25",".5"}),COUNTIF(U$53:U$54,{"0",".25",".5"}))</f>
        <v>0</v>
      </c>
      <c r="AA19" s="30"/>
      <c r="AB19" s="62" t="s">
        <v>12</v>
      </c>
      <c r="AC19" s="70">
        <f>SUM(U25,U31,U37,U43,U49,U55)</f>
        <v>0</v>
      </c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</row>
    <row r="20" spans="1:75" ht="24" customHeight="1" thickBot="1" x14ac:dyDescent="0.4">
      <c r="A20" s="84" t="s">
        <v>28</v>
      </c>
      <c r="B20" s="85"/>
      <c r="C20" s="33" t="s">
        <v>27</v>
      </c>
      <c r="D20" s="33">
        <v>2</v>
      </c>
      <c r="E20" s="33">
        <v>3</v>
      </c>
      <c r="F20" s="33">
        <v>4</v>
      </c>
      <c r="G20" s="33">
        <v>5</v>
      </c>
      <c r="H20" s="33">
        <v>6</v>
      </c>
      <c r="I20" s="33">
        <v>7</v>
      </c>
      <c r="J20" s="33">
        <v>8</v>
      </c>
      <c r="K20" s="33">
        <v>9</v>
      </c>
      <c r="L20" s="33">
        <v>10</v>
      </c>
      <c r="M20" s="33">
        <v>11</v>
      </c>
      <c r="N20" s="33">
        <v>12</v>
      </c>
      <c r="O20" s="33">
        <v>13</v>
      </c>
      <c r="P20" s="33">
        <v>14</v>
      </c>
      <c r="Q20" s="33">
        <v>15</v>
      </c>
      <c r="R20" s="33">
        <v>16</v>
      </c>
      <c r="S20" s="33">
        <v>17</v>
      </c>
      <c r="T20" s="33">
        <v>18</v>
      </c>
      <c r="U20" s="33">
        <v>19</v>
      </c>
      <c r="V20" s="39"/>
      <c r="W20" s="40"/>
      <c r="X20" s="31"/>
      <c r="Y20" s="31"/>
      <c r="Z20" s="31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</row>
    <row r="21" spans="1:75" ht="24" customHeight="1" thickBot="1" x14ac:dyDescent="0.4">
      <c r="A21" s="86" t="s">
        <v>20</v>
      </c>
      <c r="B21" s="13" t="s">
        <v>22</v>
      </c>
      <c r="C21" s="28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41"/>
      <c r="W21" s="90" t="s">
        <v>33</v>
      </c>
      <c r="X21" s="90"/>
      <c r="Y21" s="65"/>
      <c r="Z21" s="64"/>
      <c r="AA21" s="64"/>
      <c r="AB21" s="64"/>
      <c r="AC21" s="64"/>
      <c r="AD21" s="64"/>
      <c r="AE21" s="30"/>
      <c r="AF21" s="30"/>
      <c r="AG21" s="30"/>
      <c r="AH21" s="30"/>
      <c r="AI21" s="64"/>
      <c r="AJ21" s="64"/>
      <c r="AK21" s="64"/>
      <c r="AL21" s="64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</row>
    <row r="22" spans="1:75" ht="24" customHeight="1" thickBot="1" x14ac:dyDescent="0.4">
      <c r="A22" s="87"/>
      <c r="B22" s="34"/>
      <c r="C22" s="27"/>
      <c r="D22" s="1" t="s">
        <v>18</v>
      </c>
      <c r="E22" s="2" t="s">
        <v>17</v>
      </c>
      <c r="F22" s="2" t="s">
        <v>16</v>
      </c>
      <c r="G22" s="2" t="s">
        <v>15</v>
      </c>
      <c r="H22" s="2" t="s">
        <v>14</v>
      </c>
      <c r="I22" s="2" t="s">
        <v>19</v>
      </c>
      <c r="J22" s="2" t="s">
        <v>13</v>
      </c>
      <c r="K22" s="2" t="s">
        <v>2</v>
      </c>
      <c r="L22" s="2" t="s">
        <v>3</v>
      </c>
      <c r="M22" s="2" t="s">
        <v>4</v>
      </c>
      <c r="N22" s="2" t="s">
        <v>5</v>
      </c>
      <c r="O22" s="2" t="s">
        <v>6</v>
      </c>
      <c r="P22" s="2" t="s">
        <v>7</v>
      </c>
      <c r="Q22" s="2" t="s">
        <v>8</v>
      </c>
      <c r="R22" s="2" t="s">
        <v>9</v>
      </c>
      <c r="S22" s="2" t="s">
        <v>10</v>
      </c>
      <c r="T22" s="2" t="s">
        <v>11</v>
      </c>
      <c r="U22" s="3" t="s">
        <v>12</v>
      </c>
      <c r="V22" s="42"/>
      <c r="W22" s="91" t="s">
        <v>34</v>
      </c>
      <c r="X22" s="91"/>
      <c r="Y22" s="65"/>
      <c r="Z22" s="31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</row>
    <row r="23" spans="1:75" ht="47.5" customHeight="1" thickBot="1" x14ac:dyDescent="0.4">
      <c r="A23" s="79" t="s">
        <v>42</v>
      </c>
      <c r="B23" s="25"/>
      <c r="C23" s="9" t="s">
        <v>36</v>
      </c>
      <c r="D23" s="15" t="str">
        <f>IF(AND(ISBLANK($B23),ISBLANK($B24)),"-",IF($B23&lt;&gt;$B24,IF(ISNA(HLOOKUP($B23,$D$1:$U$19,D$20,FALSE))=FALSE,HLOOKUP($B23,$D$1:$U$19,D$20,FALSE),1)*IF(ISNA(HLOOKUP($B24,$D$1:$U$19,D$20,FALSE))=FALSE,HLOOKUP($B24,$D$1:$U$19,D$20,FALSE),1),HLOOKUP($B23,$D$1:$U$19,D$20,FALSE)))</f>
        <v>-</v>
      </c>
      <c r="E23" s="11" t="str">
        <f t="shared" ref="E23:U23" si="0">IF(AND(ISBLANK($B23),ISBLANK($B24)),"-",IF($B23&lt;&gt;$B24,IF(ISNA(HLOOKUP($B23,$D$1:$U$19,E$20,FALSE))=FALSE,HLOOKUP($B23,$D$1:$U$19,E$20,FALSE),1)*IF(ISNA(HLOOKUP($B24,$D$1:$U$19,E$20,FALSE))=FALSE,HLOOKUP($B24,$D$1:$U$19,E$20,FALSE),1),HLOOKUP($B23,$D$1:$U$19,E$20,FALSE)))</f>
        <v>-</v>
      </c>
      <c r="F23" s="11" t="str">
        <f t="shared" si="0"/>
        <v>-</v>
      </c>
      <c r="G23" s="11" t="str">
        <f t="shared" si="0"/>
        <v>-</v>
      </c>
      <c r="H23" s="11" t="str">
        <f t="shared" si="0"/>
        <v>-</v>
      </c>
      <c r="I23" s="11" t="str">
        <f t="shared" si="0"/>
        <v>-</v>
      </c>
      <c r="J23" s="11" t="str">
        <f t="shared" si="0"/>
        <v>-</v>
      </c>
      <c r="K23" s="11" t="str">
        <f t="shared" si="0"/>
        <v>-</v>
      </c>
      <c r="L23" s="11" t="str">
        <f t="shared" si="0"/>
        <v>-</v>
      </c>
      <c r="M23" s="11" t="str">
        <f t="shared" si="0"/>
        <v>-</v>
      </c>
      <c r="N23" s="11" t="str">
        <f t="shared" si="0"/>
        <v>-</v>
      </c>
      <c r="O23" s="11" t="str">
        <f t="shared" si="0"/>
        <v>-</v>
      </c>
      <c r="P23" s="11" t="str">
        <f t="shared" si="0"/>
        <v>-</v>
      </c>
      <c r="Q23" s="11" t="str">
        <f t="shared" si="0"/>
        <v>-</v>
      </c>
      <c r="R23" s="11" t="str">
        <f t="shared" si="0"/>
        <v>-</v>
      </c>
      <c r="S23" s="11" t="str">
        <f t="shared" si="0"/>
        <v>-</v>
      </c>
      <c r="T23" s="11" t="str">
        <f t="shared" si="0"/>
        <v>-</v>
      </c>
      <c r="U23" s="17" t="str">
        <f t="shared" si="0"/>
        <v>-</v>
      </c>
      <c r="V23" s="30"/>
      <c r="W23" s="49"/>
      <c r="X23" s="47"/>
      <c r="Y23" s="47"/>
      <c r="Z23" s="31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</row>
    <row r="24" spans="1:75" ht="47.5" customHeight="1" thickBot="1" x14ac:dyDescent="0.4">
      <c r="A24" s="80"/>
      <c r="B24" s="58"/>
      <c r="C24" s="5" t="s">
        <v>2438</v>
      </c>
      <c r="D24" s="36" t="str">
        <f>IF(AND(ISBLANK($B23),ISBLANK($B24)),"-",IF(OR(IF(ISNA(VLOOKUP($B23,$C$2:$U$19,D$20,FALSE))=FALSE,VLOOKUP($B23,$C$2:$U$19,D$20,FALSE)=2),IF(ISNA(VLOOKUP($B24,$C$2:$U$19,D$20,FALSE))=FALSE,VLOOKUP($B24,$C$2:$U$19,D$20,FALSE)=2)),"yes","no"))</f>
        <v>-</v>
      </c>
      <c r="E24" s="37" t="str">
        <f t="shared" ref="E24:U24" si="1">IF(AND(ISBLANK($B23),ISBLANK($B24)),"-",IF(OR(IF(ISNA(VLOOKUP($B23,$C$2:$U$19,E$20,FALSE))=FALSE,VLOOKUP($B23,$C$2:$U$19,E$20,FALSE)=2),IF(ISNA(VLOOKUP($B24,$C$2:$U$19,E$20,FALSE))=FALSE,VLOOKUP($B24,$C$2:$U$19,E$20,FALSE)=2)),"yes","no"))</f>
        <v>-</v>
      </c>
      <c r="F24" s="37" t="str">
        <f t="shared" si="1"/>
        <v>-</v>
      </c>
      <c r="G24" s="37" t="str">
        <f t="shared" si="1"/>
        <v>-</v>
      </c>
      <c r="H24" s="37" t="str">
        <f t="shared" si="1"/>
        <v>-</v>
      </c>
      <c r="I24" s="37" t="str">
        <f t="shared" si="1"/>
        <v>-</v>
      </c>
      <c r="J24" s="37" t="str">
        <f t="shared" si="1"/>
        <v>-</v>
      </c>
      <c r="K24" s="37" t="str">
        <f t="shared" si="1"/>
        <v>-</v>
      </c>
      <c r="L24" s="37" t="str">
        <f t="shared" si="1"/>
        <v>-</v>
      </c>
      <c r="M24" s="37" t="str">
        <f t="shared" si="1"/>
        <v>-</v>
      </c>
      <c r="N24" s="37" t="str">
        <f t="shared" si="1"/>
        <v>-</v>
      </c>
      <c r="O24" s="37" t="str">
        <f t="shared" si="1"/>
        <v>-</v>
      </c>
      <c r="P24" s="37" t="str">
        <f t="shared" si="1"/>
        <v>-</v>
      </c>
      <c r="Q24" s="37" t="str">
        <f t="shared" si="1"/>
        <v>-</v>
      </c>
      <c r="R24" s="37" t="str">
        <f t="shared" si="1"/>
        <v>-</v>
      </c>
      <c r="S24" s="37" t="str">
        <f t="shared" si="1"/>
        <v>-</v>
      </c>
      <c r="T24" s="37" t="str">
        <f t="shared" si="1"/>
        <v>-</v>
      </c>
      <c r="U24" s="38" t="str">
        <f t="shared" si="1"/>
        <v>-</v>
      </c>
      <c r="V24" s="30"/>
      <c r="W24" s="47"/>
      <c r="X24" s="47"/>
      <c r="Y24" s="47"/>
      <c r="Z24" s="31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</row>
    <row r="25" spans="1:75" ht="47.5" customHeight="1" thickBot="1" x14ac:dyDescent="0.4">
      <c r="A25" s="20"/>
      <c r="B25" s="25"/>
      <c r="C25" s="5" t="s">
        <v>40</v>
      </c>
      <c r="D25" s="66" t="str">
        <f>IF(AND(ISBLANK($A25),ISBLANK($B25),ISBLANK($A26),ISBLANK($B26)),"-",SUM(IF(ISNA(VLOOKUP($A25,$C$2:$U$19,D$20,FALSE))=FALSE,VLOOKUP($A25,$C$2:$U$19,D$20,FALSE)=2),IF(ISNA(VLOOKUP($B25,$C$2:$U$19,D$20,FALSE))=FALSE,VLOOKUP($B25,$C$2:$U$19,D$20,FALSE)=2),IF(ISNA(VLOOKUP($A26,$C$2:$U$19,D$20,FALSE))=FALSE,VLOOKUP($A26,$C$2:$U$19,D$20,FALSE)=2),IF(ISNA(VLOOKUP($B26,$C$2:$U$19,D$20,FALSE))=FALSE,VLOOKUP($B26,$C$2:$U$19,D$20,FALSE)=2)))</f>
        <v>-</v>
      </c>
      <c r="E25" s="66" t="str">
        <f t="shared" ref="E25:U25" si="2">IF(AND(ISBLANK($A25),ISBLANK($B25),ISBLANK($A26),ISBLANK($B26)),"-",SUM(IF(ISNA(VLOOKUP($A25,$C$2:$U$19,E$20,FALSE))=FALSE,VLOOKUP($A25,$C$2:$U$19,E$20,FALSE)=2),IF(ISNA(VLOOKUP($B25,$C$2:$U$19,E$20,FALSE))=FALSE,VLOOKUP($B25,$C$2:$U$19,E$20,FALSE)=2),IF(ISNA(VLOOKUP($A26,$C$2:$U$19,E$20,FALSE))=FALSE,VLOOKUP($A26,$C$2:$U$19,E$20,FALSE)=2),IF(ISNA(VLOOKUP($B26,$C$2:$U$19,E$20,FALSE))=FALSE,VLOOKUP($B26,$C$2:$U$19,E$20,FALSE)=2)))</f>
        <v>-</v>
      </c>
      <c r="F25" s="66" t="str">
        <f t="shared" si="2"/>
        <v>-</v>
      </c>
      <c r="G25" s="66" t="str">
        <f t="shared" si="2"/>
        <v>-</v>
      </c>
      <c r="H25" s="66" t="str">
        <f t="shared" si="2"/>
        <v>-</v>
      </c>
      <c r="I25" s="66" t="str">
        <f t="shared" si="2"/>
        <v>-</v>
      </c>
      <c r="J25" s="66" t="str">
        <f t="shared" si="2"/>
        <v>-</v>
      </c>
      <c r="K25" s="66" t="str">
        <f t="shared" si="2"/>
        <v>-</v>
      </c>
      <c r="L25" s="66" t="str">
        <f t="shared" si="2"/>
        <v>-</v>
      </c>
      <c r="M25" s="66" t="str">
        <f t="shared" si="2"/>
        <v>-</v>
      </c>
      <c r="N25" s="66" t="str">
        <f t="shared" si="2"/>
        <v>-</v>
      </c>
      <c r="O25" s="66" t="str">
        <f t="shared" si="2"/>
        <v>-</v>
      </c>
      <c r="P25" s="66" t="str">
        <f t="shared" si="2"/>
        <v>-</v>
      </c>
      <c r="Q25" s="66" t="str">
        <f t="shared" si="2"/>
        <v>-</v>
      </c>
      <c r="R25" s="66" t="str">
        <f t="shared" si="2"/>
        <v>-</v>
      </c>
      <c r="S25" s="66" t="str">
        <f t="shared" si="2"/>
        <v>-</v>
      </c>
      <c r="T25" s="66" t="str">
        <f t="shared" si="2"/>
        <v>-</v>
      </c>
      <c r="U25" s="66" t="str">
        <f t="shared" si="2"/>
        <v>-</v>
      </c>
      <c r="V25" s="44"/>
      <c r="W25" s="27"/>
      <c r="X25" s="27"/>
      <c r="Y25" s="31"/>
      <c r="Z25" s="31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</row>
    <row r="26" spans="1:75" ht="47.5" customHeight="1" thickBot="1" x14ac:dyDescent="0.4">
      <c r="A26" s="26"/>
      <c r="B26" s="26"/>
      <c r="C26" s="88" t="s">
        <v>41</v>
      </c>
      <c r="D26" s="89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7"/>
      <c r="V26" s="44"/>
      <c r="W26" s="27"/>
      <c r="X26" s="27"/>
      <c r="Y26" s="31"/>
      <c r="Z26" s="31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</row>
    <row r="27" spans="1:75" ht="24" customHeight="1" thickBot="1" x14ac:dyDescent="0.4">
      <c r="A27" s="81" t="s">
        <v>21</v>
      </c>
      <c r="B27" s="59" t="s">
        <v>22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9"/>
      <c r="V27" s="46"/>
      <c r="W27" s="47"/>
      <c r="X27" s="31"/>
      <c r="Y27" s="31"/>
      <c r="Z27" s="31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</row>
    <row r="28" spans="1:75" ht="24" customHeight="1" thickBot="1" x14ac:dyDescent="0.4">
      <c r="A28" s="82"/>
      <c r="B28" s="34"/>
      <c r="C28" s="27"/>
      <c r="D28" s="1" t="s">
        <v>18</v>
      </c>
      <c r="E28" s="2" t="s">
        <v>17</v>
      </c>
      <c r="F28" s="2" t="s">
        <v>16</v>
      </c>
      <c r="G28" s="2" t="s">
        <v>15</v>
      </c>
      <c r="H28" s="2" t="s">
        <v>14</v>
      </c>
      <c r="I28" s="2" t="s">
        <v>19</v>
      </c>
      <c r="J28" s="2" t="s">
        <v>13</v>
      </c>
      <c r="K28" s="2" t="s">
        <v>2</v>
      </c>
      <c r="L28" s="2" t="s">
        <v>3</v>
      </c>
      <c r="M28" s="2" t="s">
        <v>4</v>
      </c>
      <c r="N28" s="2" t="s">
        <v>5</v>
      </c>
      <c r="O28" s="2" t="s">
        <v>6</v>
      </c>
      <c r="P28" s="2" t="s">
        <v>7</v>
      </c>
      <c r="Q28" s="2" t="s">
        <v>8</v>
      </c>
      <c r="R28" s="2" t="s">
        <v>9</v>
      </c>
      <c r="S28" s="2" t="s">
        <v>10</v>
      </c>
      <c r="T28" s="2" t="s">
        <v>11</v>
      </c>
      <c r="U28" s="3" t="s">
        <v>12</v>
      </c>
      <c r="V28" s="46"/>
      <c r="W28" s="47"/>
      <c r="X28" s="31"/>
      <c r="Y28" s="31"/>
      <c r="Z28" s="31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</row>
    <row r="29" spans="1:75" ht="48" customHeight="1" thickBot="1" x14ac:dyDescent="0.4">
      <c r="A29" s="79" t="s">
        <v>42</v>
      </c>
      <c r="B29" s="6"/>
      <c r="C29" s="9" t="s">
        <v>36</v>
      </c>
      <c r="D29" s="15" t="str">
        <f>IF(AND(ISBLANK($B29),ISBLANK($B30)),"-",IF($B29&lt;&gt;$B30,IF(ISNA(HLOOKUP($B29,$D$1:$U$19,D$20,FALSE))=FALSE,HLOOKUP($B29,$D$1:$U$19,D$20,FALSE),1)*IF(ISNA(HLOOKUP($B30,$D$1:$U$19,D$20,FALSE))=FALSE,HLOOKUP($B30,$D$1:$U$19,D$20,FALSE),1),HLOOKUP($B29,$D$1:$U$19,D$20,FALSE)))</f>
        <v>-</v>
      </c>
      <c r="E29" s="11" t="str">
        <f t="shared" ref="E29" si="3">IF(AND(ISBLANK($B29),ISBLANK($B30)),"-",IF($B29&lt;&gt;$B30,IF(ISNA(HLOOKUP($B29,$D$1:$U$19,E$20,FALSE))=FALSE,HLOOKUP($B29,$D$1:$U$19,E$20,FALSE),1)*IF(ISNA(HLOOKUP($B30,$D$1:$U$19,E$20,FALSE))=FALSE,HLOOKUP($B30,$D$1:$U$19,E$20,FALSE),1),HLOOKUP($B29,$D$1:$U$19,E$20,FALSE)))</f>
        <v>-</v>
      </c>
      <c r="F29" s="11" t="str">
        <f t="shared" ref="F29" si="4">IF(AND(ISBLANK($B29),ISBLANK($B30)),"-",IF($B29&lt;&gt;$B30,IF(ISNA(HLOOKUP($B29,$D$1:$U$19,F$20,FALSE))=FALSE,HLOOKUP($B29,$D$1:$U$19,F$20,FALSE),1)*IF(ISNA(HLOOKUP($B30,$D$1:$U$19,F$20,FALSE))=FALSE,HLOOKUP($B30,$D$1:$U$19,F$20,FALSE),1),HLOOKUP($B29,$D$1:$U$19,F$20,FALSE)))</f>
        <v>-</v>
      </c>
      <c r="G29" s="11" t="str">
        <f t="shared" ref="G29" si="5">IF(AND(ISBLANK($B29),ISBLANK($B30)),"-",IF($B29&lt;&gt;$B30,IF(ISNA(HLOOKUP($B29,$D$1:$U$19,G$20,FALSE))=FALSE,HLOOKUP($B29,$D$1:$U$19,G$20,FALSE),1)*IF(ISNA(HLOOKUP($B30,$D$1:$U$19,G$20,FALSE))=FALSE,HLOOKUP($B30,$D$1:$U$19,G$20,FALSE),1),HLOOKUP($B29,$D$1:$U$19,G$20,FALSE)))</f>
        <v>-</v>
      </c>
      <c r="H29" s="11" t="str">
        <f t="shared" ref="H29" si="6">IF(AND(ISBLANK($B29),ISBLANK($B30)),"-",IF($B29&lt;&gt;$B30,IF(ISNA(HLOOKUP($B29,$D$1:$U$19,H$20,FALSE))=FALSE,HLOOKUP($B29,$D$1:$U$19,H$20,FALSE),1)*IF(ISNA(HLOOKUP($B30,$D$1:$U$19,H$20,FALSE))=FALSE,HLOOKUP($B30,$D$1:$U$19,H$20,FALSE),1),HLOOKUP($B29,$D$1:$U$19,H$20,FALSE)))</f>
        <v>-</v>
      </c>
      <c r="I29" s="11" t="str">
        <f t="shared" ref="I29" si="7">IF(AND(ISBLANK($B29),ISBLANK($B30)),"-",IF($B29&lt;&gt;$B30,IF(ISNA(HLOOKUP($B29,$D$1:$U$19,I$20,FALSE))=FALSE,HLOOKUP($B29,$D$1:$U$19,I$20,FALSE),1)*IF(ISNA(HLOOKUP($B30,$D$1:$U$19,I$20,FALSE))=FALSE,HLOOKUP($B30,$D$1:$U$19,I$20,FALSE),1),HLOOKUP($B29,$D$1:$U$19,I$20,FALSE)))</f>
        <v>-</v>
      </c>
      <c r="J29" s="11" t="str">
        <f t="shared" ref="J29" si="8">IF(AND(ISBLANK($B29),ISBLANK($B30)),"-",IF($B29&lt;&gt;$B30,IF(ISNA(HLOOKUP($B29,$D$1:$U$19,J$20,FALSE))=FALSE,HLOOKUP($B29,$D$1:$U$19,J$20,FALSE),1)*IF(ISNA(HLOOKUP($B30,$D$1:$U$19,J$20,FALSE))=FALSE,HLOOKUP($B30,$D$1:$U$19,J$20,FALSE),1),HLOOKUP($B29,$D$1:$U$19,J$20,FALSE)))</f>
        <v>-</v>
      </c>
      <c r="K29" s="11" t="str">
        <f t="shared" ref="K29" si="9">IF(AND(ISBLANK($B29),ISBLANK($B30)),"-",IF($B29&lt;&gt;$B30,IF(ISNA(HLOOKUP($B29,$D$1:$U$19,K$20,FALSE))=FALSE,HLOOKUP($B29,$D$1:$U$19,K$20,FALSE),1)*IF(ISNA(HLOOKUP($B30,$D$1:$U$19,K$20,FALSE))=FALSE,HLOOKUP($B30,$D$1:$U$19,K$20,FALSE),1),HLOOKUP($B29,$D$1:$U$19,K$20,FALSE)))</f>
        <v>-</v>
      </c>
      <c r="L29" s="11" t="str">
        <f t="shared" ref="L29" si="10">IF(AND(ISBLANK($B29),ISBLANK($B30)),"-",IF($B29&lt;&gt;$B30,IF(ISNA(HLOOKUP($B29,$D$1:$U$19,L$20,FALSE))=FALSE,HLOOKUP($B29,$D$1:$U$19,L$20,FALSE),1)*IF(ISNA(HLOOKUP($B30,$D$1:$U$19,L$20,FALSE))=FALSE,HLOOKUP($B30,$D$1:$U$19,L$20,FALSE),1),HLOOKUP($B29,$D$1:$U$19,L$20,FALSE)))</f>
        <v>-</v>
      </c>
      <c r="M29" s="11" t="str">
        <f t="shared" ref="M29" si="11">IF(AND(ISBLANK($B29),ISBLANK($B30)),"-",IF($B29&lt;&gt;$B30,IF(ISNA(HLOOKUP($B29,$D$1:$U$19,M$20,FALSE))=FALSE,HLOOKUP($B29,$D$1:$U$19,M$20,FALSE),1)*IF(ISNA(HLOOKUP($B30,$D$1:$U$19,M$20,FALSE))=FALSE,HLOOKUP($B30,$D$1:$U$19,M$20,FALSE),1),HLOOKUP($B29,$D$1:$U$19,M$20,FALSE)))</f>
        <v>-</v>
      </c>
      <c r="N29" s="11" t="str">
        <f t="shared" ref="N29" si="12">IF(AND(ISBLANK($B29),ISBLANK($B30)),"-",IF($B29&lt;&gt;$B30,IF(ISNA(HLOOKUP($B29,$D$1:$U$19,N$20,FALSE))=FALSE,HLOOKUP($B29,$D$1:$U$19,N$20,FALSE),1)*IF(ISNA(HLOOKUP($B30,$D$1:$U$19,N$20,FALSE))=FALSE,HLOOKUP($B30,$D$1:$U$19,N$20,FALSE),1),HLOOKUP($B29,$D$1:$U$19,N$20,FALSE)))</f>
        <v>-</v>
      </c>
      <c r="O29" s="11" t="str">
        <f t="shared" ref="O29" si="13">IF(AND(ISBLANK($B29),ISBLANK($B30)),"-",IF($B29&lt;&gt;$B30,IF(ISNA(HLOOKUP($B29,$D$1:$U$19,O$20,FALSE))=FALSE,HLOOKUP($B29,$D$1:$U$19,O$20,FALSE),1)*IF(ISNA(HLOOKUP($B30,$D$1:$U$19,O$20,FALSE))=FALSE,HLOOKUP($B30,$D$1:$U$19,O$20,FALSE),1),HLOOKUP($B29,$D$1:$U$19,O$20,FALSE)))</f>
        <v>-</v>
      </c>
      <c r="P29" s="11" t="str">
        <f t="shared" ref="P29" si="14">IF(AND(ISBLANK($B29),ISBLANK($B30)),"-",IF($B29&lt;&gt;$B30,IF(ISNA(HLOOKUP($B29,$D$1:$U$19,P$20,FALSE))=FALSE,HLOOKUP($B29,$D$1:$U$19,P$20,FALSE),1)*IF(ISNA(HLOOKUP($B30,$D$1:$U$19,P$20,FALSE))=FALSE,HLOOKUP($B30,$D$1:$U$19,P$20,FALSE),1),HLOOKUP($B29,$D$1:$U$19,P$20,FALSE)))</f>
        <v>-</v>
      </c>
      <c r="Q29" s="11" t="str">
        <f t="shared" ref="Q29" si="15">IF(AND(ISBLANK($B29),ISBLANK($B30)),"-",IF($B29&lt;&gt;$B30,IF(ISNA(HLOOKUP($B29,$D$1:$U$19,Q$20,FALSE))=FALSE,HLOOKUP($B29,$D$1:$U$19,Q$20,FALSE),1)*IF(ISNA(HLOOKUP($B30,$D$1:$U$19,Q$20,FALSE))=FALSE,HLOOKUP($B30,$D$1:$U$19,Q$20,FALSE),1),HLOOKUP($B29,$D$1:$U$19,Q$20,FALSE)))</f>
        <v>-</v>
      </c>
      <c r="R29" s="11" t="str">
        <f t="shared" ref="R29" si="16">IF(AND(ISBLANK($B29),ISBLANK($B30)),"-",IF($B29&lt;&gt;$B30,IF(ISNA(HLOOKUP($B29,$D$1:$U$19,R$20,FALSE))=FALSE,HLOOKUP($B29,$D$1:$U$19,R$20,FALSE),1)*IF(ISNA(HLOOKUP($B30,$D$1:$U$19,R$20,FALSE))=FALSE,HLOOKUP($B30,$D$1:$U$19,R$20,FALSE),1),HLOOKUP($B29,$D$1:$U$19,R$20,FALSE)))</f>
        <v>-</v>
      </c>
      <c r="S29" s="11" t="str">
        <f t="shared" ref="S29" si="17">IF(AND(ISBLANK($B29),ISBLANK($B30)),"-",IF($B29&lt;&gt;$B30,IF(ISNA(HLOOKUP($B29,$D$1:$U$19,S$20,FALSE))=FALSE,HLOOKUP($B29,$D$1:$U$19,S$20,FALSE),1)*IF(ISNA(HLOOKUP($B30,$D$1:$U$19,S$20,FALSE))=FALSE,HLOOKUP($B30,$D$1:$U$19,S$20,FALSE),1),HLOOKUP($B29,$D$1:$U$19,S$20,FALSE)))</f>
        <v>-</v>
      </c>
      <c r="T29" s="11" t="str">
        <f t="shared" ref="T29" si="18">IF(AND(ISBLANK($B29),ISBLANK($B30)),"-",IF($B29&lt;&gt;$B30,IF(ISNA(HLOOKUP($B29,$D$1:$U$19,T$20,FALSE))=FALSE,HLOOKUP($B29,$D$1:$U$19,T$20,FALSE),1)*IF(ISNA(HLOOKUP($B30,$D$1:$U$19,T$20,FALSE))=FALSE,HLOOKUP($B30,$D$1:$U$19,T$20,FALSE),1),HLOOKUP($B29,$D$1:$U$19,T$20,FALSE)))</f>
        <v>-</v>
      </c>
      <c r="U29" s="35" t="str">
        <f t="shared" ref="U29" si="19">IF(AND(ISBLANK($B29),ISBLANK($B30)),"-",IF($B29&lt;&gt;$B30,IF(ISNA(HLOOKUP($B29,$D$1:$U$19,U$20,FALSE))=FALSE,HLOOKUP($B29,$D$1:$U$19,U$20,FALSE),1)*IF(ISNA(HLOOKUP($B30,$D$1:$U$19,U$20,FALSE))=FALSE,HLOOKUP($B30,$D$1:$U$19,U$20,FALSE),1),HLOOKUP($B29,$D$1:$U$19,U$20,FALSE)))</f>
        <v>-</v>
      </c>
      <c r="V29" s="48"/>
      <c r="W29" s="49"/>
      <c r="X29" s="50"/>
      <c r="Y29" s="31"/>
      <c r="Z29" s="31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</row>
    <row r="30" spans="1:75" ht="47.5" customHeight="1" thickBot="1" x14ac:dyDescent="0.4">
      <c r="A30" s="80"/>
      <c r="B30" s="7"/>
      <c r="C30" s="5" t="s">
        <v>2438</v>
      </c>
      <c r="D30" s="36" t="str">
        <f>IF(AND(ISBLANK($B29),ISBLANK($B30)),"-",IF(OR(IF(ISNA(VLOOKUP($B29,$C$2:$U$19,D$20,FALSE))=FALSE,VLOOKUP($B29,$C$2:$U$19,D$20,FALSE)=2),IF(ISNA(VLOOKUP($B30,$C$2:$U$19,D$20,FALSE))=FALSE,VLOOKUP($B30,$C$2:$U$19,D$20,FALSE)=2)),"yes","no"))</f>
        <v>-</v>
      </c>
      <c r="E30" s="37" t="str">
        <f t="shared" ref="E30" si="20">IF(AND(ISBLANK($B29),ISBLANK($B30)),"-",IF(OR(IF(ISNA(VLOOKUP($B29,$C$2:$U$19,E$20,FALSE))=FALSE,VLOOKUP($B29,$C$2:$U$19,E$20,FALSE)=2),IF(ISNA(VLOOKUP($B30,$C$2:$U$19,E$20,FALSE))=FALSE,VLOOKUP($B30,$C$2:$U$19,E$20,FALSE)=2)),"yes","no"))</f>
        <v>-</v>
      </c>
      <c r="F30" s="37" t="str">
        <f t="shared" ref="F30" si="21">IF(AND(ISBLANK($B29),ISBLANK($B30)),"-",IF(OR(IF(ISNA(VLOOKUP($B29,$C$2:$U$19,F$20,FALSE))=FALSE,VLOOKUP($B29,$C$2:$U$19,F$20,FALSE)=2),IF(ISNA(VLOOKUP($B30,$C$2:$U$19,F$20,FALSE))=FALSE,VLOOKUP($B30,$C$2:$U$19,F$20,FALSE)=2)),"yes","no"))</f>
        <v>-</v>
      </c>
      <c r="G30" s="37" t="str">
        <f t="shared" ref="G30" si="22">IF(AND(ISBLANK($B29),ISBLANK($B30)),"-",IF(OR(IF(ISNA(VLOOKUP($B29,$C$2:$U$19,G$20,FALSE))=FALSE,VLOOKUP($B29,$C$2:$U$19,G$20,FALSE)=2),IF(ISNA(VLOOKUP($B30,$C$2:$U$19,G$20,FALSE))=FALSE,VLOOKUP($B30,$C$2:$U$19,G$20,FALSE)=2)),"yes","no"))</f>
        <v>-</v>
      </c>
      <c r="H30" s="37" t="str">
        <f t="shared" ref="H30" si="23">IF(AND(ISBLANK($B29),ISBLANK($B30)),"-",IF(OR(IF(ISNA(VLOOKUP($B29,$C$2:$U$19,H$20,FALSE))=FALSE,VLOOKUP($B29,$C$2:$U$19,H$20,FALSE)=2),IF(ISNA(VLOOKUP($B30,$C$2:$U$19,H$20,FALSE))=FALSE,VLOOKUP($B30,$C$2:$U$19,H$20,FALSE)=2)),"yes","no"))</f>
        <v>-</v>
      </c>
      <c r="I30" s="37" t="str">
        <f t="shared" ref="I30" si="24">IF(AND(ISBLANK($B29),ISBLANK($B30)),"-",IF(OR(IF(ISNA(VLOOKUP($B29,$C$2:$U$19,I$20,FALSE))=FALSE,VLOOKUP($B29,$C$2:$U$19,I$20,FALSE)=2),IF(ISNA(VLOOKUP($B30,$C$2:$U$19,I$20,FALSE))=FALSE,VLOOKUP($B30,$C$2:$U$19,I$20,FALSE)=2)),"yes","no"))</f>
        <v>-</v>
      </c>
      <c r="J30" s="37" t="str">
        <f t="shared" ref="J30" si="25">IF(AND(ISBLANK($B29),ISBLANK($B30)),"-",IF(OR(IF(ISNA(VLOOKUP($B29,$C$2:$U$19,J$20,FALSE))=FALSE,VLOOKUP($B29,$C$2:$U$19,J$20,FALSE)=2),IF(ISNA(VLOOKUP($B30,$C$2:$U$19,J$20,FALSE))=FALSE,VLOOKUP($B30,$C$2:$U$19,J$20,FALSE)=2)),"yes","no"))</f>
        <v>-</v>
      </c>
      <c r="K30" s="37" t="str">
        <f t="shared" ref="K30" si="26">IF(AND(ISBLANK($B29),ISBLANK($B30)),"-",IF(OR(IF(ISNA(VLOOKUP($B29,$C$2:$U$19,K$20,FALSE))=FALSE,VLOOKUP($B29,$C$2:$U$19,K$20,FALSE)=2),IF(ISNA(VLOOKUP($B30,$C$2:$U$19,K$20,FALSE))=FALSE,VLOOKUP($B30,$C$2:$U$19,K$20,FALSE)=2)),"yes","no"))</f>
        <v>-</v>
      </c>
      <c r="L30" s="37" t="str">
        <f t="shared" ref="L30" si="27">IF(AND(ISBLANK($B29),ISBLANK($B30)),"-",IF(OR(IF(ISNA(VLOOKUP($B29,$C$2:$U$19,L$20,FALSE))=FALSE,VLOOKUP($B29,$C$2:$U$19,L$20,FALSE)=2),IF(ISNA(VLOOKUP($B30,$C$2:$U$19,L$20,FALSE))=FALSE,VLOOKUP($B30,$C$2:$U$19,L$20,FALSE)=2)),"yes","no"))</f>
        <v>-</v>
      </c>
      <c r="M30" s="37" t="str">
        <f t="shared" ref="M30" si="28">IF(AND(ISBLANK($B29),ISBLANK($B30)),"-",IF(OR(IF(ISNA(VLOOKUP($B29,$C$2:$U$19,M$20,FALSE))=FALSE,VLOOKUP($B29,$C$2:$U$19,M$20,FALSE)=2),IF(ISNA(VLOOKUP($B30,$C$2:$U$19,M$20,FALSE))=FALSE,VLOOKUP($B30,$C$2:$U$19,M$20,FALSE)=2)),"yes","no"))</f>
        <v>-</v>
      </c>
      <c r="N30" s="37" t="str">
        <f t="shared" ref="N30" si="29">IF(AND(ISBLANK($B29),ISBLANK($B30)),"-",IF(OR(IF(ISNA(VLOOKUP($B29,$C$2:$U$19,N$20,FALSE))=FALSE,VLOOKUP($B29,$C$2:$U$19,N$20,FALSE)=2),IF(ISNA(VLOOKUP($B30,$C$2:$U$19,N$20,FALSE))=FALSE,VLOOKUP($B30,$C$2:$U$19,N$20,FALSE)=2)),"yes","no"))</f>
        <v>-</v>
      </c>
      <c r="O30" s="37" t="str">
        <f t="shared" ref="O30" si="30">IF(AND(ISBLANK($B29),ISBLANK($B30)),"-",IF(OR(IF(ISNA(VLOOKUP($B29,$C$2:$U$19,O$20,FALSE))=FALSE,VLOOKUP($B29,$C$2:$U$19,O$20,FALSE)=2),IF(ISNA(VLOOKUP($B30,$C$2:$U$19,O$20,FALSE))=FALSE,VLOOKUP($B30,$C$2:$U$19,O$20,FALSE)=2)),"yes","no"))</f>
        <v>-</v>
      </c>
      <c r="P30" s="37" t="str">
        <f t="shared" ref="P30" si="31">IF(AND(ISBLANK($B29),ISBLANK($B30)),"-",IF(OR(IF(ISNA(VLOOKUP($B29,$C$2:$U$19,P$20,FALSE))=FALSE,VLOOKUP($B29,$C$2:$U$19,P$20,FALSE)=2),IF(ISNA(VLOOKUP($B30,$C$2:$U$19,P$20,FALSE))=FALSE,VLOOKUP($B30,$C$2:$U$19,P$20,FALSE)=2)),"yes","no"))</f>
        <v>-</v>
      </c>
      <c r="Q30" s="37" t="str">
        <f t="shared" ref="Q30" si="32">IF(AND(ISBLANK($B29),ISBLANK($B30)),"-",IF(OR(IF(ISNA(VLOOKUP($B29,$C$2:$U$19,Q$20,FALSE))=FALSE,VLOOKUP($B29,$C$2:$U$19,Q$20,FALSE)=2),IF(ISNA(VLOOKUP($B30,$C$2:$U$19,Q$20,FALSE))=FALSE,VLOOKUP($B30,$C$2:$U$19,Q$20,FALSE)=2)),"yes","no"))</f>
        <v>-</v>
      </c>
      <c r="R30" s="37" t="str">
        <f t="shared" ref="R30" si="33">IF(AND(ISBLANK($B29),ISBLANK($B30)),"-",IF(OR(IF(ISNA(VLOOKUP($B29,$C$2:$U$19,R$20,FALSE))=FALSE,VLOOKUP($B29,$C$2:$U$19,R$20,FALSE)=2),IF(ISNA(VLOOKUP($B30,$C$2:$U$19,R$20,FALSE))=FALSE,VLOOKUP($B30,$C$2:$U$19,R$20,FALSE)=2)),"yes","no"))</f>
        <v>-</v>
      </c>
      <c r="S30" s="37" t="str">
        <f t="shared" ref="S30" si="34">IF(AND(ISBLANK($B29),ISBLANK($B30)),"-",IF(OR(IF(ISNA(VLOOKUP($B29,$C$2:$U$19,S$20,FALSE))=FALSE,VLOOKUP($B29,$C$2:$U$19,S$20,FALSE)=2),IF(ISNA(VLOOKUP($B30,$C$2:$U$19,S$20,FALSE))=FALSE,VLOOKUP($B30,$C$2:$U$19,S$20,FALSE)=2)),"yes","no"))</f>
        <v>-</v>
      </c>
      <c r="T30" s="37" t="str">
        <f t="shared" ref="T30" si="35">IF(AND(ISBLANK($B29),ISBLANK($B30)),"-",IF(OR(IF(ISNA(VLOOKUP($B29,$C$2:$U$19,T$20,FALSE))=FALSE,VLOOKUP($B29,$C$2:$U$19,T$20,FALSE)=2),IF(ISNA(VLOOKUP($B30,$C$2:$U$19,T$20,FALSE))=FALSE,VLOOKUP($B30,$C$2:$U$19,T$20,FALSE)=2)),"yes","no"))</f>
        <v>-</v>
      </c>
      <c r="U30" s="58" t="str">
        <f t="shared" ref="U30" si="36">IF(AND(ISBLANK($B29),ISBLANK($B30)),"-",IF(OR(IF(ISNA(VLOOKUP($B29,$C$2:$U$19,U$20,FALSE))=FALSE,VLOOKUP($B29,$C$2:$U$19,U$20,FALSE)=2),IF(ISNA(VLOOKUP($B30,$C$2:$U$19,U$20,FALSE))=FALSE,VLOOKUP($B30,$C$2:$U$19,U$20,FALSE)=2)),"yes","no"))</f>
        <v>-</v>
      </c>
      <c r="V30" s="51"/>
      <c r="W30" s="52"/>
      <c r="X30" s="53"/>
      <c r="Y30" s="31"/>
      <c r="Z30" s="31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</row>
    <row r="31" spans="1:75" ht="47.5" customHeight="1" thickBot="1" x14ac:dyDescent="0.4">
      <c r="A31" s="20"/>
      <c r="B31" s="25"/>
      <c r="C31" s="5" t="s">
        <v>37</v>
      </c>
      <c r="D31" s="66" t="str">
        <f>IF(AND(ISBLANK($A31),ISBLANK($B31),ISBLANK($A32),ISBLANK($B32)),"-",SUM(IF(ISNA(VLOOKUP($A31,$C$2:$U$19,D$20,FALSE))=FALSE,VLOOKUP($A31,$C$2:$U$19,D$20,FALSE)=2),IF(ISNA(VLOOKUP($B31,$C$2:$U$19,D$20,FALSE))=FALSE,VLOOKUP($B31,$C$2:$U$19,D$20,FALSE)=2),IF(ISNA(VLOOKUP($A32,$C$2:$U$19,D$20,FALSE))=FALSE,VLOOKUP($A32,$C$2:$U$19,D$20,FALSE)=2),IF(ISNA(VLOOKUP($B32,$C$2:$U$19,D$20,FALSE))=FALSE,VLOOKUP($B32,$C$2:$U$19,D$20,FALSE)=2)))</f>
        <v>-</v>
      </c>
      <c r="E31" s="66" t="str">
        <f t="shared" ref="E31" si="37">IF(AND(ISBLANK($A31),ISBLANK($B31),ISBLANK($A32),ISBLANK($B32)),"-",SUM(IF(ISNA(VLOOKUP($A31,$C$2:$U$19,E$20,FALSE))=FALSE,VLOOKUP($A31,$C$2:$U$19,E$20,FALSE)=2),IF(ISNA(VLOOKUP($B31,$C$2:$U$19,E$20,FALSE))=FALSE,VLOOKUP($B31,$C$2:$U$19,E$20,FALSE)=2),IF(ISNA(VLOOKUP($A32,$C$2:$U$19,E$20,FALSE))=FALSE,VLOOKUP($A32,$C$2:$U$19,E$20,FALSE)=2),IF(ISNA(VLOOKUP($B32,$C$2:$U$19,E$20,FALSE))=FALSE,VLOOKUP($B32,$C$2:$U$19,E$20,FALSE)=2)))</f>
        <v>-</v>
      </c>
      <c r="F31" s="66" t="str">
        <f t="shared" ref="F31" si="38">IF(AND(ISBLANK($A31),ISBLANK($B31),ISBLANK($A32),ISBLANK($B32)),"-",SUM(IF(ISNA(VLOOKUP($A31,$C$2:$U$19,F$20,FALSE))=FALSE,VLOOKUP($A31,$C$2:$U$19,F$20,FALSE)=2),IF(ISNA(VLOOKUP($B31,$C$2:$U$19,F$20,FALSE))=FALSE,VLOOKUP($B31,$C$2:$U$19,F$20,FALSE)=2),IF(ISNA(VLOOKUP($A32,$C$2:$U$19,F$20,FALSE))=FALSE,VLOOKUP($A32,$C$2:$U$19,F$20,FALSE)=2),IF(ISNA(VLOOKUP($B32,$C$2:$U$19,F$20,FALSE))=FALSE,VLOOKUP($B32,$C$2:$U$19,F$20,FALSE)=2)))</f>
        <v>-</v>
      </c>
      <c r="G31" s="66" t="str">
        <f t="shared" ref="G31" si="39">IF(AND(ISBLANK($A31),ISBLANK($B31),ISBLANK($A32),ISBLANK($B32)),"-",SUM(IF(ISNA(VLOOKUP($A31,$C$2:$U$19,G$20,FALSE))=FALSE,VLOOKUP($A31,$C$2:$U$19,G$20,FALSE)=2),IF(ISNA(VLOOKUP($B31,$C$2:$U$19,G$20,FALSE))=FALSE,VLOOKUP($B31,$C$2:$U$19,G$20,FALSE)=2),IF(ISNA(VLOOKUP($A32,$C$2:$U$19,G$20,FALSE))=FALSE,VLOOKUP($A32,$C$2:$U$19,G$20,FALSE)=2),IF(ISNA(VLOOKUP($B32,$C$2:$U$19,G$20,FALSE))=FALSE,VLOOKUP($B32,$C$2:$U$19,G$20,FALSE)=2)))</f>
        <v>-</v>
      </c>
      <c r="H31" s="66" t="str">
        <f t="shared" ref="H31" si="40">IF(AND(ISBLANK($A31),ISBLANK($B31),ISBLANK($A32),ISBLANK($B32)),"-",SUM(IF(ISNA(VLOOKUP($A31,$C$2:$U$19,H$20,FALSE))=FALSE,VLOOKUP($A31,$C$2:$U$19,H$20,FALSE)=2),IF(ISNA(VLOOKUP($B31,$C$2:$U$19,H$20,FALSE))=FALSE,VLOOKUP($B31,$C$2:$U$19,H$20,FALSE)=2),IF(ISNA(VLOOKUP($A32,$C$2:$U$19,H$20,FALSE))=FALSE,VLOOKUP($A32,$C$2:$U$19,H$20,FALSE)=2),IF(ISNA(VLOOKUP($B32,$C$2:$U$19,H$20,FALSE))=FALSE,VLOOKUP($B32,$C$2:$U$19,H$20,FALSE)=2)))</f>
        <v>-</v>
      </c>
      <c r="I31" s="66" t="str">
        <f t="shared" ref="I31" si="41">IF(AND(ISBLANK($A31),ISBLANK($B31),ISBLANK($A32),ISBLANK($B32)),"-",SUM(IF(ISNA(VLOOKUP($A31,$C$2:$U$19,I$20,FALSE))=FALSE,VLOOKUP($A31,$C$2:$U$19,I$20,FALSE)=2),IF(ISNA(VLOOKUP($B31,$C$2:$U$19,I$20,FALSE))=FALSE,VLOOKUP($B31,$C$2:$U$19,I$20,FALSE)=2),IF(ISNA(VLOOKUP($A32,$C$2:$U$19,I$20,FALSE))=FALSE,VLOOKUP($A32,$C$2:$U$19,I$20,FALSE)=2),IF(ISNA(VLOOKUP($B32,$C$2:$U$19,I$20,FALSE))=FALSE,VLOOKUP($B32,$C$2:$U$19,I$20,FALSE)=2)))</f>
        <v>-</v>
      </c>
      <c r="J31" s="66" t="str">
        <f t="shared" ref="J31" si="42">IF(AND(ISBLANK($A31),ISBLANK($B31),ISBLANK($A32),ISBLANK($B32)),"-",SUM(IF(ISNA(VLOOKUP($A31,$C$2:$U$19,J$20,FALSE))=FALSE,VLOOKUP($A31,$C$2:$U$19,J$20,FALSE)=2),IF(ISNA(VLOOKUP($B31,$C$2:$U$19,J$20,FALSE))=FALSE,VLOOKUP($B31,$C$2:$U$19,J$20,FALSE)=2),IF(ISNA(VLOOKUP($A32,$C$2:$U$19,J$20,FALSE))=FALSE,VLOOKUP($A32,$C$2:$U$19,J$20,FALSE)=2),IF(ISNA(VLOOKUP($B32,$C$2:$U$19,J$20,FALSE))=FALSE,VLOOKUP($B32,$C$2:$U$19,J$20,FALSE)=2)))</f>
        <v>-</v>
      </c>
      <c r="K31" s="66" t="str">
        <f t="shared" ref="K31" si="43">IF(AND(ISBLANK($A31),ISBLANK($B31),ISBLANK($A32),ISBLANK($B32)),"-",SUM(IF(ISNA(VLOOKUP($A31,$C$2:$U$19,K$20,FALSE))=FALSE,VLOOKUP($A31,$C$2:$U$19,K$20,FALSE)=2),IF(ISNA(VLOOKUP($B31,$C$2:$U$19,K$20,FALSE))=FALSE,VLOOKUP($B31,$C$2:$U$19,K$20,FALSE)=2),IF(ISNA(VLOOKUP($A32,$C$2:$U$19,K$20,FALSE))=FALSE,VLOOKUP($A32,$C$2:$U$19,K$20,FALSE)=2),IF(ISNA(VLOOKUP($B32,$C$2:$U$19,K$20,FALSE))=FALSE,VLOOKUP($B32,$C$2:$U$19,K$20,FALSE)=2)))</f>
        <v>-</v>
      </c>
      <c r="L31" s="66" t="str">
        <f t="shared" ref="L31" si="44">IF(AND(ISBLANK($A31),ISBLANK($B31),ISBLANK($A32),ISBLANK($B32)),"-",SUM(IF(ISNA(VLOOKUP($A31,$C$2:$U$19,L$20,FALSE))=FALSE,VLOOKUP($A31,$C$2:$U$19,L$20,FALSE)=2),IF(ISNA(VLOOKUP($B31,$C$2:$U$19,L$20,FALSE))=FALSE,VLOOKUP($B31,$C$2:$U$19,L$20,FALSE)=2),IF(ISNA(VLOOKUP($A32,$C$2:$U$19,L$20,FALSE))=FALSE,VLOOKUP($A32,$C$2:$U$19,L$20,FALSE)=2),IF(ISNA(VLOOKUP($B32,$C$2:$U$19,L$20,FALSE))=FALSE,VLOOKUP($B32,$C$2:$U$19,L$20,FALSE)=2)))</f>
        <v>-</v>
      </c>
      <c r="M31" s="66" t="str">
        <f t="shared" ref="M31" si="45">IF(AND(ISBLANK($A31),ISBLANK($B31),ISBLANK($A32),ISBLANK($B32)),"-",SUM(IF(ISNA(VLOOKUP($A31,$C$2:$U$19,M$20,FALSE))=FALSE,VLOOKUP($A31,$C$2:$U$19,M$20,FALSE)=2),IF(ISNA(VLOOKUP($B31,$C$2:$U$19,M$20,FALSE))=FALSE,VLOOKUP($B31,$C$2:$U$19,M$20,FALSE)=2),IF(ISNA(VLOOKUP($A32,$C$2:$U$19,M$20,FALSE))=FALSE,VLOOKUP($A32,$C$2:$U$19,M$20,FALSE)=2),IF(ISNA(VLOOKUP($B32,$C$2:$U$19,M$20,FALSE))=FALSE,VLOOKUP($B32,$C$2:$U$19,M$20,FALSE)=2)))</f>
        <v>-</v>
      </c>
      <c r="N31" s="66" t="str">
        <f t="shared" ref="N31" si="46">IF(AND(ISBLANK($A31),ISBLANK($B31),ISBLANK($A32),ISBLANK($B32)),"-",SUM(IF(ISNA(VLOOKUP($A31,$C$2:$U$19,N$20,FALSE))=FALSE,VLOOKUP($A31,$C$2:$U$19,N$20,FALSE)=2),IF(ISNA(VLOOKUP($B31,$C$2:$U$19,N$20,FALSE))=FALSE,VLOOKUP($B31,$C$2:$U$19,N$20,FALSE)=2),IF(ISNA(VLOOKUP($A32,$C$2:$U$19,N$20,FALSE))=FALSE,VLOOKUP($A32,$C$2:$U$19,N$20,FALSE)=2),IF(ISNA(VLOOKUP($B32,$C$2:$U$19,N$20,FALSE))=FALSE,VLOOKUP($B32,$C$2:$U$19,N$20,FALSE)=2)))</f>
        <v>-</v>
      </c>
      <c r="O31" s="66" t="str">
        <f t="shared" ref="O31" si="47">IF(AND(ISBLANK($A31),ISBLANK($B31),ISBLANK($A32),ISBLANK($B32)),"-",SUM(IF(ISNA(VLOOKUP($A31,$C$2:$U$19,O$20,FALSE))=FALSE,VLOOKUP($A31,$C$2:$U$19,O$20,FALSE)=2),IF(ISNA(VLOOKUP($B31,$C$2:$U$19,O$20,FALSE))=FALSE,VLOOKUP($B31,$C$2:$U$19,O$20,FALSE)=2),IF(ISNA(VLOOKUP($A32,$C$2:$U$19,O$20,FALSE))=FALSE,VLOOKUP($A32,$C$2:$U$19,O$20,FALSE)=2),IF(ISNA(VLOOKUP($B32,$C$2:$U$19,O$20,FALSE))=FALSE,VLOOKUP($B32,$C$2:$U$19,O$20,FALSE)=2)))</f>
        <v>-</v>
      </c>
      <c r="P31" s="66" t="str">
        <f t="shared" ref="P31" si="48">IF(AND(ISBLANK($A31),ISBLANK($B31),ISBLANK($A32),ISBLANK($B32)),"-",SUM(IF(ISNA(VLOOKUP($A31,$C$2:$U$19,P$20,FALSE))=FALSE,VLOOKUP($A31,$C$2:$U$19,P$20,FALSE)=2),IF(ISNA(VLOOKUP($B31,$C$2:$U$19,P$20,FALSE))=FALSE,VLOOKUP($B31,$C$2:$U$19,P$20,FALSE)=2),IF(ISNA(VLOOKUP($A32,$C$2:$U$19,P$20,FALSE))=FALSE,VLOOKUP($A32,$C$2:$U$19,P$20,FALSE)=2),IF(ISNA(VLOOKUP($B32,$C$2:$U$19,P$20,FALSE))=FALSE,VLOOKUP($B32,$C$2:$U$19,P$20,FALSE)=2)))</f>
        <v>-</v>
      </c>
      <c r="Q31" s="66" t="str">
        <f t="shared" ref="Q31" si="49">IF(AND(ISBLANK($A31),ISBLANK($B31),ISBLANK($A32),ISBLANK($B32)),"-",SUM(IF(ISNA(VLOOKUP($A31,$C$2:$U$19,Q$20,FALSE))=FALSE,VLOOKUP($A31,$C$2:$U$19,Q$20,FALSE)=2),IF(ISNA(VLOOKUP($B31,$C$2:$U$19,Q$20,FALSE))=FALSE,VLOOKUP($B31,$C$2:$U$19,Q$20,FALSE)=2),IF(ISNA(VLOOKUP($A32,$C$2:$U$19,Q$20,FALSE))=FALSE,VLOOKUP($A32,$C$2:$U$19,Q$20,FALSE)=2),IF(ISNA(VLOOKUP($B32,$C$2:$U$19,Q$20,FALSE))=FALSE,VLOOKUP($B32,$C$2:$U$19,Q$20,FALSE)=2)))</f>
        <v>-</v>
      </c>
      <c r="R31" s="66" t="str">
        <f t="shared" ref="R31" si="50">IF(AND(ISBLANK($A31),ISBLANK($B31),ISBLANK($A32),ISBLANK($B32)),"-",SUM(IF(ISNA(VLOOKUP($A31,$C$2:$U$19,R$20,FALSE))=FALSE,VLOOKUP($A31,$C$2:$U$19,R$20,FALSE)=2),IF(ISNA(VLOOKUP($B31,$C$2:$U$19,R$20,FALSE))=FALSE,VLOOKUP($B31,$C$2:$U$19,R$20,FALSE)=2),IF(ISNA(VLOOKUP($A32,$C$2:$U$19,R$20,FALSE))=FALSE,VLOOKUP($A32,$C$2:$U$19,R$20,FALSE)=2),IF(ISNA(VLOOKUP($B32,$C$2:$U$19,R$20,FALSE))=FALSE,VLOOKUP($B32,$C$2:$U$19,R$20,FALSE)=2)))</f>
        <v>-</v>
      </c>
      <c r="S31" s="66" t="str">
        <f t="shared" ref="S31" si="51">IF(AND(ISBLANK($A31),ISBLANK($B31),ISBLANK($A32),ISBLANK($B32)),"-",SUM(IF(ISNA(VLOOKUP($A31,$C$2:$U$19,S$20,FALSE))=FALSE,VLOOKUP($A31,$C$2:$U$19,S$20,FALSE)=2),IF(ISNA(VLOOKUP($B31,$C$2:$U$19,S$20,FALSE))=FALSE,VLOOKUP($B31,$C$2:$U$19,S$20,FALSE)=2),IF(ISNA(VLOOKUP($A32,$C$2:$U$19,S$20,FALSE))=FALSE,VLOOKUP($A32,$C$2:$U$19,S$20,FALSE)=2),IF(ISNA(VLOOKUP($B32,$C$2:$U$19,S$20,FALSE))=FALSE,VLOOKUP($B32,$C$2:$U$19,S$20,FALSE)=2)))</f>
        <v>-</v>
      </c>
      <c r="T31" s="66" t="str">
        <f t="shared" ref="T31" si="52">IF(AND(ISBLANK($A31),ISBLANK($B31),ISBLANK($A32),ISBLANK($B32)),"-",SUM(IF(ISNA(VLOOKUP($A31,$C$2:$U$19,T$20,FALSE))=FALSE,VLOOKUP($A31,$C$2:$U$19,T$20,FALSE)=2),IF(ISNA(VLOOKUP($B31,$C$2:$U$19,T$20,FALSE))=FALSE,VLOOKUP($B31,$C$2:$U$19,T$20,FALSE)=2),IF(ISNA(VLOOKUP($A32,$C$2:$U$19,T$20,FALSE))=FALSE,VLOOKUP($A32,$C$2:$U$19,T$20,FALSE)=2),IF(ISNA(VLOOKUP($B32,$C$2:$U$19,T$20,FALSE))=FALSE,VLOOKUP($B32,$C$2:$U$19,T$20,FALSE)=2)))</f>
        <v>-</v>
      </c>
      <c r="U31" s="66" t="str">
        <f t="shared" ref="U31" si="53">IF(AND(ISBLANK($A31),ISBLANK($B31),ISBLANK($A32),ISBLANK($B32)),"-",SUM(IF(ISNA(VLOOKUP($A31,$C$2:$U$19,U$20,FALSE))=FALSE,VLOOKUP($A31,$C$2:$U$19,U$20,FALSE)=2),IF(ISNA(VLOOKUP($B31,$C$2:$U$19,U$20,FALSE))=FALSE,VLOOKUP($B31,$C$2:$U$19,U$20,FALSE)=2),IF(ISNA(VLOOKUP($A32,$C$2:$U$19,U$20,FALSE))=FALSE,VLOOKUP($A32,$C$2:$U$19,U$20,FALSE)=2),IF(ISNA(VLOOKUP($B32,$C$2:$U$19,U$20,FALSE))=FALSE,VLOOKUP($B32,$C$2:$U$19,U$20,FALSE)=2)))</f>
        <v>-</v>
      </c>
      <c r="V31" s="45"/>
      <c r="W31" s="27"/>
      <c r="X31" s="27"/>
      <c r="Y31" s="31"/>
      <c r="Z31" s="31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</row>
    <row r="32" spans="1:75" ht="47.5" customHeight="1" thickBot="1" x14ac:dyDescent="0.4">
      <c r="A32" s="26"/>
      <c r="B32" s="26"/>
      <c r="C32" s="88" t="s">
        <v>41</v>
      </c>
      <c r="D32" s="89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7"/>
      <c r="V32" s="45"/>
      <c r="W32" s="27"/>
      <c r="X32" s="27"/>
      <c r="Y32" s="31"/>
      <c r="Z32" s="31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</row>
    <row r="33" spans="1:75" ht="24" customHeight="1" thickBot="1" x14ac:dyDescent="0.4">
      <c r="A33" s="83" t="s">
        <v>23</v>
      </c>
      <c r="B33" s="5" t="s">
        <v>22</v>
      </c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9"/>
      <c r="V33" s="46"/>
      <c r="W33" s="47"/>
      <c r="X33" s="31"/>
      <c r="Y33" s="31"/>
      <c r="Z33" s="31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</row>
    <row r="34" spans="1:75" ht="24" customHeight="1" thickBot="1" x14ac:dyDescent="0.4">
      <c r="A34" s="82"/>
      <c r="B34" s="34"/>
      <c r="C34" s="27"/>
      <c r="D34" s="1" t="s">
        <v>18</v>
      </c>
      <c r="E34" s="2" t="s">
        <v>17</v>
      </c>
      <c r="F34" s="2" t="s">
        <v>16</v>
      </c>
      <c r="G34" s="2" t="s">
        <v>15</v>
      </c>
      <c r="H34" s="2" t="s">
        <v>14</v>
      </c>
      <c r="I34" s="2" t="s">
        <v>19</v>
      </c>
      <c r="J34" s="2" t="s">
        <v>13</v>
      </c>
      <c r="K34" s="2" t="s">
        <v>2</v>
      </c>
      <c r="L34" s="2" t="s">
        <v>3</v>
      </c>
      <c r="M34" s="2" t="s">
        <v>4</v>
      </c>
      <c r="N34" s="2" t="s">
        <v>5</v>
      </c>
      <c r="O34" s="2" t="s">
        <v>6</v>
      </c>
      <c r="P34" s="2" t="s">
        <v>7</v>
      </c>
      <c r="Q34" s="2" t="s">
        <v>8</v>
      </c>
      <c r="R34" s="2" t="s">
        <v>9</v>
      </c>
      <c r="S34" s="2" t="s">
        <v>10</v>
      </c>
      <c r="T34" s="2" t="s">
        <v>11</v>
      </c>
      <c r="U34" s="3" t="s">
        <v>12</v>
      </c>
      <c r="V34" s="54"/>
      <c r="W34" s="43"/>
      <c r="X34" s="31"/>
      <c r="Y34" s="31"/>
      <c r="Z34" s="31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</row>
    <row r="35" spans="1:75" ht="48" customHeight="1" thickBot="1" x14ac:dyDescent="0.4">
      <c r="A35" s="79" t="s">
        <v>42</v>
      </c>
      <c r="B35" s="6"/>
      <c r="C35" s="9" t="s">
        <v>36</v>
      </c>
      <c r="D35" s="15" t="str">
        <f>IF(AND(ISBLANK($B35),ISBLANK($B36)),"-",IF($B35&lt;&gt;$B36,IF(ISNA(HLOOKUP($B35,$D$1:$U$19,D$20,FALSE))=FALSE,HLOOKUP($B35,$D$1:$U$19,D$20,FALSE),1)*IF(ISNA(HLOOKUP($B36,$D$1:$U$19,D$20,FALSE))=FALSE,HLOOKUP($B36,$D$1:$U$19,D$20,FALSE),1),HLOOKUP($B35,$D$1:$U$19,D$20,FALSE)))</f>
        <v>-</v>
      </c>
      <c r="E35" s="11" t="str">
        <f t="shared" ref="E35" si="54">IF(AND(ISBLANK($B35),ISBLANK($B36)),"-",IF($B35&lt;&gt;$B36,IF(ISNA(HLOOKUP($B35,$D$1:$U$19,E$20,FALSE))=FALSE,HLOOKUP($B35,$D$1:$U$19,E$20,FALSE),1)*IF(ISNA(HLOOKUP($B36,$D$1:$U$19,E$20,FALSE))=FALSE,HLOOKUP($B36,$D$1:$U$19,E$20,FALSE),1),HLOOKUP($B35,$D$1:$U$19,E$20,FALSE)))</f>
        <v>-</v>
      </c>
      <c r="F35" s="11" t="str">
        <f t="shared" ref="F35" si="55">IF(AND(ISBLANK($B35),ISBLANK($B36)),"-",IF($B35&lt;&gt;$B36,IF(ISNA(HLOOKUP($B35,$D$1:$U$19,F$20,FALSE))=FALSE,HLOOKUP($B35,$D$1:$U$19,F$20,FALSE),1)*IF(ISNA(HLOOKUP($B36,$D$1:$U$19,F$20,FALSE))=FALSE,HLOOKUP($B36,$D$1:$U$19,F$20,FALSE),1),HLOOKUP($B35,$D$1:$U$19,F$20,FALSE)))</f>
        <v>-</v>
      </c>
      <c r="G35" s="11" t="str">
        <f t="shared" ref="G35" si="56">IF(AND(ISBLANK($B35),ISBLANK($B36)),"-",IF($B35&lt;&gt;$B36,IF(ISNA(HLOOKUP($B35,$D$1:$U$19,G$20,FALSE))=FALSE,HLOOKUP($B35,$D$1:$U$19,G$20,FALSE),1)*IF(ISNA(HLOOKUP($B36,$D$1:$U$19,G$20,FALSE))=FALSE,HLOOKUP($B36,$D$1:$U$19,G$20,FALSE),1),HLOOKUP($B35,$D$1:$U$19,G$20,FALSE)))</f>
        <v>-</v>
      </c>
      <c r="H35" s="11" t="str">
        <f t="shared" ref="H35" si="57">IF(AND(ISBLANK($B35),ISBLANK($B36)),"-",IF($B35&lt;&gt;$B36,IF(ISNA(HLOOKUP($B35,$D$1:$U$19,H$20,FALSE))=FALSE,HLOOKUP($B35,$D$1:$U$19,H$20,FALSE),1)*IF(ISNA(HLOOKUP($B36,$D$1:$U$19,H$20,FALSE))=FALSE,HLOOKUP($B36,$D$1:$U$19,H$20,FALSE),1),HLOOKUP($B35,$D$1:$U$19,H$20,FALSE)))</f>
        <v>-</v>
      </c>
      <c r="I35" s="11" t="str">
        <f t="shared" ref="I35" si="58">IF(AND(ISBLANK($B35),ISBLANK($B36)),"-",IF($B35&lt;&gt;$B36,IF(ISNA(HLOOKUP($B35,$D$1:$U$19,I$20,FALSE))=FALSE,HLOOKUP($B35,$D$1:$U$19,I$20,FALSE),1)*IF(ISNA(HLOOKUP($B36,$D$1:$U$19,I$20,FALSE))=FALSE,HLOOKUP($B36,$D$1:$U$19,I$20,FALSE),1),HLOOKUP($B35,$D$1:$U$19,I$20,FALSE)))</f>
        <v>-</v>
      </c>
      <c r="J35" s="11" t="str">
        <f t="shared" ref="J35" si="59">IF(AND(ISBLANK($B35),ISBLANK($B36)),"-",IF($B35&lt;&gt;$B36,IF(ISNA(HLOOKUP($B35,$D$1:$U$19,J$20,FALSE))=FALSE,HLOOKUP($B35,$D$1:$U$19,J$20,FALSE),1)*IF(ISNA(HLOOKUP($B36,$D$1:$U$19,J$20,FALSE))=FALSE,HLOOKUP($B36,$D$1:$U$19,J$20,FALSE),1),HLOOKUP($B35,$D$1:$U$19,J$20,FALSE)))</f>
        <v>-</v>
      </c>
      <c r="K35" s="11" t="str">
        <f t="shared" ref="K35" si="60">IF(AND(ISBLANK($B35),ISBLANK($B36)),"-",IF($B35&lt;&gt;$B36,IF(ISNA(HLOOKUP($B35,$D$1:$U$19,K$20,FALSE))=FALSE,HLOOKUP($B35,$D$1:$U$19,K$20,FALSE),1)*IF(ISNA(HLOOKUP($B36,$D$1:$U$19,K$20,FALSE))=FALSE,HLOOKUP($B36,$D$1:$U$19,K$20,FALSE),1),HLOOKUP($B35,$D$1:$U$19,K$20,FALSE)))</f>
        <v>-</v>
      </c>
      <c r="L35" s="11" t="str">
        <f t="shared" ref="L35" si="61">IF(AND(ISBLANK($B35),ISBLANK($B36)),"-",IF($B35&lt;&gt;$B36,IF(ISNA(HLOOKUP($B35,$D$1:$U$19,L$20,FALSE))=FALSE,HLOOKUP($B35,$D$1:$U$19,L$20,FALSE),1)*IF(ISNA(HLOOKUP($B36,$D$1:$U$19,L$20,FALSE))=FALSE,HLOOKUP($B36,$D$1:$U$19,L$20,FALSE),1),HLOOKUP($B35,$D$1:$U$19,L$20,FALSE)))</f>
        <v>-</v>
      </c>
      <c r="M35" s="11" t="str">
        <f t="shared" ref="M35" si="62">IF(AND(ISBLANK($B35),ISBLANK($B36)),"-",IF($B35&lt;&gt;$B36,IF(ISNA(HLOOKUP($B35,$D$1:$U$19,M$20,FALSE))=FALSE,HLOOKUP($B35,$D$1:$U$19,M$20,FALSE),1)*IF(ISNA(HLOOKUP($B36,$D$1:$U$19,M$20,FALSE))=FALSE,HLOOKUP($B36,$D$1:$U$19,M$20,FALSE),1),HLOOKUP($B35,$D$1:$U$19,M$20,FALSE)))</f>
        <v>-</v>
      </c>
      <c r="N35" s="11" t="str">
        <f t="shared" ref="N35" si="63">IF(AND(ISBLANK($B35),ISBLANK($B36)),"-",IF($B35&lt;&gt;$B36,IF(ISNA(HLOOKUP($B35,$D$1:$U$19,N$20,FALSE))=FALSE,HLOOKUP($B35,$D$1:$U$19,N$20,FALSE),1)*IF(ISNA(HLOOKUP($B36,$D$1:$U$19,N$20,FALSE))=FALSE,HLOOKUP($B36,$D$1:$U$19,N$20,FALSE),1),HLOOKUP($B35,$D$1:$U$19,N$20,FALSE)))</f>
        <v>-</v>
      </c>
      <c r="O35" s="11" t="str">
        <f t="shared" ref="O35" si="64">IF(AND(ISBLANK($B35),ISBLANK($B36)),"-",IF($B35&lt;&gt;$B36,IF(ISNA(HLOOKUP($B35,$D$1:$U$19,O$20,FALSE))=FALSE,HLOOKUP($B35,$D$1:$U$19,O$20,FALSE),1)*IF(ISNA(HLOOKUP($B36,$D$1:$U$19,O$20,FALSE))=FALSE,HLOOKUP($B36,$D$1:$U$19,O$20,FALSE),1),HLOOKUP($B35,$D$1:$U$19,O$20,FALSE)))</f>
        <v>-</v>
      </c>
      <c r="P35" s="11" t="str">
        <f t="shared" ref="P35" si="65">IF(AND(ISBLANK($B35),ISBLANK($B36)),"-",IF($B35&lt;&gt;$B36,IF(ISNA(HLOOKUP($B35,$D$1:$U$19,P$20,FALSE))=FALSE,HLOOKUP($B35,$D$1:$U$19,P$20,FALSE),1)*IF(ISNA(HLOOKUP($B36,$D$1:$U$19,P$20,FALSE))=FALSE,HLOOKUP($B36,$D$1:$U$19,P$20,FALSE),1),HLOOKUP($B35,$D$1:$U$19,P$20,FALSE)))</f>
        <v>-</v>
      </c>
      <c r="Q35" s="11" t="str">
        <f t="shared" ref="Q35" si="66">IF(AND(ISBLANK($B35),ISBLANK($B36)),"-",IF($B35&lt;&gt;$B36,IF(ISNA(HLOOKUP($B35,$D$1:$U$19,Q$20,FALSE))=FALSE,HLOOKUP($B35,$D$1:$U$19,Q$20,FALSE),1)*IF(ISNA(HLOOKUP($B36,$D$1:$U$19,Q$20,FALSE))=FALSE,HLOOKUP($B36,$D$1:$U$19,Q$20,FALSE),1),HLOOKUP($B35,$D$1:$U$19,Q$20,FALSE)))</f>
        <v>-</v>
      </c>
      <c r="R35" s="11" t="str">
        <f t="shared" ref="R35" si="67">IF(AND(ISBLANK($B35),ISBLANK($B36)),"-",IF($B35&lt;&gt;$B36,IF(ISNA(HLOOKUP($B35,$D$1:$U$19,R$20,FALSE))=FALSE,HLOOKUP($B35,$D$1:$U$19,R$20,FALSE),1)*IF(ISNA(HLOOKUP($B36,$D$1:$U$19,R$20,FALSE))=FALSE,HLOOKUP($B36,$D$1:$U$19,R$20,FALSE),1),HLOOKUP($B35,$D$1:$U$19,R$20,FALSE)))</f>
        <v>-</v>
      </c>
      <c r="S35" s="11" t="str">
        <f t="shared" ref="S35" si="68">IF(AND(ISBLANK($B35),ISBLANK($B36)),"-",IF($B35&lt;&gt;$B36,IF(ISNA(HLOOKUP($B35,$D$1:$U$19,S$20,FALSE))=FALSE,HLOOKUP($B35,$D$1:$U$19,S$20,FALSE),1)*IF(ISNA(HLOOKUP($B36,$D$1:$U$19,S$20,FALSE))=FALSE,HLOOKUP($B36,$D$1:$U$19,S$20,FALSE),1),HLOOKUP($B35,$D$1:$U$19,S$20,FALSE)))</f>
        <v>-</v>
      </c>
      <c r="T35" s="11" t="str">
        <f t="shared" ref="T35" si="69">IF(AND(ISBLANK($B35),ISBLANK($B36)),"-",IF($B35&lt;&gt;$B36,IF(ISNA(HLOOKUP($B35,$D$1:$U$19,T$20,FALSE))=FALSE,HLOOKUP($B35,$D$1:$U$19,T$20,FALSE),1)*IF(ISNA(HLOOKUP($B36,$D$1:$U$19,T$20,FALSE))=FALSE,HLOOKUP($B36,$D$1:$U$19,T$20,FALSE),1),HLOOKUP($B35,$D$1:$U$19,T$20,FALSE)))</f>
        <v>-</v>
      </c>
      <c r="U35" s="17" t="str">
        <f t="shared" ref="U35" si="70">IF(AND(ISBLANK($B35),ISBLANK($B36)),"-",IF($B35&lt;&gt;$B36,IF(ISNA(HLOOKUP($B35,$D$1:$U$19,U$20,FALSE))=FALSE,HLOOKUP($B35,$D$1:$U$19,U$20,FALSE),1)*IF(ISNA(HLOOKUP($B36,$D$1:$U$19,U$20,FALSE))=FALSE,HLOOKUP($B36,$D$1:$U$19,U$20,FALSE),1),HLOOKUP($B35,$D$1:$U$19,U$20,FALSE)))</f>
        <v>-</v>
      </c>
      <c r="V35" s="48"/>
      <c r="W35" s="49"/>
      <c r="X35" s="50"/>
      <c r="Y35" s="31"/>
      <c r="Z35" s="31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</row>
    <row r="36" spans="1:75" ht="47.5" customHeight="1" thickBot="1" x14ac:dyDescent="0.4">
      <c r="A36" s="80"/>
      <c r="B36" s="7"/>
      <c r="C36" s="5" t="s">
        <v>2438</v>
      </c>
      <c r="D36" s="18" t="str">
        <f>IF(AND(ISBLANK($B35),ISBLANK($B36)),"-",IF(OR(IF(ISNA(VLOOKUP($B35,$C$2:$U$19,D$20,FALSE))=FALSE,VLOOKUP($B35,$C$2:$U$19,D$20,FALSE)=2),IF(ISNA(VLOOKUP($B36,$C$2:$U$19,D$20,FALSE))=FALSE,VLOOKUP($B36,$C$2:$U$19,D$20,FALSE)=2)),"yes","no"))</f>
        <v>-</v>
      </c>
      <c r="E36" s="19" t="str">
        <f t="shared" ref="E36" si="71">IF(AND(ISBLANK($B35),ISBLANK($B36)),"-",IF(OR(IF(ISNA(VLOOKUP($B35,$C$2:$U$19,E$20,FALSE))=FALSE,VLOOKUP($B35,$C$2:$U$19,E$20,FALSE)=2),IF(ISNA(VLOOKUP($B36,$C$2:$U$19,E$20,FALSE))=FALSE,VLOOKUP($B36,$C$2:$U$19,E$20,FALSE)=2)),"yes","no"))</f>
        <v>-</v>
      </c>
      <c r="F36" s="19" t="str">
        <f t="shared" ref="F36" si="72">IF(AND(ISBLANK($B35),ISBLANK($B36)),"-",IF(OR(IF(ISNA(VLOOKUP($B35,$C$2:$U$19,F$20,FALSE))=FALSE,VLOOKUP($B35,$C$2:$U$19,F$20,FALSE)=2),IF(ISNA(VLOOKUP($B36,$C$2:$U$19,F$20,FALSE))=FALSE,VLOOKUP($B36,$C$2:$U$19,F$20,FALSE)=2)),"yes","no"))</f>
        <v>-</v>
      </c>
      <c r="G36" s="19" t="str">
        <f t="shared" ref="G36" si="73">IF(AND(ISBLANK($B35),ISBLANK($B36)),"-",IF(OR(IF(ISNA(VLOOKUP($B35,$C$2:$U$19,G$20,FALSE))=FALSE,VLOOKUP($B35,$C$2:$U$19,G$20,FALSE)=2),IF(ISNA(VLOOKUP($B36,$C$2:$U$19,G$20,FALSE))=FALSE,VLOOKUP($B36,$C$2:$U$19,G$20,FALSE)=2)),"yes","no"))</f>
        <v>-</v>
      </c>
      <c r="H36" s="19" t="str">
        <f t="shared" ref="H36" si="74">IF(AND(ISBLANK($B35),ISBLANK($B36)),"-",IF(OR(IF(ISNA(VLOOKUP($B35,$C$2:$U$19,H$20,FALSE))=FALSE,VLOOKUP($B35,$C$2:$U$19,H$20,FALSE)=2),IF(ISNA(VLOOKUP($B36,$C$2:$U$19,H$20,FALSE))=FALSE,VLOOKUP($B36,$C$2:$U$19,H$20,FALSE)=2)),"yes","no"))</f>
        <v>-</v>
      </c>
      <c r="I36" s="19" t="str">
        <f t="shared" ref="I36" si="75">IF(AND(ISBLANK($B35),ISBLANK($B36)),"-",IF(OR(IF(ISNA(VLOOKUP($B35,$C$2:$U$19,I$20,FALSE))=FALSE,VLOOKUP($B35,$C$2:$U$19,I$20,FALSE)=2),IF(ISNA(VLOOKUP($B36,$C$2:$U$19,I$20,FALSE))=FALSE,VLOOKUP($B36,$C$2:$U$19,I$20,FALSE)=2)),"yes","no"))</f>
        <v>-</v>
      </c>
      <c r="J36" s="19" t="str">
        <f t="shared" ref="J36" si="76">IF(AND(ISBLANK($B35),ISBLANK($B36)),"-",IF(OR(IF(ISNA(VLOOKUP($B35,$C$2:$U$19,J$20,FALSE))=FALSE,VLOOKUP($B35,$C$2:$U$19,J$20,FALSE)=2),IF(ISNA(VLOOKUP($B36,$C$2:$U$19,J$20,FALSE))=FALSE,VLOOKUP($B36,$C$2:$U$19,J$20,FALSE)=2)),"yes","no"))</f>
        <v>-</v>
      </c>
      <c r="K36" s="19" t="str">
        <f t="shared" ref="K36" si="77">IF(AND(ISBLANK($B35),ISBLANK($B36)),"-",IF(OR(IF(ISNA(VLOOKUP($B35,$C$2:$U$19,K$20,FALSE))=FALSE,VLOOKUP($B35,$C$2:$U$19,K$20,FALSE)=2),IF(ISNA(VLOOKUP($B36,$C$2:$U$19,K$20,FALSE))=FALSE,VLOOKUP($B36,$C$2:$U$19,K$20,FALSE)=2)),"yes","no"))</f>
        <v>-</v>
      </c>
      <c r="L36" s="19" t="str">
        <f t="shared" ref="L36" si="78">IF(AND(ISBLANK($B35),ISBLANK($B36)),"-",IF(OR(IF(ISNA(VLOOKUP($B35,$C$2:$U$19,L$20,FALSE))=FALSE,VLOOKUP($B35,$C$2:$U$19,L$20,FALSE)=2),IF(ISNA(VLOOKUP($B36,$C$2:$U$19,L$20,FALSE))=FALSE,VLOOKUP($B36,$C$2:$U$19,L$20,FALSE)=2)),"yes","no"))</f>
        <v>-</v>
      </c>
      <c r="M36" s="19" t="str">
        <f t="shared" ref="M36" si="79">IF(AND(ISBLANK($B35),ISBLANK($B36)),"-",IF(OR(IF(ISNA(VLOOKUP($B35,$C$2:$U$19,M$20,FALSE))=FALSE,VLOOKUP($B35,$C$2:$U$19,M$20,FALSE)=2),IF(ISNA(VLOOKUP($B36,$C$2:$U$19,M$20,FALSE))=FALSE,VLOOKUP($B36,$C$2:$U$19,M$20,FALSE)=2)),"yes","no"))</f>
        <v>-</v>
      </c>
      <c r="N36" s="19" t="str">
        <f t="shared" ref="N36" si="80">IF(AND(ISBLANK($B35),ISBLANK($B36)),"-",IF(OR(IF(ISNA(VLOOKUP($B35,$C$2:$U$19,N$20,FALSE))=FALSE,VLOOKUP($B35,$C$2:$U$19,N$20,FALSE)=2),IF(ISNA(VLOOKUP($B36,$C$2:$U$19,N$20,FALSE))=FALSE,VLOOKUP($B36,$C$2:$U$19,N$20,FALSE)=2)),"yes","no"))</f>
        <v>-</v>
      </c>
      <c r="O36" s="19" t="str">
        <f t="shared" ref="O36" si="81">IF(AND(ISBLANK($B35),ISBLANK($B36)),"-",IF(OR(IF(ISNA(VLOOKUP($B35,$C$2:$U$19,O$20,FALSE))=FALSE,VLOOKUP($B35,$C$2:$U$19,O$20,FALSE)=2),IF(ISNA(VLOOKUP($B36,$C$2:$U$19,O$20,FALSE))=FALSE,VLOOKUP($B36,$C$2:$U$19,O$20,FALSE)=2)),"yes","no"))</f>
        <v>-</v>
      </c>
      <c r="P36" s="19" t="str">
        <f t="shared" ref="P36" si="82">IF(AND(ISBLANK($B35),ISBLANK($B36)),"-",IF(OR(IF(ISNA(VLOOKUP($B35,$C$2:$U$19,P$20,FALSE))=FALSE,VLOOKUP($B35,$C$2:$U$19,P$20,FALSE)=2),IF(ISNA(VLOOKUP($B36,$C$2:$U$19,P$20,FALSE))=FALSE,VLOOKUP($B36,$C$2:$U$19,P$20,FALSE)=2)),"yes","no"))</f>
        <v>-</v>
      </c>
      <c r="Q36" s="19" t="str">
        <f t="shared" ref="Q36" si="83">IF(AND(ISBLANK($B35),ISBLANK($B36)),"-",IF(OR(IF(ISNA(VLOOKUP($B35,$C$2:$U$19,Q$20,FALSE))=FALSE,VLOOKUP($B35,$C$2:$U$19,Q$20,FALSE)=2),IF(ISNA(VLOOKUP($B36,$C$2:$U$19,Q$20,FALSE))=FALSE,VLOOKUP($B36,$C$2:$U$19,Q$20,FALSE)=2)),"yes","no"))</f>
        <v>-</v>
      </c>
      <c r="R36" s="19" t="str">
        <f t="shared" ref="R36" si="84">IF(AND(ISBLANK($B35),ISBLANK($B36)),"-",IF(OR(IF(ISNA(VLOOKUP($B35,$C$2:$U$19,R$20,FALSE))=FALSE,VLOOKUP($B35,$C$2:$U$19,R$20,FALSE)=2),IF(ISNA(VLOOKUP($B36,$C$2:$U$19,R$20,FALSE))=FALSE,VLOOKUP($B36,$C$2:$U$19,R$20,FALSE)=2)),"yes","no"))</f>
        <v>-</v>
      </c>
      <c r="S36" s="19" t="str">
        <f t="shared" ref="S36" si="85">IF(AND(ISBLANK($B35),ISBLANK($B36)),"-",IF(OR(IF(ISNA(VLOOKUP($B35,$C$2:$U$19,S$20,FALSE))=FALSE,VLOOKUP($B35,$C$2:$U$19,S$20,FALSE)=2),IF(ISNA(VLOOKUP($B36,$C$2:$U$19,S$20,FALSE))=FALSE,VLOOKUP($B36,$C$2:$U$19,S$20,FALSE)=2)),"yes","no"))</f>
        <v>-</v>
      </c>
      <c r="T36" s="19" t="str">
        <f t="shared" ref="T36" si="86">IF(AND(ISBLANK($B35),ISBLANK($B36)),"-",IF(OR(IF(ISNA(VLOOKUP($B35,$C$2:$U$19,T$20,FALSE))=FALSE,VLOOKUP($B35,$C$2:$U$19,T$20,FALSE)=2),IF(ISNA(VLOOKUP($B36,$C$2:$U$19,T$20,FALSE))=FALSE,VLOOKUP($B36,$C$2:$U$19,T$20,FALSE)=2)),"yes","no"))</f>
        <v>-</v>
      </c>
      <c r="U36" s="7" t="str">
        <f t="shared" ref="U36" si="87">IF(AND(ISBLANK($B35),ISBLANK($B36)),"-",IF(OR(IF(ISNA(VLOOKUP($B35,$C$2:$U$19,U$20,FALSE))=FALSE,VLOOKUP($B35,$C$2:$U$19,U$20,FALSE)=2),IF(ISNA(VLOOKUP($B36,$C$2:$U$19,U$20,FALSE))=FALSE,VLOOKUP($B36,$C$2:$U$19,U$20,FALSE)=2)),"yes","no"))</f>
        <v>-</v>
      </c>
      <c r="V36" s="51"/>
      <c r="W36" s="52"/>
      <c r="X36" s="53"/>
      <c r="Y36" s="31"/>
      <c r="Z36" s="31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</row>
    <row r="37" spans="1:75" ht="47.5" customHeight="1" thickBot="1" x14ac:dyDescent="0.4">
      <c r="A37" s="20"/>
      <c r="B37" s="25"/>
      <c r="C37" s="5" t="s">
        <v>37</v>
      </c>
      <c r="D37" s="66" t="str">
        <f>IF(AND(ISBLANK($A37),ISBLANK($B37),ISBLANK($A38),ISBLANK($B38)),"-",SUM(IF(ISNA(VLOOKUP($A37,$C$2:$U$19,D$20,FALSE))=FALSE,VLOOKUP($A37,$C$2:$U$19,D$20,FALSE)=2),IF(ISNA(VLOOKUP($B37,$C$2:$U$19,D$20,FALSE))=FALSE,VLOOKUP($B37,$C$2:$U$19,D$20,FALSE)=2),IF(ISNA(VLOOKUP($A38,$C$2:$U$19,D$20,FALSE))=FALSE,VLOOKUP($A38,$C$2:$U$19,D$20,FALSE)=2),IF(ISNA(VLOOKUP($B38,$C$2:$U$19,D$20,FALSE))=FALSE,VLOOKUP($B38,$C$2:$U$19,D$20,FALSE)=2)))</f>
        <v>-</v>
      </c>
      <c r="E37" s="66" t="str">
        <f t="shared" ref="E37" si="88">IF(AND(ISBLANK($A37),ISBLANK($B37),ISBLANK($A38),ISBLANK($B38)),"-",SUM(IF(ISNA(VLOOKUP($A37,$C$2:$U$19,E$20,FALSE))=FALSE,VLOOKUP($A37,$C$2:$U$19,E$20,FALSE)=2),IF(ISNA(VLOOKUP($B37,$C$2:$U$19,E$20,FALSE))=FALSE,VLOOKUP($B37,$C$2:$U$19,E$20,FALSE)=2),IF(ISNA(VLOOKUP($A38,$C$2:$U$19,E$20,FALSE))=FALSE,VLOOKUP($A38,$C$2:$U$19,E$20,FALSE)=2),IF(ISNA(VLOOKUP($B38,$C$2:$U$19,E$20,FALSE))=FALSE,VLOOKUP($B38,$C$2:$U$19,E$20,FALSE)=2)))</f>
        <v>-</v>
      </c>
      <c r="F37" s="66" t="str">
        <f t="shared" ref="F37" si="89">IF(AND(ISBLANK($A37),ISBLANK($B37),ISBLANK($A38),ISBLANK($B38)),"-",SUM(IF(ISNA(VLOOKUP($A37,$C$2:$U$19,F$20,FALSE))=FALSE,VLOOKUP($A37,$C$2:$U$19,F$20,FALSE)=2),IF(ISNA(VLOOKUP($B37,$C$2:$U$19,F$20,FALSE))=FALSE,VLOOKUP($B37,$C$2:$U$19,F$20,FALSE)=2),IF(ISNA(VLOOKUP($A38,$C$2:$U$19,F$20,FALSE))=FALSE,VLOOKUP($A38,$C$2:$U$19,F$20,FALSE)=2),IF(ISNA(VLOOKUP($B38,$C$2:$U$19,F$20,FALSE))=FALSE,VLOOKUP($B38,$C$2:$U$19,F$20,FALSE)=2)))</f>
        <v>-</v>
      </c>
      <c r="G37" s="66" t="str">
        <f t="shared" ref="G37" si="90">IF(AND(ISBLANK($A37),ISBLANK($B37),ISBLANK($A38),ISBLANK($B38)),"-",SUM(IF(ISNA(VLOOKUP($A37,$C$2:$U$19,G$20,FALSE))=FALSE,VLOOKUP($A37,$C$2:$U$19,G$20,FALSE)=2),IF(ISNA(VLOOKUP($B37,$C$2:$U$19,G$20,FALSE))=FALSE,VLOOKUP($B37,$C$2:$U$19,G$20,FALSE)=2),IF(ISNA(VLOOKUP($A38,$C$2:$U$19,G$20,FALSE))=FALSE,VLOOKUP($A38,$C$2:$U$19,G$20,FALSE)=2),IF(ISNA(VLOOKUP($B38,$C$2:$U$19,G$20,FALSE))=FALSE,VLOOKUP($B38,$C$2:$U$19,G$20,FALSE)=2)))</f>
        <v>-</v>
      </c>
      <c r="H37" s="66" t="str">
        <f t="shared" ref="H37" si="91">IF(AND(ISBLANK($A37),ISBLANK($B37),ISBLANK($A38),ISBLANK($B38)),"-",SUM(IF(ISNA(VLOOKUP($A37,$C$2:$U$19,H$20,FALSE))=FALSE,VLOOKUP($A37,$C$2:$U$19,H$20,FALSE)=2),IF(ISNA(VLOOKUP($B37,$C$2:$U$19,H$20,FALSE))=FALSE,VLOOKUP($B37,$C$2:$U$19,H$20,FALSE)=2),IF(ISNA(VLOOKUP($A38,$C$2:$U$19,H$20,FALSE))=FALSE,VLOOKUP($A38,$C$2:$U$19,H$20,FALSE)=2),IF(ISNA(VLOOKUP($B38,$C$2:$U$19,H$20,FALSE))=FALSE,VLOOKUP($B38,$C$2:$U$19,H$20,FALSE)=2)))</f>
        <v>-</v>
      </c>
      <c r="I37" s="66" t="str">
        <f t="shared" ref="I37" si="92">IF(AND(ISBLANK($A37),ISBLANK($B37),ISBLANK($A38),ISBLANK($B38)),"-",SUM(IF(ISNA(VLOOKUP($A37,$C$2:$U$19,I$20,FALSE))=FALSE,VLOOKUP($A37,$C$2:$U$19,I$20,FALSE)=2),IF(ISNA(VLOOKUP($B37,$C$2:$U$19,I$20,FALSE))=FALSE,VLOOKUP($B37,$C$2:$U$19,I$20,FALSE)=2),IF(ISNA(VLOOKUP($A38,$C$2:$U$19,I$20,FALSE))=FALSE,VLOOKUP($A38,$C$2:$U$19,I$20,FALSE)=2),IF(ISNA(VLOOKUP($B38,$C$2:$U$19,I$20,FALSE))=FALSE,VLOOKUP($B38,$C$2:$U$19,I$20,FALSE)=2)))</f>
        <v>-</v>
      </c>
      <c r="J37" s="66" t="str">
        <f t="shared" ref="J37" si="93">IF(AND(ISBLANK($A37),ISBLANK($B37),ISBLANK($A38),ISBLANK($B38)),"-",SUM(IF(ISNA(VLOOKUP($A37,$C$2:$U$19,J$20,FALSE))=FALSE,VLOOKUP($A37,$C$2:$U$19,J$20,FALSE)=2),IF(ISNA(VLOOKUP($B37,$C$2:$U$19,J$20,FALSE))=FALSE,VLOOKUP($B37,$C$2:$U$19,J$20,FALSE)=2),IF(ISNA(VLOOKUP($A38,$C$2:$U$19,J$20,FALSE))=FALSE,VLOOKUP($A38,$C$2:$U$19,J$20,FALSE)=2),IF(ISNA(VLOOKUP($B38,$C$2:$U$19,J$20,FALSE))=FALSE,VLOOKUP($B38,$C$2:$U$19,J$20,FALSE)=2)))</f>
        <v>-</v>
      </c>
      <c r="K37" s="66" t="str">
        <f t="shared" ref="K37" si="94">IF(AND(ISBLANK($A37),ISBLANK($B37),ISBLANK($A38),ISBLANK($B38)),"-",SUM(IF(ISNA(VLOOKUP($A37,$C$2:$U$19,K$20,FALSE))=FALSE,VLOOKUP($A37,$C$2:$U$19,K$20,FALSE)=2),IF(ISNA(VLOOKUP($B37,$C$2:$U$19,K$20,FALSE))=FALSE,VLOOKUP($B37,$C$2:$U$19,K$20,FALSE)=2),IF(ISNA(VLOOKUP($A38,$C$2:$U$19,K$20,FALSE))=FALSE,VLOOKUP($A38,$C$2:$U$19,K$20,FALSE)=2),IF(ISNA(VLOOKUP($B38,$C$2:$U$19,K$20,FALSE))=FALSE,VLOOKUP($B38,$C$2:$U$19,K$20,FALSE)=2)))</f>
        <v>-</v>
      </c>
      <c r="L37" s="66" t="str">
        <f t="shared" ref="L37" si="95">IF(AND(ISBLANK($A37),ISBLANK($B37),ISBLANK($A38),ISBLANK($B38)),"-",SUM(IF(ISNA(VLOOKUP($A37,$C$2:$U$19,L$20,FALSE))=FALSE,VLOOKUP($A37,$C$2:$U$19,L$20,FALSE)=2),IF(ISNA(VLOOKUP($B37,$C$2:$U$19,L$20,FALSE))=FALSE,VLOOKUP($B37,$C$2:$U$19,L$20,FALSE)=2),IF(ISNA(VLOOKUP($A38,$C$2:$U$19,L$20,FALSE))=FALSE,VLOOKUP($A38,$C$2:$U$19,L$20,FALSE)=2),IF(ISNA(VLOOKUP($B38,$C$2:$U$19,L$20,FALSE))=FALSE,VLOOKUP($B38,$C$2:$U$19,L$20,FALSE)=2)))</f>
        <v>-</v>
      </c>
      <c r="M37" s="66" t="str">
        <f t="shared" ref="M37" si="96">IF(AND(ISBLANK($A37),ISBLANK($B37),ISBLANK($A38),ISBLANK($B38)),"-",SUM(IF(ISNA(VLOOKUP($A37,$C$2:$U$19,M$20,FALSE))=FALSE,VLOOKUP($A37,$C$2:$U$19,M$20,FALSE)=2),IF(ISNA(VLOOKUP($B37,$C$2:$U$19,M$20,FALSE))=FALSE,VLOOKUP($B37,$C$2:$U$19,M$20,FALSE)=2),IF(ISNA(VLOOKUP($A38,$C$2:$U$19,M$20,FALSE))=FALSE,VLOOKUP($A38,$C$2:$U$19,M$20,FALSE)=2),IF(ISNA(VLOOKUP($B38,$C$2:$U$19,M$20,FALSE))=FALSE,VLOOKUP($B38,$C$2:$U$19,M$20,FALSE)=2)))</f>
        <v>-</v>
      </c>
      <c r="N37" s="66" t="str">
        <f t="shared" ref="N37" si="97">IF(AND(ISBLANK($A37),ISBLANK($B37),ISBLANK($A38),ISBLANK($B38)),"-",SUM(IF(ISNA(VLOOKUP($A37,$C$2:$U$19,N$20,FALSE))=FALSE,VLOOKUP($A37,$C$2:$U$19,N$20,FALSE)=2),IF(ISNA(VLOOKUP($B37,$C$2:$U$19,N$20,FALSE))=FALSE,VLOOKUP($B37,$C$2:$U$19,N$20,FALSE)=2),IF(ISNA(VLOOKUP($A38,$C$2:$U$19,N$20,FALSE))=FALSE,VLOOKUP($A38,$C$2:$U$19,N$20,FALSE)=2),IF(ISNA(VLOOKUP($B38,$C$2:$U$19,N$20,FALSE))=FALSE,VLOOKUP($B38,$C$2:$U$19,N$20,FALSE)=2)))</f>
        <v>-</v>
      </c>
      <c r="O37" s="66" t="str">
        <f t="shared" ref="O37" si="98">IF(AND(ISBLANK($A37),ISBLANK($B37),ISBLANK($A38),ISBLANK($B38)),"-",SUM(IF(ISNA(VLOOKUP($A37,$C$2:$U$19,O$20,FALSE))=FALSE,VLOOKUP($A37,$C$2:$U$19,O$20,FALSE)=2),IF(ISNA(VLOOKUP($B37,$C$2:$U$19,O$20,FALSE))=FALSE,VLOOKUP($B37,$C$2:$U$19,O$20,FALSE)=2),IF(ISNA(VLOOKUP($A38,$C$2:$U$19,O$20,FALSE))=FALSE,VLOOKUP($A38,$C$2:$U$19,O$20,FALSE)=2),IF(ISNA(VLOOKUP($B38,$C$2:$U$19,O$20,FALSE))=FALSE,VLOOKUP($B38,$C$2:$U$19,O$20,FALSE)=2)))</f>
        <v>-</v>
      </c>
      <c r="P37" s="66" t="str">
        <f t="shared" ref="P37" si="99">IF(AND(ISBLANK($A37),ISBLANK($B37),ISBLANK($A38),ISBLANK($B38)),"-",SUM(IF(ISNA(VLOOKUP($A37,$C$2:$U$19,P$20,FALSE))=FALSE,VLOOKUP($A37,$C$2:$U$19,P$20,FALSE)=2),IF(ISNA(VLOOKUP($B37,$C$2:$U$19,P$20,FALSE))=FALSE,VLOOKUP($B37,$C$2:$U$19,P$20,FALSE)=2),IF(ISNA(VLOOKUP($A38,$C$2:$U$19,P$20,FALSE))=FALSE,VLOOKUP($A38,$C$2:$U$19,P$20,FALSE)=2),IF(ISNA(VLOOKUP($B38,$C$2:$U$19,P$20,FALSE))=FALSE,VLOOKUP($B38,$C$2:$U$19,P$20,FALSE)=2)))</f>
        <v>-</v>
      </c>
      <c r="Q37" s="66" t="str">
        <f t="shared" ref="Q37" si="100">IF(AND(ISBLANK($A37),ISBLANK($B37),ISBLANK($A38),ISBLANK($B38)),"-",SUM(IF(ISNA(VLOOKUP($A37,$C$2:$U$19,Q$20,FALSE))=FALSE,VLOOKUP($A37,$C$2:$U$19,Q$20,FALSE)=2),IF(ISNA(VLOOKUP($B37,$C$2:$U$19,Q$20,FALSE))=FALSE,VLOOKUP($B37,$C$2:$U$19,Q$20,FALSE)=2),IF(ISNA(VLOOKUP($A38,$C$2:$U$19,Q$20,FALSE))=FALSE,VLOOKUP($A38,$C$2:$U$19,Q$20,FALSE)=2),IF(ISNA(VLOOKUP($B38,$C$2:$U$19,Q$20,FALSE))=FALSE,VLOOKUP($B38,$C$2:$U$19,Q$20,FALSE)=2)))</f>
        <v>-</v>
      </c>
      <c r="R37" s="66" t="str">
        <f t="shared" ref="R37" si="101">IF(AND(ISBLANK($A37),ISBLANK($B37),ISBLANK($A38),ISBLANK($B38)),"-",SUM(IF(ISNA(VLOOKUP($A37,$C$2:$U$19,R$20,FALSE))=FALSE,VLOOKUP($A37,$C$2:$U$19,R$20,FALSE)=2),IF(ISNA(VLOOKUP($B37,$C$2:$U$19,R$20,FALSE))=FALSE,VLOOKUP($B37,$C$2:$U$19,R$20,FALSE)=2),IF(ISNA(VLOOKUP($A38,$C$2:$U$19,R$20,FALSE))=FALSE,VLOOKUP($A38,$C$2:$U$19,R$20,FALSE)=2),IF(ISNA(VLOOKUP($B38,$C$2:$U$19,R$20,FALSE))=FALSE,VLOOKUP($B38,$C$2:$U$19,R$20,FALSE)=2)))</f>
        <v>-</v>
      </c>
      <c r="S37" s="66" t="str">
        <f t="shared" ref="S37" si="102">IF(AND(ISBLANK($A37),ISBLANK($B37),ISBLANK($A38),ISBLANK($B38)),"-",SUM(IF(ISNA(VLOOKUP($A37,$C$2:$U$19,S$20,FALSE))=FALSE,VLOOKUP($A37,$C$2:$U$19,S$20,FALSE)=2),IF(ISNA(VLOOKUP($B37,$C$2:$U$19,S$20,FALSE))=FALSE,VLOOKUP($B37,$C$2:$U$19,S$20,FALSE)=2),IF(ISNA(VLOOKUP($A38,$C$2:$U$19,S$20,FALSE))=FALSE,VLOOKUP($A38,$C$2:$U$19,S$20,FALSE)=2),IF(ISNA(VLOOKUP($B38,$C$2:$U$19,S$20,FALSE))=FALSE,VLOOKUP($B38,$C$2:$U$19,S$20,FALSE)=2)))</f>
        <v>-</v>
      </c>
      <c r="T37" s="66" t="str">
        <f t="shared" ref="T37" si="103">IF(AND(ISBLANK($A37),ISBLANK($B37),ISBLANK($A38),ISBLANK($B38)),"-",SUM(IF(ISNA(VLOOKUP($A37,$C$2:$U$19,T$20,FALSE))=FALSE,VLOOKUP($A37,$C$2:$U$19,T$20,FALSE)=2),IF(ISNA(VLOOKUP($B37,$C$2:$U$19,T$20,FALSE))=FALSE,VLOOKUP($B37,$C$2:$U$19,T$20,FALSE)=2),IF(ISNA(VLOOKUP($A38,$C$2:$U$19,T$20,FALSE))=FALSE,VLOOKUP($A38,$C$2:$U$19,T$20,FALSE)=2),IF(ISNA(VLOOKUP($B38,$C$2:$U$19,T$20,FALSE))=FALSE,VLOOKUP($B38,$C$2:$U$19,T$20,FALSE)=2)))</f>
        <v>-</v>
      </c>
      <c r="U37" s="66" t="str">
        <f t="shared" ref="U37" si="104">IF(AND(ISBLANK($A37),ISBLANK($B37),ISBLANK($A38),ISBLANK($B38)),"-",SUM(IF(ISNA(VLOOKUP($A37,$C$2:$U$19,U$20,FALSE))=FALSE,VLOOKUP($A37,$C$2:$U$19,U$20,FALSE)=2),IF(ISNA(VLOOKUP($B37,$C$2:$U$19,U$20,FALSE))=FALSE,VLOOKUP($B37,$C$2:$U$19,U$20,FALSE)=2),IF(ISNA(VLOOKUP($A38,$C$2:$U$19,U$20,FALSE))=FALSE,VLOOKUP($A38,$C$2:$U$19,U$20,FALSE)=2),IF(ISNA(VLOOKUP($B38,$C$2:$U$19,U$20,FALSE))=FALSE,VLOOKUP($B38,$C$2:$U$19,U$20,FALSE)=2)))</f>
        <v>-</v>
      </c>
      <c r="V37" s="45"/>
      <c r="W37" s="27"/>
      <c r="X37" s="27"/>
      <c r="Y37" s="31"/>
      <c r="Z37" s="31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</row>
    <row r="38" spans="1:75" ht="47.5" customHeight="1" thickBot="1" x14ac:dyDescent="0.4">
      <c r="A38" s="26"/>
      <c r="B38" s="26"/>
      <c r="C38" s="88" t="s">
        <v>41</v>
      </c>
      <c r="D38" s="89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7"/>
      <c r="V38" s="45"/>
      <c r="W38" s="27"/>
      <c r="X38" s="27"/>
      <c r="Y38" s="31"/>
      <c r="Z38" s="31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</row>
    <row r="39" spans="1:75" ht="24" customHeight="1" thickBot="1" x14ac:dyDescent="0.4">
      <c r="A39" s="83" t="s">
        <v>24</v>
      </c>
      <c r="B39" s="5" t="s">
        <v>22</v>
      </c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9"/>
      <c r="V39" s="46"/>
      <c r="W39" s="47"/>
      <c r="X39" s="31"/>
      <c r="Y39" s="31"/>
      <c r="Z39" s="31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</row>
    <row r="40" spans="1:75" ht="24" customHeight="1" thickBot="1" x14ac:dyDescent="0.4">
      <c r="A40" s="82"/>
      <c r="B40" s="34"/>
      <c r="C40" s="27"/>
      <c r="D40" s="1" t="s">
        <v>18</v>
      </c>
      <c r="E40" s="2" t="s">
        <v>17</v>
      </c>
      <c r="F40" s="2" t="s">
        <v>16</v>
      </c>
      <c r="G40" s="2" t="s">
        <v>15</v>
      </c>
      <c r="H40" s="2" t="s">
        <v>14</v>
      </c>
      <c r="I40" s="2" t="s">
        <v>19</v>
      </c>
      <c r="J40" s="2" t="s">
        <v>13</v>
      </c>
      <c r="K40" s="2" t="s">
        <v>2</v>
      </c>
      <c r="L40" s="2" t="s">
        <v>3</v>
      </c>
      <c r="M40" s="2" t="s">
        <v>4</v>
      </c>
      <c r="N40" s="2" t="s">
        <v>5</v>
      </c>
      <c r="O40" s="2" t="s">
        <v>6</v>
      </c>
      <c r="P40" s="2" t="s">
        <v>7</v>
      </c>
      <c r="Q40" s="2" t="s">
        <v>8</v>
      </c>
      <c r="R40" s="2" t="s">
        <v>9</v>
      </c>
      <c r="S40" s="2" t="s">
        <v>10</v>
      </c>
      <c r="T40" s="2" t="s">
        <v>11</v>
      </c>
      <c r="U40" s="3" t="s">
        <v>12</v>
      </c>
      <c r="V40" s="54"/>
      <c r="W40" s="43"/>
      <c r="X40" s="31"/>
      <c r="Y40" s="31"/>
      <c r="Z40" s="31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</row>
    <row r="41" spans="1:75" ht="48" customHeight="1" thickBot="1" x14ac:dyDescent="0.4">
      <c r="A41" s="79" t="s">
        <v>42</v>
      </c>
      <c r="B41" s="6"/>
      <c r="C41" s="9" t="s">
        <v>36</v>
      </c>
      <c r="D41" s="15" t="str">
        <f>IF(AND(ISBLANK($B41),ISBLANK($B42)),"-",IF($B41&lt;&gt;$B42,IF(ISNA(HLOOKUP($B41,$D$1:$U$19,D$20,FALSE))=FALSE,HLOOKUP($B41,$D$1:$U$19,D$20,FALSE),1)*IF(ISNA(HLOOKUP($B42,$D$1:$U$19,D$20,FALSE))=FALSE,HLOOKUP($B42,$D$1:$U$19,D$20,FALSE),1),HLOOKUP($B41,$D$1:$U$19,D$20,FALSE)))</f>
        <v>-</v>
      </c>
      <c r="E41" s="11" t="str">
        <f t="shared" ref="E41" si="105">IF(AND(ISBLANK($B41),ISBLANK($B42)),"-",IF($B41&lt;&gt;$B42,IF(ISNA(HLOOKUP($B41,$D$1:$U$19,E$20,FALSE))=FALSE,HLOOKUP($B41,$D$1:$U$19,E$20,FALSE),1)*IF(ISNA(HLOOKUP($B42,$D$1:$U$19,E$20,FALSE))=FALSE,HLOOKUP($B42,$D$1:$U$19,E$20,FALSE),1),HLOOKUP($B41,$D$1:$U$19,E$20,FALSE)))</f>
        <v>-</v>
      </c>
      <c r="F41" s="11" t="str">
        <f t="shared" ref="F41" si="106">IF(AND(ISBLANK($B41),ISBLANK($B42)),"-",IF($B41&lt;&gt;$B42,IF(ISNA(HLOOKUP($B41,$D$1:$U$19,F$20,FALSE))=FALSE,HLOOKUP($B41,$D$1:$U$19,F$20,FALSE),1)*IF(ISNA(HLOOKUP($B42,$D$1:$U$19,F$20,FALSE))=FALSE,HLOOKUP($B42,$D$1:$U$19,F$20,FALSE),1),HLOOKUP($B41,$D$1:$U$19,F$20,FALSE)))</f>
        <v>-</v>
      </c>
      <c r="G41" s="11" t="str">
        <f t="shared" ref="G41" si="107">IF(AND(ISBLANK($B41),ISBLANK($B42)),"-",IF($B41&lt;&gt;$B42,IF(ISNA(HLOOKUP($B41,$D$1:$U$19,G$20,FALSE))=FALSE,HLOOKUP($B41,$D$1:$U$19,G$20,FALSE),1)*IF(ISNA(HLOOKUP($B42,$D$1:$U$19,G$20,FALSE))=FALSE,HLOOKUP($B42,$D$1:$U$19,G$20,FALSE),1),HLOOKUP($B41,$D$1:$U$19,G$20,FALSE)))</f>
        <v>-</v>
      </c>
      <c r="H41" s="11" t="str">
        <f t="shared" ref="H41" si="108">IF(AND(ISBLANK($B41),ISBLANK($B42)),"-",IF($B41&lt;&gt;$B42,IF(ISNA(HLOOKUP($B41,$D$1:$U$19,H$20,FALSE))=FALSE,HLOOKUP($B41,$D$1:$U$19,H$20,FALSE),1)*IF(ISNA(HLOOKUP($B42,$D$1:$U$19,H$20,FALSE))=FALSE,HLOOKUP($B42,$D$1:$U$19,H$20,FALSE),1),HLOOKUP($B41,$D$1:$U$19,H$20,FALSE)))</f>
        <v>-</v>
      </c>
      <c r="I41" s="11" t="str">
        <f t="shared" ref="I41" si="109">IF(AND(ISBLANK($B41),ISBLANK($B42)),"-",IF($B41&lt;&gt;$B42,IF(ISNA(HLOOKUP($B41,$D$1:$U$19,I$20,FALSE))=FALSE,HLOOKUP($B41,$D$1:$U$19,I$20,FALSE),1)*IF(ISNA(HLOOKUP($B42,$D$1:$U$19,I$20,FALSE))=FALSE,HLOOKUP($B42,$D$1:$U$19,I$20,FALSE),1),HLOOKUP($B41,$D$1:$U$19,I$20,FALSE)))</f>
        <v>-</v>
      </c>
      <c r="J41" s="11" t="str">
        <f t="shared" ref="J41" si="110">IF(AND(ISBLANK($B41),ISBLANK($B42)),"-",IF($B41&lt;&gt;$B42,IF(ISNA(HLOOKUP($B41,$D$1:$U$19,J$20,FALSE))=FALSE,HLOOKUP($B41,$D$1:$U$19,J$20,FALSE),1)*IF(ISNA(HLOOKUP($B42,$D$1:$U$19,J$20,FALSE))=FALSE,HLOOKUP($B42,$D$1:$U$19,J$20,FALSE),1),HLOOKUP($B41,$D$1:$U$19,J$20,FALSE)))</f>
        <v>-</v>
      </c>
      <c r="K41" s="11" t="str">
        <f t="shared" ref="K41" si="111">IF(AND(ISBLANK($B41),ISBLANK($B42)),"-",IF($B41&lt;&gt;$B42,IF(ISNA(HLOOKUP($B41,$D$1:$U$19,K$20,FALSE))=FALSE,HLOOKUP($B41,$D$1:$U$19,K$20,FALSE),1)*IF(ISNA(HLOOKUP($B42,$D$1:$U$19,K$20,FALSE))=FALSE,HLOOKUP($B42,$D$1:$U$19,K$20,FALSE),1),HLOOKUP($B41,$D$1:$U$19,K$20,FALSE)))</f>
        <v>-</v>
      </c>
      <c r="L41" s="11" t="str">
        <f t="shared" ref="L41" si="112">IF(AND(ISBLANK($B41),ISBLANK($B42)),"-",IF($B41&lt;&gt;$B42,IF(ISNA(HLOOKUP($B41,$D$1:$U$19,L$20,FALSE))=FALSE,HLOOKUP($B41,$D$1:$U$19,L$20,FALSE),1)*IF(ISNA(HLOOKUP($B42,$D$1:$U$19,L$20,FALSE))=FALSE,HLOOKUP($B42,$D$1:$U$19,L$20,FALSE),1),HLOOKUP($B41,$D$1:$U$19,L$20,FALSE)))</f>
        <v>-</v>
      </c>
      <c r="M41" s="11" t="str">
        <f t="shared" ref="M41" si="113">IF(AND(ISBLANK($B41),ISBLANK($B42)),"-",IF($B41&lt;&gt;$B42,IF(ISNA(HLOOKUP($B41,$D$1:$U$19,M$20,FALSE))=FALSE,HLOOKUP($B41,$D$1:$U$19,M$20,FALSE),1)*IF(ISNA(HLOOKUP($B42,$D$1:$U$19,M$20,FALSE))=FALSE,HLOOKUP($B42,$D$1:$U$19,M$20,FALSE),1),HLOOKUP($B41,$D$1:$U$19,M$20,FALSE)))</f>
        <v>-</v>
      </c>
      <c r="N41" s="11" t="str">
        <f t="shared" ref="N41" si="114">IF(AND(ISBLANK($B41),ISBLANK($B42)),"-",IF($B41&lt;&gt;$B42,IF(ISNA(HLOOKUP($B41,$D$1:$U$19,N$20,FALSE))=FALSE,HLOOKUP($B41,$D$1:$U$19,N$20,FALSE),1)*IF(ISNA(HLOOKUP($B42,$D$1:$U$19,N$20,FALSE))=FALSE,HLOOKUP($B42,$D$1:$U$19,N$20,FALSE),1),HLOOKUP($B41,$D$1:$U$19,N$20,FALSE)))</f>
        <v>-</v>
      </c>
      <c r="O41" s="11" t="str">
        <f t="shared" ref="O41" si="115">IF(AND(ISBLANK($B41),ISBLANK($B42)),"-",IF($B41&lt;&gt;$B42,IF(ISNA(HLOOKUP($B41,$D$1:$U$19,O$20,FALSE))=FALSE,HLOOKUP($B41,$D$1:$U$19,O$20,FALSE),1)*IF(ISNA(HLOOKUP($B42,$D$1:$U$19,O$20,FALSE))=FALSE,HLOOKUP($B42,$D$1:$U$19,O$20,FALSE),1),HLOOKUP($B41,$D$1:$U$19,O$20,FALSE)))</f>
        <v>-</v>
      </c>
      <c r="P41" s="11" t="str">
        <f t="shared" ref="P41" si="116">IF(AND(ISBLANK($B41),ISBLANK($B42)),"-",IF($B41&lt;&gt;$B42,IF(ISNA(HLOOKUP($B41,$D$1:$U$19,P$20,FALSE))=FALSE,HLOOKUP($B41,$D$1:$U$19,P$20,FALSE),1)*IF(ISNA(HLOOKUP($B42,$D$1:$U$19,P$20,FALSE))=FALSE,HLOOKUP($B42,$D$1:$U$19,P$20,FALSE),1),HLOOKUP($B41,$D$1:$U$19,P$20,FALSE)))</f>
        <v>-</v>
      </c>
      <c r="Q41" s="11" t="str">
        <f t="shared" ref="Q41" si="117">IF(AND(ISBLANK($B41),ISBLANK($B42)),"-",IF($B41&lt;&gt;$B42,IF(ISNA(HLOOKUP($B41,$D$1:$U$19,Q$20,FALSE))=FALSE,HLOOKUP($B41,$D$1:$U$19,Q$20,FALSE),1)*IF(ISNA(HLOOKUP($B42,$D$1:$U$19,Q$20,FALSE))=FALSE,HLOOKUP($B42,$D$1:$U$19,Q$20,FALSE),1),HLOOKUP($B41,$D$1:$U$19,Q$20,FALSE)))</f>
        <v>-</v>
      </c>
      <c r="R41" s="11" t="str">
        <f t="shared" ref="R41" si="118">IF(AND(ISBLANK($B41),ISBLANK($B42)),"-",IF($B41&lt;&gt;$B42,IF(ISNA(HLOOKUP($B41,$D$1:$U$19,R$20,FALSE))=FALSE,HLOOKUP($B41,$D$1:$U$19,R$20,FALSE),1)*IF(ISNA(HLOOKUP($B42,$D$1:$U$19,R$20,FALSE))=FALSE,HLOOKUP($B42,$D$1:$U$19,R$20,FALSE),1),HLOOKUP($B41,$D$1:$U$19,R$20,FALSE)))</f>
        <v>-</v>
      </c>
      <c r="S41" s="11" t="str">
        <f t="shared" ref="S41" si="119">IF(AND(ISBLANK($B41),ISBLANK($B42)),"-",IF($B41&lt;&gt;$B42,IF(ISNA(HLOOKUP($B41,$D$1:$U$19,S$20,FALSE))=FALSE,HLOOKUP($B41,$D$1:$U$19,S$20,FALSE),1)*IF(ISNA(HLOOKUP($B42,$D$1:$U$19,S$20,FALSE))=FALSE,HLOOKUP($B42,$D$1:$U$19,S$20,FALSE),1),HLOOKUP($B41,$D$1:$U$19,S$20,FALSE)))</f>
        <v>-</v>
      </c>
      <c r="T41" s="11" t="str">
        <f t="shared" ref="T41" si="120">IF(AND(ISBLANK($B41),ISBLANK($B42)),"-",IF($B41&lt;&gt;$B42,IF(ISNA(HLOOKUP($B41,$D$1:$U$19,T$20,FALSE))=FALSE,HLOOKUP($B41,$D$1:$U$19,T$20,FALSE),1)*IF(ISNA(HLOOKUP($B42,$D$1:$U$19,T$20,FALSE))=FALSE,HLOOKUP($B42,$D$1:$U$19,T$20,FALSE),1),HLOOKUP($B41,$D$1:$U$19,T$20,FALSE)))</f>
        <v>-</v>
      </c>
      <c r="U41" s="17" t="str">
        <f t="shared" ref="U41" si="121">IF(AND(ISBLANK($B41),ISBLANK($B42)),"-",IF($B41&lt;&gt;$B42,IF(ISNA(HLOOKUP($B41,$D$1:$U$19,U$20,FALSE))=FALSE,HLOOKUP($B41,$D$1:$U$19,U$20,FALSE),1)*IF(ISNA(HLOOKUP($B42,$D$1:$U$19,U$20,FALSE))=FALSE,HLOOKUP($B42,$D$1:$U$19,U$20,FALSE),1),HLOOKUP($B41,$D$1:$U$19,U$20,FALSE)))</f>
        <v>-</v>
      </c>
      <c r="V41" s="48"/>
      <c r="W41" s="49"/>
      <c r="X41" s="50"/>
      <c r="Y41" s="31"/>
      <c r="Z41" s="31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</row>
    <row r="42" spans="1:75" ht="47.5" customHeight="1" thickBot="1" x14ac:dyDescent="0.4">
      <c r="A42" s="80"/>
      <c r="B42" s="7"/>
      <c r="C42" s="5" t="s">
        <v>2438</v>
      </c>
      <c r="D42" s="36" t="str">
        <f>IF(AND(ISBLANK($B41),ISBLANK($B42)),"-",IF(OR(IF(ISNA(VLOOKUP($B41,$C$2:$U$19,D$20,FALSE))=FALSE,VLOOKUP($B41,$C$2:$U$19,D$20,FALSE)=2),IF(ISNA(VLOOKUP($B42,$C$2:$U$19,D$20,FALSE))=FALSE,VLOOKUP($B42,$C$2:$U$19,D$20,FALSE)=2)),"yes","no"))</f>
        <v>-</v>
      </c>
      <c r="E42" s="37" t="str">
        <f t="shared" ref="E42" si="122">IF(AND(ISBLANK($B41),ISBLANK($B42)),"-",IF(OR(IF(ISNA(VLOOKUP($B41,$C$2:$U$19,E$20,FALSE))=FALSE,VLOOKUP($B41,$C$2:$U$19,E$20,FALSE)=2),IF(ISNA(VLOOKUP($B42,$C$2:$U$19,E$20,FALSE))=FALSE,VLOOKUP($B42,$C$2:$U$19,E$20,FALSE)=2)),"yes","no"))</f>
        <v>-</v>
      </c>
      <c r="F42" s="37" t="str">
        <f t="shared" ref="F42" si="123">IF(AND(ISBLANK($B41),ISBLANK($B42)),"-",IF(OR(IF(ISNA(VLOOKUP($B41,$C$2:$U$19,F$20,FALSE))=FALSE,VLOOKUP($B41,$C$2:$U$19,F$20,FALSE)=2),IF(ISNA(VLOOKUP($B42,$C$2:$U$19,F$20,FALSE))=FALSE,VLOOKUP($B42,$C$2:$U$19,F$20,FALSE)=2)),"yes","no"))</f>
        <v>-</v>
      </c>
      <c r="G42" s="37" t="str">
        <f t="shared" ref="G42" si="124">IF(AND(ISBLANK($B41),ISBLANK($B42)),"-",IF(OR(IF(ISNA(VLOOKUP($B41,$C$2:$U$19,G$20,FALSE))=FALSE,VLOOKUP($B41,$C$2:$U$19,G$20,FALSE)=2),IF(ISNA(VLOOKUP($B42,$C$2:$U$19,G$20,FALSE))=FALSE,VLOOKUP($B42,$C$2:$U$19,G$20,FALSE)=2)),"yes","no"))</f>
        <v>-</v>
      </c>
      <c r="H42" s="37" t="str">
        <f t="shared" ref="H42" si="125">IF(AND(ISBLANK($B41),ISBLANK($B42)),"-",IF(OR(IF(ISNA(VLOOKUP($B41,$C$2:$U$19,H$20,FALSE))=FALSE,VLOOKUP($B41,$C$2:$U$19,H$20,FALSE)=2),IF(ISNA(VLOOKUP($B42,$C$2:$U$19,H$20,FALSE))=FALSE,VLOOKUP($B42,$C$2:$U$19,H$20,FALSE)=2)),"yes","no"))</f>
        <v>-</v>
      </c>
      <c r="I42" s="37" t="str">
        <f t="shared" ref="I42" si="126">IF(AND(ISBLANK($B41),ISBLANK($B42)),"-",IF(OR(IF(ISNA(VLOOKUP($B41,$C$2:$U$19,I$20,FALSE))=FALSE,VLOOKUP($B41,$C$2:$U$19,I$20,FALSE)=2),IF(ISNA(VLOOKUP($B42,$C$2:$U$19,I$20,FALSE))=FALSE,VLOOKUP($B42,$C$2:$U$19,I$20,FALSE)=2)),"yes","no"))</f>
        <v>-</v>
      </c>
      <c r="J42" s="37" t="str">
        <f t="shared" ref="J42" si="127">IF(AND(ISBLANK($B41),ISBLANK($B42)),"-",IF(OR(IF(ISNA(VLOOKUP($B41,$C$2:$U$19,J$20,FALSE))=FALSE,VLOOKUP($B41,$C$2:$U$19,J$20,FALSE)=2),IF(ISNA(VLOOKUP($B42,$C$2:$U$19,J$20,FALSE))=FALSE,VLOOKUP($B42,$C$2:$U$19,J$20,FALSE)=2)),"yes","no"))</f>
        <v>-</v>
      </c>
      <c r="K42" s="37" t="str">
        <f t="shared" ref="K42" si="128">IF(AND(ISBLANK($B41),ISBLANK($B42)),"-",IF(OR(IF(ISNA(VLOOKUP($B41,$C$2:$U$19,K$20,FALSE))=FALSE,VLOOKUP($B41,$C$2:$U$19,K$20,FALSE)=2),IF(ISNA(VLOOKUP($B42,$C$2:$U$19,K$20,FALSE))=FALSE,VLOOKUP($B42,$C$2:$U$19,K$20,FALSE)=2)),"yes","no"))</f>
        <v>-</v>
      </c>
      <c r="L42" s="37" t="str">
        <f t="shared" ref="L42" si="129">IF(AND(ISBLANK($B41),ISBLANK($B42)),"-",IF(OR(IF(ISNA(VLOOKUP($B41,$C$2:$U$19,L$20,FALSE))=FALSE,VLOOKUP($B41,$C$2:$U$19,L$20,FALSE)=2),IF(ISNA(VLOOKUP($B42,$C$2:$U$19,L$20,FALSE))=FALSE,VLOOKUP($B42,$C$2:$U$19,L$20,FALSE)=2)),"yes","no"))</f>
        <v>-</v>
      </c>
      <c r="M42" s="37" t="str">
        <f t="shared" ref="M42" si="130">IF(AND(ISBLANK($B41),ISBLANK($B42)),"-",IF(OR(IF(ISNA(VLOOKUP($B41,$C$2:$U$19,M$20,FALSE))=FALSE,VLOOKUP($B41,$C$2:$U$19,M$20,FALSE)=2),IF(ISNA(VLOOKUP($B42,$C$2:$U$19,M$20,FALSE))=FALSE,VLOOKUP($B42,$C$2:$U$19,M$20,FALSE)=2)),"yes","no"))</f>
        <v>-</v>
      </c>
      <c r="N42" s="37" t="str">
        <f t="shared" ref="N42" si="131">IF(AND(ISBLANK($B41),ISBLANK($B42)),"-",IF(OR(IF(ISNA(VLOOKUP($B41,$C$2:$U$19,N$20,FALSE))=FALSE,VLOOKUP($B41,$C$2:$U$19,N$20,FALSE)=2),IF(ISNA(VLOOKUP($B42,$C$2:$U$19,N$20,FALSE))=FALSE,VLOOKUP($B42,$C$2:$U$19,N$20,FALSE)=2)),"yes","no"))</f>
        <v>-</v>
      </c>
      <c r="O42" s="37" t="str">
        <f t="shared" ref="O42" si="132">IF(AND(ISBLANK($B41),ISBLANK($B42)),"-",IF(OR(IF(ISNA(VLOOKUP($B41,$C$2:$U$19,O$20,FALSE))=FALSE,VLOOKUP($B41,$C$2:$U$19,O$20,FALSE)=2),IF(ISNA(VLOOKUP($B42,$C$2:$U$19,O$20,FALSE))=FALSE,VLOOKUP($B42,$C$2:$U$19,O$20,FALSE)=2)),"yes","no"))</f>
        <v>-</v>
      </c>
      <c r="P42" s="37" t="str">
        <f t="shared" ref="P42" si="133">IF(AND(ISBLANK($B41),ISBLANK($B42)),"-",IF(OR(IF(ISNA(VLOOKUP($B41,$C$2:$U$19,P$20,FALSE))=FALSE,VLOOKUP($B41,$C$2:$U$19,P$20,FALSE)=2),IF(ISNA(VLOOKUP($B42,$C$2:$U$19,P$20,FALSE))=FALSE,VLOOKUP($B42,$C$2:$U$19,P$20,FALSE)=2)),"yes","no"))</f>
        <v>-</v>
      </c>
      <c r="Q42" s="37" t="str">
        <f t="shared" ref="Q42" si="134">IF(AND(ISBLANK($B41),ISBLANK($B42)),"-",IF(OR(IF(ISNA(VLOOKUP($B41,$C$2:$U$19,Q$20,FALSE))=FALSE,VLOOKUP($B41,$C$2:$U$19,Q$20,FALSE)=2),IF(ISNA(VLOOKUP($B42,$C$2:$U$19,Q$20,FALSE))=FALSE,VLOOKUP($B42,$C$2:$U$19,Q$20,FALSE)=2)),"yes","no"))</f>
        <v>-</v>
      </c>
      <c r="R42" s="37" t="str">
        <f t="shared" ref="R42" si="135">IF(AND(ISBLANK($B41),ISBLANK($B42)),"-",IF(OR(IF(ISNA(VLOOKUP($B41,$C$2:$U$19,R$20,FALSE))=FALSE,VLOOKUP($B41,$C$2:$U$19,R$20,FALSE)=2),IF(ISNA(VLOOKUP($B42,$C$2:$U$19,R$20,FALSE))=FALSE,VLOOKUP($B42,$C$2:$U$19,R$20,FALSE)=2)),"yes","no"))</f>
        <v>-</v>
      </c>
      <c r="S42" s="37" t="str">
        <f t="shared" ref="S42" si="136">IF(AND(ISBLANK($B41),ISBLANK($B42)),"-",IF(OR(IF(ISNA(VLOOKUP($B41,$C$2:$U$19,S$20,FALSE))=FALSE,VLOOKUP($B41,$C$2:$U$19,S$20,FALSE)=2),IF(ISNA(VLOOKUP($B42,$C$2:$U$19,S$20,FALSE))=FALSE,VLOOKUP($B42,$C$2:$U$19,S$20,FALSE)=2)),"yes","no"))</f>
        <v>-</v>
      </c>
      <c r="T42" s="37" t="str">
        <f t="shared" ref="T42" si="137">IF(AND(ISBLANK($B41),ISBLANK($B42)),"-",IF(OR(IF(ISNA(VLOOKUP($B41,$C$2:$U$19,T$20,FALSE))=FALSE,VLOOKUP($B41,$C$2:$U$19,T$20,FALSE)=2),IF(ISNA(VLOOKUP($B42,$C$2:$U$19,T$20,FALSE))=FALSE,VLOOKUP($B42,$C$2:$U$19,T$20,FALSE)=2)),"yes","no"))</f>
        <v>-</v>
      </c>
      <c r="U42" s="38" t="str">
        <f t="shared" ref="U42" si="138">IF(AND(ISBLANK($B41),ISBLANK($B42)),"-",IF(OR(IF(ISNA(VLOOKUP($B41,$C$2:$U$19,U$20,FALSE))=FALSE,VLOOKUP($B41,$C$2:$U$19,U$20,FALSE)=2),IF(ISNA(VLOOKUP($B42,$C$2:$U$19,U$20,FALSE))=FALSE,VLOOKUP($B42,$C$2:$U$19,U$20,FALSE)=2)),"yes","no"))</f>
        <v>-</v>
      </c>
      <c r="V42" s="51"/>
      <c r="W42" s="52"/>
      <c r="X42" s="53"/>
      <c r="Y42" s="31"/>
      <c r="Z42" s="31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</row>
    <row r="43" spans="1:75" ht="47.5" customHeight="1" thickBot="1" x14ac:dyDescent="0.4">
      <c r="A43" s="20"/>
      <c r="B43" s="25"/>
      <c r="C43" s="5" t="s">
        <v>37</v>
      </c>
      <c r="D43" s="66" t="str">
        <f>IF(AND(ISBLANK($A43),ISBLANK($B43),ISBLANK($A44),ISBLANK($B44)),"-",SUM(IF(ISNA(VLOOKUP($A43,$C$2:$U$19,D$20,FALSE))=FALSE,VLOOKUP($A43,$C$2:$U$19,D$20,FALSE)=2),IF(ISNA(VLOOKUP($B43,$C$2:$U$19,D$20,FALSE))=FALSE,VLOOKUP($B43,$C$2:$U$19,D$20,FALSE)=2),IF(ISNA(VLOOKUP($A44,$C$2:$U$19,D$20,FALSE))=FALSE,VLOOKUP($A44,$C$2:$U$19,D$20,FALSE)=2),IF(ISNA(VLOOKUP($B44,$C$2:$U$19,D$20,FALSE))=FALSE,VLOOKUP($B44,$C$2:$U$19,D$20,FALSE)=2)))</f>
        <v>-</v>
      </c>
      <c r="E43" s="66" t="str">
        <f t="shared" ref="E43" si="139">IF(AND(ISBLANK($A43),ISBLANK($B43),ISBLANK($A44),ISBLANK($B44)),"-",SUM(IF(ISNA(VLOOKUP($A43,$C$2:$U$19,E$20,FALSE))=FALSE,VLOOKUP($A43,$C$2:$U$19,E$20,FALSE)=2),IF(ISNA(VLOOKUP($B43,$C$2:$U$19,E$20,FALSE))=FALSE,VLOOKUP($B43,$C$2:$U$19,E$20,FALSE)=2),IF(ISNA(VLOOKUP($A44,$C$2:$U$19,E$20,FALSE))=FALSE,VLOOKUP($A44,$C$2:$U$19,E$20,FALSE)=2),IF(ISNA(VLOOKUP($B44,$C$2:$U$19,E$20,FALSE))=FALSE,VLOOKUP($B44,$C$2:$U$19,E$20,FALSE)=2)))</f>
        <v>-</v>
      </c>
      <c r="F43" s="66" t="str">
        <f t="shared" ref="F43" si="140">IF(AND(ISBLANK($A43),ISBLANK($B43),ISBLANK($A44),ISBLANK($B44)),"-",SUM(IF(ISNA(VLOOKUP($A43,$C$2:$U$19,F$20,FALSE))=FALSE,VLOOKUP($A43,$C$2:$U$19,F$20,FALSE)=2),IF(ISNA(VLOOKUP($B43,$C$2:$U$19,F$20,FALSE))=FALSE,VLOOKUP($B43,$C$2:$U$19,F$20,FALSE)=2),IF(ISNA(VLOOKUP($A44,$C$2:$U$19,F$20,FALSE))=FALSE,VLOOKUP($A44,$C$2:$U$19,F$20,FALSE)=2),IF(ISNA(VLOOKUP($B44,$C$2:$U$19,F$20,FALSE))=FALSE,VLOOKUP($B44,$C$2:$U$19,F$20,FALSE)=2)))</f>
        <v>-</v>
      </c>
      <c r="G43" s="66" t="str">
        <f t="shared" ref="G43" si="141">IF(AND(ISBLANK($A43),ISBLANK($B43),ISBLANK($A44),ISBLANK($B44)),"-",SUM(IF(ISNA(VLOOKUP($A43,$C$2:$U$19,G$20,FALSE))=FALSE,VLOOKUP($A43,$C$2:$U$19,G$20,FALSE)=2),IF(ISNA(VLOOKUP($B43,$C$2:$U$19,G$20,FALSE))=FALSE,VLOOKUP($B43,$C$2:$U$19,G$20,FALSE)=2),IF(ISNA(VLOOKUP($A44,$C$2:$U$19,G$20,FALSE))=FALSE,VLOOKUP($A44,$C$2:$U$19,G$20,FALSE)=2),IF(ISNA(VLOOKUP($B44,$C$2:$U$19,G$20,FALSE))=FALSE,VLOOKUP($B44,$C$2:$U$19,G$20,FALSE)=2)))</f>
        <v>-</v>
      </c>
      <c r="H43" s="66" t="str">
        <f t="shared" ref="H43" si="142">IF(AND(ISBLANK($A43),ISBLANK($B43),ISBLANK($A44),ISBLANK($B44)),"-",SUM(IF(ISNA(VLOOKUP($A43,$C$2:$U$19,H$20,FALSE))=FALSE,VLOOKUP($A43,$C$2:$U$19,H$20,FALSE)=2),IF(ISNA(VLOOKUP($B43,$C$2:$U$19,H$20,FALSE))=FALSE,VLOOKUP($B43,$C$2:$U$19,H$20,FALSE)=2),IF(ISNA(VLOOKUP($A44,$C$2:$U$19,H$20,FALSE))=FALSE,VLOOKUP($A44,$C$2:$U$19,H$20,FALSE)=2),IF(ISNA(VLOOKUP($B44,$C$2:$U$19,H$20,FALSE))=FALSE,VLOOKUP($B44,$C$2:$U$19,H$20,FALSE)=2)))</f>
        <v>-</v>
      </c>
      <c r="I43" s="66" t="str">
        <f t="shared" ref="I43" si="143">IF(AND(ISBLANK($A43),ISBLANK($B43),ISBLANK($A44),ISBLANK($B44)),"-",SUM(IF(ISNA(VLOOKUP($A43,$C$2:$U$19,I$20,FALSE))=FALSE,VLOOKUP($A43,$C$2:$U$19,I$20,FALSE)=2),IF(ISNA(VLOOKUP($B43,$C$2:$U$19,I$20,FALSE))=FALSE,VLOOKUP($B43,$C$2:$U$19,I$20,FALSE)=2),IF(ISNA(VLOOKUP($A44,$C$2:$U$19,I$20,FALSE))=FALSE,VLOOKUP($A44,$C$2:$U$19,I$20,FALSE)=2),IF(ISNA(VLOOKUP($B44,$C$2:$U$19,I$20,FALSE))=FALSE,VLOOKUP($B44,$C$2:$U$19,I$20,FALSE)=2)))</f>
        <v>-</v>
      </c>
      <c r="J43" s="66" t="str">
        <f t="shared" ref="J43" si="144">IF(AND(ISBLANK($A43),ISBLANK($B43),ISBLANK($A44),ISBLANK($B44)),"-",SUM(IF(ISNA(VLOOKUP($A43,$C$2:$U$19,J$20,FALSE))=FALSE,VLOOKUP($A43,$C$2:$U$19,J$20,FALSE)=2),IF(ISNA(VLOOKUP($B43,$C$2:$U$19,J$20,FALSE))=FALSE,VLOOKUP($B43,$C$2:$U$19,J$20,FALSE)=2),IF(ISNA(VLOOKUP($A44,$C$2:$U$19,J$20,FALSE))=FALSE,VLOOKUP($A44,$C$2:$U$19,J$20,FALSE)=2),IF(ISNA(VLOOKUP($B44,$C$2:$U$19,J$20,FALSE))=FALSE,VLOOKUP($B44,$C$2:$U$19,J$20,FALSE)=2)))</f>
        <v>-</v>
      </c>
      <c r="K43" s="66" t="str">
        <f t="shared" ref="K43" si="145">IF(AND(ISBLANK($A43),ISBLANK($B43),ISBLANK($A44),ISBLANK($B44)),"-",SUM(IF(ISNA(VLOOKUP($A43,$C$2:$U$19,K$20,FALSE))=FALSE,VLOOKUP($A43,$C$2:$U$19,K$20,FALSE)=2),IF(ISNA(VLOOKUP($B43,$C$2:$U$19,K$20,FALSE))=FALSE,VLOOKUP($B43,$C$2:$U$19,K$20,FALSE)=2),IF(ISNA(VLOOKUP($A44,$C$2:$U$19,K$20,FALSE))=FALSE,VLOOKUP($A44,$C$2:$U$19,K$20,FALSE)=2),IF(ISNA(VLOOKUP($B44,$C$2:$U$19,K$20,FALSE))=FALSE,VLOOKUP($B44,$C$2:$U$19,K$20,FALSE)=2)))</f>
        <v>-</v>
      </c>
      <c r="L43" s="66" t="str">
        <f t="shared" ref="L43" si="146">IF(AND(ISBLANK($A43),ISBLANK($B43),ISBLANK($A44),ISBLANK($B44)),"-",SUM(IF(ISNA(VLOOKUP($A43,$C$2:$U$19,L$20,FALSE))=FALSE,VLOOKUP($A43,$C$2:$U$19,L$20,FALSE)=2),IF(ISNA(VLOOKUP($B43,$C$2:$U$19,L$20,FALSE))=FALSE,VLOOKUP($B43,$C$2:$U$19,L$20,FALSE)=2),IF(ISNA(VLOOKUP($A44,$C$2:$U$19,L$20,FALSE))=FALSE,VLOOKUP($A44,$C$2:$U$19,L$20,FALSE)=2),IF(ISNA(VLOOKUP($B44,$C$2:$U$19,L$20,FALSE))=FALSE,VLOOKUP($B44,$C$2:$U$19,L$20,FALSE)=2)))</f>
        <v>-</v>
      </c>
      <c r="M43" s="66" t="str">
        <f t="shared" ref="M43" si="147">IF(AND(ISBLANK($A43),ISBLANK($B43),ISBLANK($A44),ISBLANK($B44)),"-",SUM(IF(ISNA(VLOOKUP($A43,$C$2:$U$19,M$20,FALSE))=FALSE,VLOOKUP($A43,$C$2:$U$19,M$20,FALSE)=2),IF(ISNA(VLOOKUP($B43,$C$2:$U$19,M$20,FALSE))=FALSE,VLOOKUP($B43,$C$2:$U$19,M$20,FALSE)=2),IF(ISNA(VLOOKUP($A44,$C$2:$U$19,M$20,FALSE))=FALSE,VLOOKUP($A44,$C$2:$U$19,M$20,FALSE)=2),IF(ISNA(VLOOKUP($B44,$C$2:$U$19,M$20,FALSE))=FALSE,VLOOKUP($B44,$C$2:$U$19,M$20,FALSE)=2)))</f>
        <v>-</v>
      </c>
      <c r="N43" s="66" t="str">
        <f t="shared" ref="N43" si="148">IF(AND(ISBLANK($A43),ISBLANK($B43),ISBLANK($A44),ISBLANK($B44)),"-",SUM(IF(ISNA(VLOOKUP($A43,$C$2:$U$19,N$20,FALSE))=FALSE,VLOOKUP($A43,$C$2:$U$19,N$20,FALSE)=2),IF(ISNA(VLOOKUP($B43,$C$2:$U$19,N$20,FALSE))=FALSE,VLOOKUP($B43,$C$2:$U$19,N$20,FALSE)=2),IF(ISNA(VLOOKUP($A44,$C$2:$U$19,N$20,FALSE))=FALSE,VLOOKUP($A44,$C$2:$U$19,N$20,FALSE)=2),IF(ISNA(VLOOKUP($B44,$C$2:$U$19,N$20,FALSE))=FALSE,VLOOKUP($B44,$C$2:$U$19,N$20,FALSE)=2)))</f>
        <v>-</v>
      </c>
      <c r="O43" s="66" t="str">
        <f t="shared" ref="O43" si="149">IF(AND(ISBLANK($A43),ISBLANK($B43),ISBLANK($A44),ISBLANK($B44)),"-",SUM(IF(ISNA(VLOOKUP($A43,$C$2:$U$19,O$20,FALSE))=FALSE,VLOOKUP($A43,$C$2:$U$19,O$20,FALSE)=2),IF(ISNA(VLOOKUP($B43,$C$2:$U$19,O$20,FALSE))=FALSE,VLOOKUP($B43,$C$2:$U$19,O$20,FALSE)=2),IF(ISNA(VLOOKUP($A44,$C$2:$U$19,O$20,FALSE))=FALSE,VLOOKUP($A44,$C$2:$U$19,O$20,FALSE)=2),IF(ISNA(VLOOKUP($B44,$C$2:$U$19,O$20,FALSE))=FALSE,VLOOKUP($B44,$C$2:$U$19,O$20,FALSE)=2)))</f>
        <v>-</v>
      </c>
      <c r="P43" s="66" t="str">
        <f t="shared" ref="P43" si="150">IF(AND(ISBLANK($A43),ISBLANK($B43),ISBLANK($A44),ISBLANK($B44)),"-",SUM(IF(ISNA(VLOOKUP($A43,$C$2:$U$19,P$20,FALSE))=FALSE,VLOOKUP($A43,$C$2:$U$19,P$20,FALSE)=2),IF(ISNA(VLOOKUP($B43,$C$2:$U$19,P$20,FALSE))=FALSE,VLOOKUP($B43,$C$2:$U$19,P$20,FALSE)=2),IF(ISNA(VLOOKUP($A44,$C$2:$U$19,P$20,FALSE))=FALSE,VLOOKUP($A44,$C$2:$U$19,P$20,FALSE)=2),IF(ISNA(VLOOKUP($B44,$C$2:$U$19,P$20,FALSE))=FALSE,VLOOKUP($B44,$C$2:$U$19,P$20,FALSE)=2)))</f>
        <v>-</v>
      </c>
      <c r="Q43" s="66" t="str">
        <f t="shared" ref="Q43" si="151">IF(AND(ISBLANK($A43),ISBLANK($B43),ISBLANK($A44),ISBLANK($B44)),"-",SUM(IF(ISNA(VLOOKUP($A43,$C$2:$U$19,Q$20,FALSE))=FALSE,VLOOKUP($A43,$C$2:$U$19,Q$20,FALSE)=2),IF(ISNA(VLOOKUP($B43,$C$2:$U$19,Q$20,FALSE))=FALSE,VLOOKUP($B43,$C$2:$U$19,Q$20,FALSE)=2),IF(ISNA(VLOOKUP($A44,$C$2:$U$19,Q$20,FALSE))=FALSE,VLOOKUP($A44,$C$2:$U$19,Q$20,FALSE)=2),IF(ISNA(VLOOKUP($B44,$C$2:$U$19,Q$20,FALSE))=FALSE,VLOOKUP($B44,$C$2:$U$19,Q$20,FALSE)=2)))</f>
        <v>-</v>
      </c>
      <c r="R43" s="66" t="str">
        <f t="shared" ref="R43" si="152">IF(AND(ISBLANK($A43),ISBLANK($B43),ISBLANK($A44),ISBLANK($B44)),"-",SUM(IF(ISNA(VLOOKUP($A43,$C$2:$U$19,R$20,FALSE))=FALSE,VLOOKUP($A43,$C$2:$U$19,R$20,FALSE)=2),IF(ISNA(VLOOKUP($B43,$C$2:$U$19,R$20,FALSE))=FALSE,VLOOKUP($B43,$C$2:$U$19,R$20,FALSE)=2),IF(ISNA(VLOOKUP($A44,$C$2:$U$19,R$20,FALSE))=FALSE,VLOOKUP($A44,$C$2:$U$19,R$20,FALSE)=2),IF(ISNA(VLOOKUP($B44,$C$2:$U$19,R$20,FALSE))=FALSE,VLOOKUP($B44,$C$2:$U$19,R$20,FALSE)=2)))</f>
        <v>-</v>
      </c>
      <c r="S43" s="66" t="str">
        <f t="shared" ref="S43" si="153">IF(AND(ISBLANK($A43),ISBLANK($B43),ISBLANK($A44),ISBLANK($B44)),"-",SUM(IF(ISNA(VLOOKUP($A43,$C$2:$U$19,S$20,FALSE))=FALSE,VLOOKUP($A43,$C$2:$U$19,S$20,FALSE)=2),IF(ISNA(VLOOKUP($B43,$C$2:$U$19,S$20,FALSE))=FALSE,VLOOKUP($B43,$C$2:$U$19,S$20,FALSE)=2),IF(ISNA(VLOOKUP($A44,$C$2:$U$19,S$20,FALSE))=FALSE,VLOOKUP($A44,$C$2:$U$19,S$20,FALSE)=2),IF(ISNA(VLOOKUP($B44,$C$2:$U$19,S$20,FALSE))=FALSE,VLOOKUP($B44,$C$2:$U$19,S$20,FALSE)=2)))</f>
        <v>-</v>
      </c>
      <c r="T43" s="66" t="str">
        <f t="shared" ref="T43" si="154">IF(AND(ISBLANK($A43),ISBLANK($B43),ISBLANK($A44),ISBLANK($B44)),"-",SUM(IF(ISNA(VLOOKUP($A43,$C$2:$U$19,T$20,FALSE))=FALSE,VLOOKUP($A43,$C$2:$U$19,T$20,FALSE)=2),IF(ISNA(VLOOKUP($B43,$C$2:$U$19,T$20,FALSE))=FALSE,VLOOKUP($B43,$C$2:$U$19,T$20,FALSE)=2),IF(ISNA(VLOOKUP($A44,$C$2:$U$19,T$20,FALSE))=FALSE,VLOOKUP($A44,$C$2:$U$19,T$20,FALSE)=2),IF(ISNA(VLOOKUP($B44,$C$2:$U$19,T$20,FALSE))=FALSE,VLOOKUP($B44,$C$2:$U$19,T$20,FALSE)=2)))</f>
        <v>-</v>
      </c>
      <c r="U43" s="66" t="str">
        <f t="shared" ref="U43" si="155">IF(AND(ISBLANK($A43),ISBLANK($B43),ISBLANK($A44),ISBLANK($B44)),"-",SUM(IF(ISNA(VLOOKUP($A43,$C$2:$U$19,U$20,FALSE))=FALSE,VLOOKUP($A43,$C$2:$U$19,U$20,FALSE)=2),IF(ISNA(VLOOKUP($B43,$C$2:$U$19,U$20,FALSE))=FALSE,VLOOKUP($B43,$C$2:$U$19,U$20,FALSE)=2),IF(ISNA(VLOOKUP($A44,$C$2:$U$19,U$20,FALSE))=FALSE,VLOOKUP($A44,$C$2:$U$19,U$20,FALSE)=2),IF(ISNA(VLOOKUP($B44,$C$2:$U$19,U$20,FALSE))=FALSE,VLOOKUP($B44,$C$2:$U$19,U$20,FALSE)=2)))</f>
        <v>-</v>
      </c>
      <c r="V43" s="45"/>
      <c r="W43" s="27"/>
      <c r="X43" s="27"/>
      <c r="Y43" s="31"/>
      <c r="Z43" s="31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</row>
    <row r="44" spans="1:75" ht="47.5" customHeight="1" thickBot="1" x14ac:dyDescent="0.4">
      <c r="A44" s="26"/>
      <c r="B44" s="26"/>
      <c r="C44" s="88" t="s">
        <v>41</v>
      </c>
      <c r="D44" s="89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7"/>
      <c r="V44" s="45"/>
      <c r="W44" s="27"/>
      <c r="X44" s="27"/>
      <c r="Y44" s="31"/>
      <c r="Z44" s="31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</row>
    <row r="45" spans="1:75" ht="24" customHeight="1" thickBot="1" x14ac:dyDescent="0.4">
      <c r="A45" s="83" t="s">
        <v>25</v>
      </c>
      <c r="B45" s="5" t="s">
        <v>22</v>
      </c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9"/>
      <c r="V45" s="46"/>
      <c r="W45" s="47"/>
      <c r="X45" s="31"/>
      <c r="Y45" s="31"/>
      <c r="Z45" s="31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</row>
    <row r="46" spans="1:75" ht="24" customHeight="1" thickBot="1" x14ac:dyDescent="0.4">
      <c r="A46" s="82"/>
      <c r="B46" s="34"/>
      <c r="C46" s="27"/>
      <c r="D46" s="1" t="s">
        <v>18</v>
      </c>
      <c r="E46" s="2" t="s">
        <v>17</v>
      </c>
      <c r="F46" s="2" t="s">
        <v>16</v>
      </c>
      <c r="G46" s="2" t="s">
        <v>15</v>
      </c>
      <c r="H46" s="2" t="s">
        <v>14</v>
      </c>
      <c r="I46" s="2" t="s">
        <v>19</v>
      </c>
      <c r="J46" s="2" t="s">
        <v>13</v>
      </c>
      <c r="K46" s="2" t="s">
        <v>2</v>
      </c>
      <c r="L46" s="2" t="s">
        <v>3</v>
      </c>
      <c r="M46" s="2" t="s">
        <v>4</v>
      </c>
      <c r="N46" s="2" t="s">
        <v>5</v>
      </c>
      <c r="O46" s="2" t="s">
        <v>6</v>
      </c>
      <c r="P46" s="2" t="s">
        <v>7</v>
      </c>
      <c r="Q46" s="2" t="s">
        <v>8</v>
      </c>
      <c r="R46" s="2" t="s">
        <v>9</v>
      </c>
      <c r="S46" s="2" t="s">
        <v>10</v>
      </c>
      <c r="T46" s="2" t="s">
        <v>11</v>
      </c>
      <c r="U46" s="3" t="s">
        <v>12</v>
      </c>
      <c r="V46" s="54"/>
      <c r="W46" s="43"/>
      <c r="X46" s="31"/>
      <c r="Y46" s="31"/>
      <c r="Z46" s="31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</row>
    <row r="47" spans="1:75" ht="48" customHeight="1" thickBot="1" x14ac:dyDescent="0.4">
      <c r="A47" s="79" t="s">
        <v>42</v>
      </c>
      <c r="B47" s="6"/>
      <c r="C47" s="9" t="s">
        <v>36</v>
      </c>
      <c r="D47" s="15" t="str">
        <f>IF(AND(ISBLANK($B47),ISBLANK($B48)),"-",IF($B47&lt;&gt;$B48,IF(ISNA(HLOOKUP($B47,$D$1:$U$19,D$20,FALSE))=FALSE,HLOOKUP($B47,$D$1:$U$19,D$20,FALSE),1)*IF(ISNA(HLOOKUP($B48,$D$1:$U$19,D$20,FALSE))=FALSE,HLOOKUP($B48,$D$1:$U$19,D$20,FALSE),1),HLOOKUP($B47,$D$1:$U$19,D$20,FALSE)))</f>
        <v>-</v>
      </c>
      <c r="E47" s="11" t="str">
        <f t="shared" ref="E47" si="156">IF(AND(ISBLANK($B47),ISBLANK($B48)),"-",IF($B47&lt;&gt;$B48,IF(ISNA(HLOOKUP($B47,$D$1:$U$19,E$20,FALSE))=FALSE,HLOOKUP($B47,$D$1:$U$19,E$20,FALSE),1)*IF(ISNA(HLOOKUP($B48,$D$1:$U$19,E$20,FALSE))=FALSE,HLOOKUP($B48,$D$1:$U$19,E$20,FALSE),1),HLOOKUP($B47,$D$1:$U$19,E$20,FALSE)))</f>
        <v>-</v>
      </c>
      <c r="F47" s="11" t="str">
        <f t="shared" ref="F47" si="157">IF(AND(ISBLANK($B47),ISBLANK($B48)),"-",IF($B47&lt;&gt;$B48,IF(ISNA(HLOOKUP($B47,$D$1:$U$19,F$20,FALSE))=FALSE,HLOOKUP($B47,$D$1:$U$19,F$20,FALSE),1)*IF(ISNA(HLOOKUP($B48,$D$1:$U$19,F$20,FALSE))=FALSE,HLOOKUP($B48,$D$1:$U$19,F$20,FALSE),1),HLOOKUP($B47,$D$1:$U$19,F$20,FALSE)))</f>
        <v>-</v>
      </c>
      <c r="G47" s="11" t="str">
        <f t="shared" ref="G47" si="158">IF(AND(ISBLANK($B47),ISBLANK($B48)),"-",IF($B47&lt;&gt;$B48,IF(ISNA(HLOOKUP($B47,$D$1:$U$19,G$20,FALSE))=FALSE,HLOOKUP($B47,$D$1:$U$19,G$20,FALSE),1)*IF(ISNA(HLOOKUP($B48,$D$1:$U$19,G$20,FALSE))=FALSE,HLOOKUP($B48,$D$1:$U$19,G$20,FALSE),1),HLOOKUP($B47,$D$1:$U$19,G$20,FALSE)))</f>
        <v>-</v>
      </c>
      <c r="H47" s="11" t="str">
        <f t="shared" ref="H47" si="159">IF(AND(ISBLANK($B47),ISBLANK($B48)),"-",IF($B47&lt;&gt;$B48,IF(ISNA(HLOOKUP($B47,$D$1:$U$19,H$20,FALSE))=FALSE,HLOOKUP($B47,$D$1:$U$19,H$20,FALSE),1)*IF(ISNA(HLOOKUP($B48,$D$1:$U$19,H$20,FALSE))=FALSE,HLOOKUP($B48,$D$1:$U$19,H$20,FALSE),1),HLOOKUP($B47,$D$1:$U$19,H$20,FALSE)))</f>
        <v>-</v>
      </c>
      <c r="I47" s="11" t="str">
        <f t="shared" ref="I47" si="160">IF(AND(ISBLANK($B47),ISBLANK($B48)),"-",IF($B47&lt;&gt;$B48,IF(ISNA(HLOOKUP($B47,$D$1:$U$19,I$20,FALSE))=FALSE,HLOOKUP($B47,$D$1:$U$19,I$20,FALSE),1)*IF(ISNA(HLOOKUP($B48,$D$1:$U$19,I$20,FALSE))=FALSE,HLOOKUP($B48,$D$1:$U$19,I$20,FALSE),1),HLOOKUP($B47,$D$1:$U$19,I$20,FALSE)))</f>
        <v>-</v>
      </c>
      <c r="J47" s="11" t="str">
        <f t="shared" ref="J47" si="161">IF(AND(ISBLANK($B47),ISBLANK($B48)),"-",IF($B47&lt;&gt;$B48,IF(ISNA(HLOOKUP($B47,$D$1:$U$19,J$20,FALSE))=FALSE,HLOOKUP($B47,$D$1:$U$19,J$20,FALSE),1)*IF(ISNA(HLOOKUP($B48,$D$1:$U$19,J$20,FALSE))=FALSE,HLOOKUP($B48,$D$1:$U$19,J$20,FALSE),1),HLOOKUP($B47,$D$1:$U$19,J$20,FALSE)))</f>
        <v>-</v>
      </c>
      <c r="K47" s="11" t="str">
        <f t="shared" ref="K47" si="162">IF(AND(ISBLANK($B47),ISBLANK($B48)),"-",IF($B47&lt;&gt;$B48,IF(ISNA(HLOOKUP($B47,$D$1:$U$19,K$20,FALSE))=FALSE,HLOOKUP($B47,$D$1:$U$19,K$20,FALSE),1)*IF(ISNA(HLOOKUP($B48,$D$1:$U$19,K$20,FALSE))=FALSE,HLOOKUP($B48,$D$1:$U$19,K$20,FALSE),1),HLOOKUP($B47,$D$1:$U$19,K$20,FALSE)))</f>
        <v>-</v>
      </c>
      <c r="L47" s="11" t="str">
        <f t="shared" ref="L47" si="163">IF(AND(ISBLANK($B47),ISBLANK($B48)),"-",IF($B47&lt;&gt;$B48,IF(ISNA(HLOOKUP($B47,$D$1:$U$19,L$20,FALSE))=FALSE,HLOOKUP($B47,$D$1:$U$19,L$20,FALSE),1)*IF(ISNA(HLOOKUP($B48,$D$1:$U$19,L$20,FALSE))=FALSE,HLOOKUP($B48,$D$1:$U$19,L$20,FALSE),1),HLOOKUP($B47,$D$1:$U$19,L$20,FALSE)))</f>
        <v>-</v>
      </c>
      <c r="M47" s="11" t="str">
        <f t="shared" ref="M47" si="164">IF(AND(ISBLANK($B47),ISBLANK($B48)),"-",IF($B47&lt;&gt;$B48,IF(ISNA(HLOOKUP($B47,$D$1:$U$19,M$20,FALSE))=FALSE,HLOOKUP($B47,$D$1:$U$19,M$20,FALSE),1)*IF(ISNA(HLOOKUP($B48,$D$1:$U$19,M$20,FALSE))=FALSE,HLOOKUP($B48,$D$1:$U$19,M$20,FALSE),1),HLOOKUP($B47,$D$1:$U$19,M$20,FALSE)))</f>
        <v>-</v>
      </c>
      <c r="N47" s="11" t="str">
        <f t="shared" ref="N47" si="165">IF(AND(ISBLANK($B47),ISBLANK($B48)),"-",IF($B47&lt;&gt;$B48,IF(ISNA(HLOOKUP($B47,$D$1:$U$19,N$20,FALSE))=FALSE,HLOOKUP($B47,$D$1:$U$19,N$20,FALSE),1)*IF(ISNA(HLOOKUP($B48,$D$1:$U$19,N$20,FALSE))=FALSE,HLOOKUP($B48,$D$1:$U$19,N$20,FALSE),1),HLOOKUP($B47,$D$1:$U$19,N$20,FALSE)))</f>
        <v>-</v>
      </c>
      <c r="O47" s="11" t="str">
        <f t="shared" ref="O47" si="166">IF(AND(ISBLANK($B47),ISBLANK($B48)),"-",IF($B47&lt;&gt;$B48,IF(ISNA(HLOOKUP($B47,$D$1:$U$19,O$20,FALSE))=FALSE,HLOOKUP($B47,$D$1:$U$19,O$20,FALSE),1)*IF(ISNA(HLOOKUP($B48,$D$1:$U$19,O$20,FALSE))=FALSE,HLOOKUP($B48,$D$1:$U$19,O$20,FALSE),1),HLOOKUP($B47,$D$1:$U$19,O$20,FALSE)))</f>
        <v>-</v>
      </c>
      <c r="P47" s="11" t="str">
        <f t="shared" ref="P47" si="167">IF(AND(ISBLANK($B47),ISBLANK($B48)),"-",IF($B47&lt;&gt;$B48,IF(ISNA(HLOOKUP($B47,$D$1:$U$19,P$20,FALSE))=FALSE,HLOOKUP($B47,$D$1:$U$19,P$20,FALSE),1)*IF(ISNA(HLOOKUP($B48,$D$1:$U$19,P$20,FALSE))=FALSE,HLOOKUP($B48,$D$1:$U$19,P$20,FALSE),1),HLOOKUP($B47,$D$1:$U$19,P$20,FALSE)))</f>
        <v>-</v>
      </c>
      <c r="Q47" s="11" t="str">
        <f t="shared" ref="Q47" si="168">IF(AND(ISBLANK($B47),ISBLANK($B48)),"-",IF($B47&lt;&gt;$B48,IF(ISNA(HLOOKUP($B47,$D$1:$U$19,Q$20,FALSE))=FALSE,HLOOKUP($B47,$D$1:$U$19,Q$20,FALSE),1)*IF(ISNA(HLOOKUP($B48,$D$1:$U$19,Q$20,FALSE))=FALSE,HLOOKUP($B48,$D$1:$U$19,Q$20,FALSE),1),HLOOKUP($B47,$D$1:$U$19,Q$20,FALSE)))</f>
        <v>-</v>
      </c>
      <c r="R47" s="11" t="str">
        <f t="shared" ref="R47" si="169">IF(AND(ISBLANK($B47),ISBLANK($B48)),"-",IF($B47&lt;&gt;$B48,IF(ISNA(HLOOKUP($B47,$D$1:$U$19,R$20,FALSE))=FALSE,HLOOKUP($B47,$D$1:$U$19,R$20,FALSE),1)*IF(ISNA(HLOOKUP($B48,$D$1:$U$19,R$20,FALSE))=FALSE,HLOOKUP($B48,$D$1:$U$19,R$20,FALSE),1),HLOOKUP($B47,$D$1:$U$19,R$20,FALSE)))</f>
        <v>-</v>
      </c>
      <c r="S47" s="11" t="str">
        <f t="shared" ref="S47" si="170">IF(AND(ISBLANK($B47),ISBLANK($B48)),"-",IF($B47&lt;&gt;$B48,IF(ISNA(HLOOKUP($B47,$D$1:$U$19,S$20,FALSE))=FALSE,HLOOKUP($B47,$D$1:$U$19,S$20,FALSE),1)*IF(ISNA(HLOOKUP($B48,$D$1:$U$19,S$20,FALSE))=FALSE,HLOOKUP($B48,$D$1:$U$19,S$20,FALSE),1),HLOOKUP($B47,$D$1:$U$19,S$20,FALSE)))</f>
        <v>-</v>
      </c>
      <c r="T47" s="11" t="str">
        <f t="shared" ref="T47" si="171">IF(AND(ISBLANK($B47),ISBLANK($B48)),"-",IF($B47&lt;&gt;$B48,IF(ISNA(HLOOKUP($B47,$D$1:$U$19,T$20,FALSE))=FALSE,HLOOKUP($B47,$D$1:$U$19,T$20,FALSE),1)*IF(ISNA(HLOOKUP($B48,$D$1:$U$19,T$20,FALSE))=FALSE,HLOOKUP($B48,$D$1:$U$19,T$20,FALSE),1),HLOOKUP($B47,$D$1:$U$19,T$20,FALSE)))</f>
        <v>-</v>
      </c>
      <c r="U47" s="17" t="str">
        <f t="shared" ref="U47" si="172">IF(AND(ISBLANK($B47),ISBLANK($B48)),"-",IF($B47&lt;&gt;$B48,IF(ISNA(HLOOKUP($B47,$D$1:$U$19,U$20,FALSE))=FALSE,HLOOKUP($B47,$D$1:$U$19,U$20,FALSE),1)*IF(ISNA(HLOOKUP($B48,$D$1:$U$19,U$20,FALSE))=FALSE,HLOOKUP($B48,$D$1:$U$19,U$20,FALSE),1),HLOOKUP($B47,$D$1:$U$19,U$20,FALSE)))</f>
        <v>-</v>
      </c>
      <c r="V47" s="48"/>
      <c r="W47" s="49"/>
      <c r="X47" s="50"/>
      <c r="Y47" s="31"/>
      <c r="Z47" s="31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</row>
    <row r="48" spans="1:75" ht="47.5" customHeight="1" thickBot="1" x14ac:dyDescent="0.4">
      <c r="A48" s="80"/>
      <c r="B48" s="7"/>
      <c r="C48" s="5" t="s">
        <v>2438</v>
      </c>
      <c r="D48" s="36" t="str">
        <f>IF(AND(ISBLANK($B47),ISBLANK($B48)),"-",IF(OR(IF(ISNA(VLOOKUP($B47,$C$2:$U$19,D$20,FALSE))=FALSE,VLOOKUP($B47,$C$2:$U$19,D$20,FALSE)=2),IF(ISNA(VLOOKUP($B48,$C$2:$U$19,D$20,FALSE))=FALSE,VLOOKUP($B48,$C$2:$U$19,D$20,FALSE)=2)),"yes","no"))</f>
        <v>-</v>
      </c>
      <c r="E48" s="37" t="str">
        <f t="shared" ref="E48" si="173">IF(AND(ISBLANK($B47),ISBLANK($B48)),"-",IF(OR(IF(ISNA(VLOOKUP($B47,$C$2:$U$19,E$20,FALSE))=FALSE,VLOOKUP($B47,$C$2:$U$19,E$20,FALSE)=2),IF(ISNA(VLOOKUP($B48,$C$2:$U$19,E$20,FALSE))=FALSE,VLOOKUP($B48,$C$2:$U$19,E$20,FALSE)=2)),"yes","no"))</f>
        <v>-</v>
      </c>
      <c r="F48" s="37" t="str">
        <f t="shared" ref="F48" si="174">IF(AND(ISBLANK($B47),ISBLANK($B48)),"-",IF(OR(IF(ISNA(VLOOKUP($B47,$C$2:$U$19,F$20,FALSE))=FALSE,VLOOKUP($B47,$C$2:$U$19,F$20,FALSE)=2),IF(ISNA(VLOOKUP($B48,$C$2:$U$19,F$20,FALSE))=FALSE,VLOOKUP($B48,$C$2:$U$19,F$20,FALSE)=2)),"yes","no"))</f>
        <v>-</v>
      </c>
      <c r="G48" s="37" t="str">
        <f t="shared" ref="G48" si="175">IF(AND(ISBLANK($B47),ISBLANK($B48)),"-",IF(OR(IF(ISNA(VLOOKUP($B47,$C$2:$U$19,G$20,FALSE))=FALSE,VLOOKUP($B47,$C$2:$U$19,G$20,FALSE)=2),IF(ISNA(VLOOKUP($B48,$C$2:$U$19,G$20,FALSE))=FALSE,VLOOKUP($B48,$C$2:$U$19,G$20,FALSE)=2)),"yes","no"))</f>
        <v>-</v>
      </c>
      <c r="H48" s="37" t="str">
        <f t="shared" ref="H48" si="176">IF(AND(ISBLANK($B47),ISBLANK($B48)),"-",IF(OR(IF(ISNA(VLOOKUP($B47,$C$2:$U$19,H$20,FALSE))=FALSE,VLOOKUP($B47,$C$2:$U$19,H$20,FALSE)=2),IF(ISNA(VLOOKUP($B48,$C$2:$U$19,H$20,FALSE))=FALSE,VLOOKUP($B48,$C$2:$U$19,H$20,FALSE)=2)),"yes","no"))</f>
        <v>-</v>
      </c>
      <c r="I48" s="37" t="str">
        <f t="shared" ref="I48" si="177">IF(AND(ISBLANK($B47),ISBLANK($B48)),"-",IF(OR(IF(ISNA(VLOOKUP($B47,$C$2:$U$19,I$20,FALSE))=FALSE,VLOOKUP($B47,$C$2:$U$19,I$20,FALSE)=2),IF(ISNA(VLOOKUP($B48,$C$2:$U$19,I$20,FALSE))=FALSE,VLOOKUP($B48,$C$2:$U$19,I$20,FALSE)=2)),"yes","no"))</f>
        <v>-</v>
      </c>
      <c r="J48" s="37" t="str">
        <f t="shared" ref="J48" si="178">IF(AND(ISBLANK($B47),ISBLANK($B48)),"-",IF(OR(IF(ISNA(VLOOKUP($B47,$C$2:$U$19,J$20,FALSE))=FALSE,VLOOKUP($B47,$C$2:$U$19,J$20,FALSE)=2),IF(ISNA(VLOOKUP($B48,$C$2:$U$19,J$20,FALSE))=FALSE,VLOOKUP($B48,$C$2:$U$19,J$20,FALSE)=2)),"yes","no"))</f>
        <v>-</v>
      </c>
      <c r="K48" s="37" t="str">
        <f t="shared" ref="K48" si="179">IF(AND(ISBLANK($B47),ISBLANK($B48)),"-",IF(OR(IF(ISNA(VLOOKUP($B47,$C$2:$U$19,K$20,FALSE))=FALSE,VLOOKUP($B47,$C$2:$U$19,K$20,FALSE)=2),IF(ISNA(VLOOKUP($B48,$C$2:$U$19,K$20,FALSE))=FALSE,VLOOKUP($B48,$C$2:$U$19,K$20,FALSE)=2)),"yes","no"))</f>
        <v>-</v>
      </c>
      <c r="L48" s="37" t="str">
        <f t="shared" ref="L48" si="180">IF(AND(ISBLANK($B47),ISBLANK($B48)),"-",IF(OR(IF(ISNA(VLOOKUP($B47,$C$2:$U$19,L$20,FALSE))=FALSE,VLOOKUP($B47,$C$2:$U$19,L$20,FALSE)=2),IF(ISNA(VLOOKUP($B48,$C$2:$U$19,L$20,FALSE))=FALSE,VLOOKUP($B48,$C$2:$U$19,L$20,FALSE)=2)),"yes","no"))</f>
        <v>-</v>
      </c>
      <c r="M48" s="37" t="str">
        <f t="shared" ref="M48" si="181">IF(AND(ISBLANK($B47),ISBLANK($B48)),"-",IF(OR(IF(ISNA(VLOOKUP($B47,$C$2:$U$19,M$20,FALSE))=FALSE,VLOOKUP($B47,$C$2:$U$19,M$20,FALSE)=2),IF(ISNA(VLOOKUP($B48,$C$2:$U$19,M$20,FALSE))=FALSE,VLOOKUP($B48,$C$2:$U$19,M$20,FALSE)=2)),"yes","no"))</f>
        <v>-</v>
      </c>
      <c r="N48" s="37" t="str">
        <f t="shared" ref="N48" si="182">IF(AND(ISBLANK($B47),ISBLANK($B48)),"-",IF(OR(IF(ISNA(VLOOKUP($B47,$C$2:$U$19,N$20,FALSE))=FALSE,VLOOKUP($B47,$C$2:$U$19,N$20,FALSE)=2),IF(ISNA(VLOOKUP($B48,$C$2:$U$19,N$20,FALSE))=FALSE,VLOOKUP($B48,$C$2:$U$19,N$20,FALSE)=2)),"yes","no"))</f>
        <v>-</v>
      </c>
      <c r="O48" s="37" t="str">
        <f t="shared" ref="O48" si="183">IF(AND(ISBLANK($B47),ISBLANK($B48)),"-",IF(OR(IF(ISNA(VLOOKUP($B47,$C$2:$U$19,O$20,FALSE))=FALSE,VLOOKUP($B47,$C$2:$U$19,O$20,FALSE)=2),IF(ISNA(VLOOKUP($B48,$C$2:$U$19,O$20,FALSE))=FALSE,VLOOKUP($B48,$C$2:$U$19,O$20,FALSE)=2)),"yes","no"))</f>
        <v>-</v>
      </c>
      <c r="P48" s="37" t="str">
        <f t="shared" ref="P48" si="184">IF(AND(ISBLANK($B47),ISBLANK($B48)),"-",IF(OR(IF(ISNA(VLOOKUP($B47,$C$2:$U$19,P$20,FALSE))=FALSE,VLOOKUP($B47,$C$2:$U$19,P$20,FALSE)=2),IF(ISNA(VLOOKUP($B48,$C$2:$U$19,P$20,FALSE))=FALSE,VLOOKUP($B48,$C$2:$U$19,P$20,FALSE)=2)),"yes","no"))</f>
        <v>-</v>
      </c>
      <c r="Q48" s="37" t="str">
        <f t="shared" ref="Q48" si="185">IF(AND(ISBLANK($B47),ISBLANK($B48)),"-",IF(OR(IF(ISNA(VLOOKUP($B47,$C$2:$U$19,Q$20,FALSE))=FALSE,VLOOKUP($B47,$C$2:$U$19,Q$20,FALSE)=2),IF(ISNA(VLOOKUP($B48,$C$2:$U$19,Q$20,FALSE))=FALSE,VLOOKUP($B48,$C$2:$U$19,Q$20,FALSE)=2)),"yes","no"))</f>
        <v>-</v>
      </c>
      <c r="R48" s="37" t="str">
        <f t="shared" ref="R48" si="186">IF(AND(ISBLANK($B47),ISBLANK($B48)),"-",IF(OR(IF(ISNA(VLOOKUP($B47,$C$2:$U$19,R$20,FALSE))=FALSE,VLOOKUP($B47,$C$2:$U$19,R$20,FALSE)=2),IF(ISNA(VLOOKUP($B48,$C$2:$U$19,R$20,FALSE))=FALSE,VLOOKUP($B48,$C$2:$U$19,R$20,FALSE)=2)),"yes","no"))</f>
        <v>-</v>
      </c>
      <c r="S48" s="37" t="str">
        <f t="shared" ref="S48" si="187">IF(AND(ISBLANK($B47),ISBLANK($B48)),"-",IF(OR(IF(ISNA(VLOOKUP($B47,$C$2:$U$19,S$20,FALSE))=FALSE,VLOOKUP($B47,$C$2:$U$19,S$20,FALSE)=2),IF(ISNA(VLOOKUP($B48,$C$2:$U$19,S$20,FALSE))=FALSE,VLOOKUP($B48,$C$2:$U$19,S$20,FALSE)=2)),"yes","no"))</f>
        <v>-</v>
      </c>
      <c r="T48" s="37" t="str">
        <f t="shared" ref="T48" si="188">IF(AND(ISBLANK($B47),ISBLANK($B48)),"-",IF(OR(IF(ISNA(VLOOKUP($B47,$C$2:$U$19,T$20,FALSE))=FALSE,VLOOKUP($B47,$C$2:$U$19,T$20,FALSE)=2),IF(ISNA(VLOOKUP($B48,$C$2:$U$19,T$20,FALSE))=FALSE,VLOOKUP($B48,$C$2:$U$19,T$20,FALSE)=2)),"yes","no"))</f>
        <v>-</v>
      </c>
      <c r="U48" s="38" t="str">
        <f t="shared" ref="U48" si="189">IF(AND(ISBLANK($B47),ISBLANK($B48)),"-",IF(OR(IF(ISNA(VLOOKUP($B47,$C$2:$U$19,U$20,FALSE))=FALSE,VLOOKUP($B47,$C$2:$U$19,U$20,FALSE)=2),IF(ISNA(VLOOKUP($B48,$C$2:$U$19,U$20,FALSE))=FALSE,VLOOKUP($B48,$C$2:$U$19,U$20,FALSE)=2)),"yes","no"))</f>
        <v>-</v>
      </c>
      <c r="V48" s="51"/>
      <c r="W48" s="52"/>
      <c r="X48" s="53"/>
      <c r="Y48" s="31"/>
      <c r="Z48" s="31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</row>
    <row r="49" spans="1:75" ht="47.5" customHeight="1" thickBot="1" x14ac:dyDescent="0.4">
      <c r="A49" s="20"/>
      <c r="B49" s="25"/>
      <c r="C49" s="5" t="s">
        <v>37</v>
      </c>
      <c r="D49" s="66" t="str">
        <f>IF(AND(ISBLANK($A49),ISBLANK($B49),ISBLANK($A50),ISBLANK($B50)),"-",SUM(IF(ISNA(VLOOKUP($A49,$C$2:$U$19,D$20,FALSE))=FALSE,VLOOKUP($A49,$C$2:$U$19,D$20,FALSE)=2),IF(ISNA(VLOOKUP($B49,$C$2:$U$19,D$20,FALSE))=FALSE,VLOOKUP($B49,$C$2:$U$19,D$20,FALSE)=2),IF(ISNA(VLOOKUP($A50,$C$2:$U$19,D$20,FALSE))=FALSE,VLOOKUP($A50,$C$2:$U$19,D$20,FALSE)=2),IF(ISNA(VLOOKUP($B50,$C$2:$U$19,D$20,FALSE))=FALSE,VLOOKUP($B50,$C$2:$U$19,D$20,FALSE)=2)))</f>
        <v>-</v>
      </c>
      <c r="E49" s="66" t="str">
        <f t="shared" ref="E49" si="190">IF(AND(ISBLANK($A49),ISBLANK($B49),ISBLANK($A50),ISBLANK($B50)),"-",SUM(IF(ISNA(VLOOKUP($A49,$C$2:$U$19,E$20,FALSE))=FALSE,VLOOKUP($A49,$C$2:$U$19,E$20,FALSE)=2),IF(ISNA(VLOOKUP($B49,$C$2:$U$19,E$20,FALSE))=FALSE,VLOOKUP($B49,$C$2:$U$19,E$20,FALSE)=2),IF(ISNA(VLOOKUP($A50,$C$2:$U$19,E$20,FALSE))=FALSE,VLOOKUP($A50,$C$2:$U$19,E$20,FALSE)=2),IF(ISNA(VLOOKUP($B50,$C$2:$U$19,E$20,FALSE))=FALSE,VLOOKUP($B50,$C$2:$U$19,E$20,FALSE)=2)))</f>
        <v>-</v>
      </c>
      <c r="F49" s="66" t="str">
        <f t="shared" ref="F49" si="191">IF(AND(ISBLANK($A49),ISBLANK($B49),ISBLANK($A50),ISBLANK($B50)),"-",SUM(IF(ISNA(VLOOKUP($A49,$C$2:$U$19,F$20,FALSE))=FALSE,VLOOKUP($A49,$C$2:$U$19,F$20,FALSE)=2),IF(ISNA(VLOOKUP($B49,$C$2:$U$19,F$20,FALSE))=FALSE,VLOOKUP($B49,$C$2:$U$19,F$20,FALSE)=2),IF(ISNA(VLOOKUP($A50,$C$2:$U$19,F$20,FALSE))=FALSE,VLOOKUP($A50,$C$2:$U$19,F$20,FALSE)=2),IF(ISNA(VLOOKUP($B50,$C$2:$U$19,F$20,FALSE))=FALSE,VLOOKUP($B50,$C$2:$U$19,F$20,FALSE)=2)))</f>
        <v>-</v>
      </c>
      <c r="G49" s="66" t="str">
        <f t="shared" ref="G49" si="192">IF(AND(ISBLANK($A49),ISBLANK($B49),ISBLANK($A50),ISBLANK($B50)),"-",SUM(IF(ISNA(VLOOKUP($A49,$C$2:$U$19,G$20,FALSE))=FALSE,VLOOKUP($A49,$C$2:$U$19,G$20,FALSE)=2),IF(ISNA(VLOOKUP($B49,$C$2:$U$19,G$20,FALSE))=FALSE,VLOOKUP($B49,$C$2:$U$19,G$20,FALSE)=2),IF(ISNA(VLOOKUP($A50,$C$2:$U$19,G$20,FALSE))=FALSE,VLOOKUP($A50,$C$2:$U$19,G$20,FALSE)=2),IF(ISNA(VLOOKUP($B50,$C$2:$U$19,G$20,FALSE))=FALSE,VLOOKUP($B50,$C$2:$U$19,G$20,FALSE)=2)))</f>
        <v>-</v>
      </c>
      <c r="H49" s="66" t="str">
        <f t="shared" ref="H49" si="193">IF(AND(ISBLANK($A49),ISBLANK($B49),ISBLANK($A50),ISBLANK($B50)),"-",SUM(IF(ISNA(VLOOKUP($A49,$C$2:$U$19,H$20,FALSE))=FALSE,VLOOKUP($A49,$C$2:$U$19,H$20,FALSE)=2),IF(ISNA(VLOOKUP($B49,$C$2:$U$19,H$20,FALSE))=FALSE,VLOOKUP($B49,$C$2:$U$19,H$20,FALSE)=2),IF(ISNA(VLOOKUP($A50,$C$2:$U$19,H$20,FALSE))=FALSE,VLOOKUP($A50,$C$2:$U$19,H$20,FALSE)=2),IF(ISNA(VLOOKUP($B50,$C$2:$U$19,H$20,FALSE))=FALSE,VLOOKUP($B50,$C$2:$U$19,H$20,FALSE)=2)))</f>
        <v>-</v>
      </c>
      <c r="I49" s="66" t="str">
        <f t="shared" ref="I49" si="194">IF(AND(ISBLANK($A49),ISBLANK($B49),ISBLANK($A50),ISBLANK($B50)),"-",SUM(IF(ISNA(VLOOKUP($A49,$C$2:$U$19,I$20,FALSE))=FALSE,VLOOKUP($A49,$C$2:$U$19,I$20,FALSE)=2),IF(ISNA(VLOOKUP($B49,$C$2:$U$19,I$20,FALSE))=FALSE,VLOOKUP($B49,$C$2:$U$19,I$20,FALSE)=2),IF(ISNA(VLOOKUP($A50,$C$2:$U$19,I$20,FALSE))=FALSE,VLOOKUP($A50,$C$2:$U$19,I$20,FALSE)=2),IF(ISNA(VLOOKUP($B50,$C$2:$U$19,I$20,FALSE))=FALSE,VLOOKUP($B50,$C$2:$U$19,I$20,FALSE)=2)))</f>
        <v>-</v>
      </c>
      <c r="J49" s="66" t="str">
        <f t="shared" ref="J49" si="195">IF(AND(ISBLANK($A49),ISBLANK($B49),ISBLANK($A50),ISBLANK($B50)),"-",SUM(IF(ISNA(VLOOKUP($A49,$C$2:$U$19,J$20,FALSE))=FALSE,VLOOKUP($A49,$C$2:$U$19,J$20,FALSE)=2),IF(ISNA(VLOOKUP($B49,$C$2:$U$19,J$20,FALSE))=FALSE,VLOOKUP($B49,$C$2:$U$19,J$20,FALSE)=2),IF(ISNA(VLOOKUP($A50,$C$2:$U$19,J$20,FALSE))=FALSE,VLOOKUP($A50,$C$2:$U$19,J$20,FALSE)=2),IF(ISNA(VLOOKUP($B50,$C$2:$U$19,J$20,FALSE))=FALSE,VLOOKUP($B50,$C$2:$U$19,J$20,FALSE)=2)))</f>
        <v>-</v>
      </c>
      <c r="K49" s="66" t="str">
        <f t="shared" ref="K49" si="196">IF(AND(ISBLANK($A49),ISBLANK($B49),ISBLANK($A50),ISBLANK($B50)),"-",SUM(IF(ISNA(VLOOKUP($A49,$C$2:$U$19,K$20,FALSE))=FALSE,VLOOKUP($A49,$C$2:$U$19,K$20,FALSE)=2),IF(ISNA(VLOOKUP($B49,$C$2:$U$19,K$20,FALSE))=FALSE,VLOOKUP($B49,$C$2:$U$19,K$20,FALSE)=2),IF(ISNA(VLOOKUP($A50,$C$2:$U$19,K$20,FALSE))=FALSE,VLOOKUP($A50,$C$2:$U$19,K$20,FALSE)=2),IF(ISNA(VLOOKUP($B50,$C$2:$U$19,K$20,FALSE))=FALSE,VLOOKUP($B50,$C$2:$U$19,K$20,FALSE)=2)))</f>
        <v>-</v>
      </c>
      <c r="L49" s="66" t="str">
        <f t="shared" ref="L49" si="197">IF(AND(ISBLANK($A49),ISBLANK($B49),ISBLANK($A50),ISBLANK($B50)),"-",SUM(IF(ISNA(VLOOKUP($A49,$C$2:$U$19,L$20,FALSE))=FALSE,VLOOKUP($A49,$C$2:$U$19,L$20,FALSE)=2),IF(ISNA(VLOOKUP($B49,$C$2:$U$19,L$20,FALSE))=FALSE,VLOOKUP($B49,$C$2:$U$19,L$20,FALSE)=2),IF(ISNA(VLOOKUP($A50,$C$2:$U$19,L$20,FALSE))=FALSE,VLOOKUP($A50,$C$2:$U$19,L$20,FALSE)=2),IF(ISNA(VLOOKUP($B50,$C$2:$U$19,L$20,FALSE))=FALSE,VLOOKUP($B50,$C$2:$U$19,L$20,FALSE)=2)))</f>
        <v>-</v>
      </c>
      <c r="M49" s="66" t="str">
        <f t="shared" ref="M49" si="198">IF(AND(ISBLANK($A49),ISBLANK($B49),ISBLANK($A50),ISBLANK($B50)),"-",SUM(IF(ISNA(VLOOKUP($A49,$C$2:$U$19,M$20,FALSE))=FALSE,VLOOKUP($A49,$C$2:$U$19,M$20,FALSE)=2),IF(ISNA(VLOOKUP($B49,$C$2:$U$19,M$20,FALSE))=FALSE,VLOOKUP($B49,$C$2:$U$19,M$20,FALSE)=2),IF(ISNA(VLOOKUP($A50,$C$2:$U$19,M$20,FALSE))=FALSE,VLOOKUP($A50,$C$2:$U$19,M$20,FALSE)=2),IF(ISNA(VLOOKUP($B50,$C$2:$U$19,M$20,FALSE))=FALSE,VLOOKUP($B50,$C$2:$U$19,M$20,FALSE)=2)))</f>
        <v>-</v>
      </c>
      <c r="N49" s="66" t="str">
        <f t="shared" ref="N49" si="199">IF(AND(ISBLANK($A49),ISBLANK($B49),ISBLANK($A50),ISBLANK($B50)),"-",SUM(IF(ISNA(VLOOKUP($A49,$C$2:$U$19,N$20,FALSE))=FALSE,VLOOKUP($A49,$C$2:$U$19,N$20,FALSE)=2),IF(ISNA(VLOOKUP($B49,$C$2:$U$19,N$20,FALSE))=FALSE,VLOOKUP($B49,$C$2:$U$19,N$20,FALSE)=2),IF(ISNA(VLOOKUP($A50,$C$2:$U$19,N$20,FALSE))=FALSE,VLOOKUP($A50,$C$2:$U$19,N$20,FALSE)=2),IF(ISNA(VLOOKUP($B50,$C$2:$U$19,N$20,FALSE))=FALSE,VLOOKUP($B50,$C$2:$U$19,N$20,FALSE)=2)))</f>
        <v>-</v>
      </c>
      <c r="O49" s="66" t="str">
        <f t="shared" ref="O49" si="200">IF(AND(ISBLANK($A49),ISBLANK($B49),ISBLANK($A50),ISBLANK($B50)),"-",SUM(IF(ISNA(VLOOKUP($A49,$C$2:$U$19,O$20,FALSE))=FALSE,VLOOKUP($A49,$C$2:$U$19,O$20,FALSE)=2),IF(ISNA(VLOOKUP($B49,$C$2:$U$19,O$20,FALSE))=FALSE,VLOOKUP($B49,$C$2:$U$19,O$20,FALSE)=2),IF(ISNA(VLOOKUP($A50,$C$2:$U$19,O$20,FALSE))=FALSE,VLOOKUP($A50,$C$2:$U$19,O$20,FALSE)=2),IF(ISNA(VLOOKUP($B50,$C$2:$U$19,O$20,FALSE))=FALSE,VLOOKUP($B50,$C$2:$U$19,O$20,FALSE)=2)))</f>
        <v>-</v>
      </c>
      <c r="P49" s="66" t="str">
        <f t="shared" ref="P49" si="201">IF(AND(ISBLANK($A49),ISBLANK($B49),ISBLANK($A50),ISBLANK($B50)),"-",SUM(IF(ISNA(VLOOKUP($A49,$C$2:$U$19,P$20,FALSE))=FALSE,VLOOKUP($A49,$C$2:$U$19,P$20,FALSE)=2),IF(ISNA(VLOOKUP($B49,$C$2:$U$19,P$20,FALSE))=FALSE,VLOOKUP($B49,$C$2:$U$19,P$20,FALSE)=2),IF(ISNA(VLOOKUP($A50,$C$2:$U$19,P$20,FALSE))=FALSE,VLOOKUP($A50,$C$2:$U$19,P$20,FALSE)=2),IF(ISNA(VLOOKUP($B50,$C$2:$U$19,P$20,FALSE))=FALSE,VLOOKUP($B50,$C$2:$U$19,P$20,FALSE)=2)))</f>
        <v>-</v>
      </c>
      <c r="Q49" s="66" t="str">
        <f t="shared" ref="Q49" si="202">IF(AND(ISBLANK($A49),ISBLANK($B49),ISBLANK($A50),ISBLANK($B50)),"-",SUM(IF(ISNA(VLOOKUP($A49,$C$2:$U$19,Q$20,FALSE))=FALSE,VLOOKUP($A49,$C$2:$U$19,Q$20,FALSE)=2),IF(ISNA(VLOOKUP($B49,$C$2:$U$19,Q$20,FALSE))=FALSE,VLOOKUP($B49,$C$2:$U$19,Q$20,FALSE)=2),IF(ISNA(VLOOKUP($A50,$C$2:$U$19,Q$20,FALSE))=FALSE,VLOOKUP($A50,$C$2:$U$19,Q$20,FALSE)=2),IF(ISNA(VLOOKUP($B50,$C$2:$U$19,Q$20,FALSE))=FALSE,VLOOKUP($B50,$C$2:$U$19,Q$20,FALSE)=2)))</f>
        <v>-</v>
      </c>
      <c r="R49" s="66" t="str">
        <f t="shared" ref="R49" si="203">IF(AND(ISBLANK($A49),ISBLANK($B49),ISBLANK($A50),ISBLANK($B50)),"-",SUM(IF(ISNA(VLOOKUP($A49,$C$2:$U$19,R$20,FALSE))=FALSE,VLOOKUP($A49,$C$2:$U$19,R$20,FALSE)=2),IF(ISNA(VLOOKUP($B49,$C$2:$U$19,R$20,FALSE))=FALSE,VLOOKUP($B49,$C$2:$U$19,R$20,FALSE)=2),IF(ISNA(VLOOKUP($A50,$C$2:$U$19,R$20,FALSE))=FALSE,VLOOKUP($A50,$C$2:$U$19,R$20,FALSE)=2),IF(ISNA(VLOOKUP($B50,$C$2:$U$19,R$20,FALSE))=FALSE,VLOOKUP($B50,$C$2:$U$19,R$20,FALSE)=2)))</f>
        <v>-</v>
      </c>
      <c r="S49" s="66" t="str">
        <f t="shared" ref="S49" si="204">IF(AND(ISBLANK($A49),ISBLANK($B49),ISBLANK($A50),ISBLANK($B50)),"-",SUM(IF(ISNA(VLOOKUP($A49,$C$2:$U$19,S$20,FALSE))=FALSE,VLOOKUP($A49,$C$2:$U$19,S$20,FALSE)=2),IF(ISNA(VLOOKUP($B49,$C$2:$U$19,S$20,FALSE))=FALSE,VLOOKUP($B49,$C$2:$U$19,S$20,FALSE)=2),IF(ISNA(VLOOKUP($A50,$C$2:$U$19,S$20,FALSE))=FALSE,VLOOKUP($A50,$C$2:$U$19,S$20,FALSE)=2),IF(ISNA(VLOOKUP($B50,$C$2:$U$19,S$20,FALSE))=FALSE,VLOOKUP($B50,$C$2:$U$19,S$20,FALSE)=2)))</f>
        <v>-</v>
      </c>
      <c r="T49" s="66" t="str">
        <f t="shared" ref="T49" si="205">IF(AND(ISBLANK($A49),ISBLANK($B49),ISBLANK($A50),ISBLANK($B50)),"-",SUM(IF(ISNA(VLOOKUP($A49,$C$2:$U$19,T$20,FALSE))=FALSE,VLOOKUP($A49,$C$2:$U$19,T$20,FALSE)=2),IF(ISNA(VLOOKUP($B49,$C$2:$U$19,T$20,FALSE))=FALSE,VLOOKUP($B49,$C$2:$U$19,T$20,FALSE)=2),IF(ISNA(VLOOKUP($A50,$C$2:$U$19,T$20,FALSE))=FALSE,VLOOKUP($A50,$C$2:$U$19,T$20,FALSE)=2),IF(ISNA(VLOOKUP($B50,$C$2:$U$19,T$20,FALSE))=FALSE,VLOOKUP($B50,$C$2:$U$19,T$20,FALSE)=2)))</f>
        <v>-</v>
      </c>
      <c r="U49" s="66" t="str">
        <f t="shared" ref="U49" si="206">IF(AND(ISBLANK($A49),ISBLANK($B49),ISBLANK($A50),ISBLANK($B50)),"-",SUM(IF(ISNA(VLOOKUP($A49,$C$2:$U$19,U$20,FALSE))=FALSE,VLOOKUP($A49,$C$2:$U$19,U$20,FALSE)=2),IF(ISNA(VLOOKUP($B49,$C$2:$U$19,U$20,FALSE))=FALSE,VLOOKUP($B49,$C$2:$U$19,U$20,FALSE)=2),IF(ISNA(VLOOKUP($A50,$C$2:$U$19,U$20,FALSE))=FALSE,VLOOKUP($A50,$C$2:$U$19,U$20,FALSE)=2),IF(ISNA(VLOOKUP($B50,$C$2:$U$19,U$20,FALSE))=FALSE,VLOOKUP($B50,$C$2:$U$19,U$20,FALSE)=2)))</f>
        <v>-</v>
      </c>
      <c r="V49" s="45"/>
      <c r="W49" s="27"/>
      <c r="X49" s="27"/>
      <c r="Y49" s="31"/>
      <c r="Z49" s="31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</row>
    <row r="50" spans="1:75" ht="47.5" customHeight="1" thickBot="1" x14ac:dyDescent="0.4">
      <c r="A50" s="26"/>
      <c r="B50" s="26"/>
      <c r="C50" s="88" t="s">
        <v>41</v>
      </c>
      <c r="D50" s="89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7"/>
      <c r="V50" s="45"/>
      <c r="W50" s="27"/>
      <c r="X50" s="27"/>
      <c r="Y50" s="31"/>
      <c r="Z50" s="31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</row>
    <row r="51" spans="1:75" ht="24" customHeight="1" thickBot="1" x14ac:dyDescent="0.4">
      <c r="A51" s="83" t="s">
        <v>26</v>
      </c>
      <c r="B51" s="5" t="s">
        <v>22</v>
      </c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9"/>
      <c r="V51" s="46"/>
      <c r="W51" s="47"/>
      <c r="X51" s="31"/>
      <c r="Y51" s="31"/>
      <c r="Z51" s="31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</row>
    <row r="52" spans="1:75" ht="24" customHeight="1" thickBot="1" x14ac:dyDescent="0.4">
      <c r="A52" s="82"/>
      <c r="B52" s="34"/>
      <c r="C52" s="27"/>
      <c r="D52" s="1" t="s">
        <v>18</v>
      </c>
      <c r="E52" s="2" t="s">
        <v>17</v>
      </c>
      <c r="F52" s="2" t="s">
        <v>16</v>
      </c>
      <c r="G52" s="2" t="s">
        <v>15</v>
      </c>
      <c r="H52" s="2" t="s">
        <v>14</v>
      </c>
      <c r="I52" s="2" t="s">
        <v>19</v>
      </c>
      <c r="J52" s="2" t="s">
        <v>13</v>
      </c>
      <c r="K52" s="2" t="s">
        <v>2</v>
      </c>
      <c r="L52" s="2" t="s">
        <v>3</v>
      </c>
      <c r="M52" s="2" t="s">
        <v>4</v>
      </c>
      <c r="N52" s="2" t="s">
        <v>5</v>
      </c>
      <c r="O52" s="2" t="s">
        <v>6</v>
      </c>
      <c r="P52" s="2" t="s">
        <v>7</v>
      </c>
      <c r="Q52" s="2" t="s">
        <v>8</v>
      </c>
      <c r="R52" s="2" t="s">
        <v>9</v>
      </c>
      <c r="S52" s="2" t="s">
        <v>10</v>
      </c>
      <c r="T52" s="2" t="s">
        <v>11</v>
      </c>
      <c r="U52" s="3" t="s">
        <v>12</v>
      </c>
      <c r="V52" s="54"/>
      <c r="W52" s="43"/>
      <c r="X52" s="31"/>
      <c r="Y52" s="31"/>
      <c r="Z52" s="31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</row>
    <row r="53" spans="1:75" ht="48" customHeight="1" thickBot="1" x14ac:dyDescent="0.4">
      <c r="A53" s="79" t="s">
        <v>42</v>
      </c>
      <c r="B53" s="6"/>
      <c r="C53" s="9" t="s">
        <v>36</v>
      </c>
      <c r="D53" s="15" t="str">
        <f>IF(AND(ISBLANK($B53),ISBLANK($B54)),"-",IF($B53&lt;&gt;$B54,IF(ISNA(HLOOKUP($B53,$D$1:$U$19,D$20,FALSE))=FALSE,HLOOKUP($B53,$D$1:$U$19,D$20,FALSE),1)*IF(ISNA(HLOOKUP($B54,$D$1:$U$19,D$20,FALSE))=FALSE,HLOOKUP($B54,$D$1:$U$19,D$20,FALSE),1),HLOOKUP($B53,$D$1:$U$19,D$20,FALSE)))</f>
        <v>-</v>
      </c>
      <c r="E53" s="11" t="str">
        <f t="shared" ref="E53" si="207">IF(AND(ISBLANK($B53),ISBLANK($B54)),"-",IF($B53&lt;&gt;$B54,IF(ISNA(HLOOKUP($B53,$D$1:$U$19,E$20,FALSE))=FALSE,HLOOKUP($B53,$D$1:$U$19,E$20,FALSE),1)*IF(ISNA(HLOOKUP($B54,$D$1:$U$19,E$20,FALSE))=FALSE,HLOOKUP($B54,$D$1:$U$19,E$20,FALSE),1),HLOOKUP($B53,$D$1:$U$19,E$20,FALSE)))</f>
        <v>-</v>
      </c>
      <c r="F53" s="11" t="str">
        <f t="shared" ref="F53" si="208">IF(AND(ISBLANK($B53),ISBLANK($B54)),"-",IF($B53&lt;&gt;$B54,IF(ISNA(HLOOKUP($B53,$D$1:$U$19,F$20,FALSE))=FALSE,HLOOKUP($B53,$D$1:$U$19,F$20,FALSE),1)*IF(ISNA(HLOOKUP($B54,$D$1:$U$19,F$20,FALSE))=FALSE,HLOOKUP($B54,$D$1:$U$19,F$20,FALSE),1),HLOOKUP($B53,$D$1:$U$19,F$20,FALSE)))</f>
        <v>-</v>
      </c>
      <c r="G53" s="11" t="str">
        <f t="shared" ref="G53" si="209">IF(AND(ISBLANK($B53),ISBLANK($B54)),"-",IF($B53&lt;&gt;$B54,IF(ISNA(HLOOKUP($B53,$D$1:$U$19,G$20,FALSE))=FALSE,HLOOKUP($B53,$D$1:$U$19,G$20,FALSE),1)*IF(ISNA(HLOOKUP($B54,$D$1:$U$19,G$20,FALSE))=FALSE,HLOOKUP($B54,$D$1:$U$19,G$20,FALSE),1),HLOOKUP($B53,$D$1:$U$19,G$20,FALSE)))</f>
        <v>-</v>
      </c>
      <c r="H53" s="11" t="str">
        <f t="shared" ref="H53" si="210">IF(AND(ISBLANK($B53),ISBLANK($B54)),"-",IF($B53&lt;&gt;$B54,IF(ISNA(HLOOKUP($B53,$D$1:$U$19,H$20,FALSE))=FALSE,HLOOKUP($B53,$D$1:$U$19,H$20,FALSE),1)*IF(ISNA(HLOOKUP($B54,$D$1:$U$19,H$20,FALSE))=FALSE,HLOOKUP($B54,$D$1:$U$19,H$20,FALSE),1),HLOOKUP($B53,$D$1:$U$19,H$20,FALSE)))</f>
        <v>-</v>
      </c>
      <c r="I53" s="11" t="str">
        <f t="shared" ref="I53" si="211">IF(AND(ISBLANK($B53),ISBLANK($B54)),"-",IF($B53&lt;&gt;$B54,IF(ISNA(HLOOKUP($B53,$D$1:$U$19,I$20,FALSE))=FALSE,HLOOKUP($B53,$D$1:$U$19,I$20,FALSE),1)*IF(ISNA(HLOOKUP($B54,$D$1:$U$19,I$20,FALSE))=FALSE,HLOOKUP($B54,$D$1:$U$19,I$20,FALSE),1),HLOOKUP($B53,$D$1:$U$19,I$20,FALSE)))</f>
        <v>-</v>
      </c>
      <c r="J53" s="11" t="str">
        <f t="shared" ref="J53" si="212">IF(AND(ISBLANK($B53),ISBLANK($B54)),"-",IF($B53&lt;&gt;$B54,IF(ISNA(HLOOKUP($B53,$D$1:$U$19,J$20,FALSE))=FALSE,HLOOKUP($B53,$D$1:$U$19,J$20,FALSE),1)*IF(ISNA(HLOOKUP($B54,$D$1:$U$19,J$20,FALSE))=FALSE,HLOOKUP($B54,$D$1:$U$19,J$20,FALSE),1),HLOOKUP($B53,$D$1:$U$19,J$20,FALSE)))</f>
        <v>-</v>
      </c>
      <c r="K53" s="11" t="str">
        <f t="shared" ref="K53" si="213">IF(AND(ISBLANK($B53),ISBLANK($B54)),"-",IF($B53&lt;&gt;$B54,IF(ISNA(HLOOKUP($B53,$D$1:$U$19,K$20,FALSE))=FALSE,HLOOKUP($B53,$D$1:$U$19,K$20,FALSE),1)*IF(ISNA(HLOOKUP($B54,$D$1:$U$19,K$20,FALSE))=FALSE,HLOOKUP($B54,$D$1:$U$19,K$20,FALSE),1),HLOOKUP($B53,$D$1:$U$19,K$20,FALSE)))</f>
        <v>-</v>
      </c>
      <c r="L53" s="11" t="str">
        <f t="shared" ref="L53" si="214">IF(AND(ISBLANK($B53),ISBLANK($B54)),"-",IF($B53&lt;&gt;$B54,IF(ISNA(HLOOKUP($B53,$D$1:$U$19,L$20,FALSE))=FALSE,HLOOKUP($B53,$D$1:$U$19,L$20,FALSE),1)*IF(ISNA(HLOOKUP($B54,$D$1:$U$19,L$20,FALSE))=FALSE,HLOOKUP($B54,$D$1:$U$19,L$20,FALSE),1),HLOOKUP($B53,$D$1:$U$19,L$20,FALSE)))</f>
        <v>-</v>
      </c>
      <c r="M53" s="11" t="str">
        <f t="shared" ref="M53" si="215">IF(AND(ISBLANK($B53),ISBLANK($B54)),"-",IF($B53&lt;&gt;$B54,IF(ISNA(HLOOKUP($B53,$D$1:$U$19,M$20,FALSE))=FALSE,HLOOKUP($B53,$D$1:$U$19,M$20,FALSE),1)*IF(ISNA(HLOOKUP($B54,$D$1:$U$19,M$20,FALSE))=FALSE,HLOOKUP($B54,$D$1:$U$19,M$20,FALSE),1),HLOOKUP($B53,$D$1:$U$19,M$20,FALSE)))</f>
        <v>-</v>
      </c>
      <c r="N53" s="11" t="str">
        <f t="shared" ref="N53" si="216">IF(AND(ISBLANK($B53),ISBLANK($B54)),"-",IF($B53&lt;&gt;$B54,IF(ISNA(HLOOKUP($B53,$D$1:$U$19,N$20,FALSE))=FALSE,HLOOKUP($B53,$D$1:$U$19,N$20,FALSE),1)*IF(ISNA(HLOOKUP($B54,$D$1:$U$19,N$20,FALSE))=FALSE,HLOOKUP($B54,$D$1:$U$19,N$20,FALSE),1),HLOOKUP($B53,$D$1:$U$19,N$20,FALSE)))</f>
        <v>-</v>
      </c>
      <c r="O53" s="11" t="str">
        <f t="shared" ref="O53" si="217">IF(AND(ISBLANK($B53),ISBLANK($B54)),"-",IF($B53&lt;&gt;$B54,IF(ISNA(HLOOKUP($B53,$D$1:$U$19,O$20,FALSE))=FALSE,HLOOKUP($B53,$D$1:$U$19,O$20,FALSE),1)*IF(ISNA(HLOOKUP($B54,$D$1:$U$19,O$20,FALSE))=FALSE,HLOOKUP($B54,$D$1:$U$19,O$20,FALSE),1),HLOOKUP($B53,$D$1:$U$19,O$20,FALSE)))</f>
        <v>-</v>
      </c>
      <c r="P53" s="11" t="str">
        <f t="shared" ref="P53" si="218">IF(AND(ISBLANK($B53),ISBLANK($B54)),"-",IF($B53&lt;&gt;$B54,IF(ISNA(HLOOKUP($B53,$D$1:$U$19,P$20,FALSE))=FALSE,HLOOKUP($B53,$D$1:$U$19,P$20,FALSE),1)*IF(ISNA(HLOOKUP($B54,$D$1:$U$19,P$20,FALSE))=FALSE,HLOOKUP($B54,$D$1:$U$19,P$20,FALSE),1),HLOOKUP($B53,$D$1:$U$19,P$20,FALSE)))</f>
        <v>-</v>
      </c>
      <c r="Q53" s="11" t="str">
        <f t="shared" ref="Q53" si="219">IF(AND(ISBLANK($B53),ISBLANK($B54)),"-",IF($B53&lt;&gt;$B54,IF(ISNA(HLOOKUP($B53,$D$1:$U$19,Q$20,FALSE))=FALSE,HLOOKUP($B53,$D$1:$U$19,Q$20,FALSE),1)*IF(ISNA(HLOOKUP($B54,$D$1:$U$19,Q$20,FALSE))=FALSE,HLOOKUP($B54,$D$1:$U$19,Q$20,FALSE),1),HLOOKUP($B53,$D$1:$U$19,Q$20,FALSE)))</f>
        <v>-</v>
      </c>
      <c r="R53" s="11" t="str">
        <f t="shared" ref="R53" si="220">IF(AND(ISBLANK($B53),ISBLANK($B54)),"-",IF($B53&lt;&gt;$B54,IF(ISNA(HLOOKUP($B53,$D$1:$U$19,R$20,FALSE))=FALSE,HLOOKUP($B53,$D$1:$U$19,R$20,FALSE),1)*IF(ISNA(HLOOKUP($B54,$D$1:$U$19,R$20,FALSE))=FALSE,HLOOKUP($B54,$D$1:$U$19,R$20,FALSE),1),HLOOKUP($B53,$D$1:$U$19,R$20,FALSE)))</f>
        <v>-</v>
      </c>
      <c r="S53" s="11" t="str">
        <f t="shared" ref="S53" si="221">IF(AND(ISBLANK($B53),ISBLANK($B54)),"-",IF($B53&lt;&gt;$B54,IF(ISNA(HLOOKUP($B53,$D$1:$U$19,S$20,FALSE))=FALSE,HLOOKUP($B53,$D$1:$U$19,S$20,FALSE),1)*IF(ISNA(HLOOKUP($B54,$D$1:$U$19,S$20,FALSE))=FALSE,HLOOKUP($B54,$D$1:$U$19,S$20,FALSE),1),HLOOKUP($B53,$D$1:$U$19,S$20,FALSE)))</f>
        <v>-</v>
      </c>
      <c r="T53" s="11" t="str">
        <f t="shared" ref="T53" si="222">IF(AND(ISBLANK($B53),ISBLANK($B54)),"-",IF($B53&lt;&gt;$B54,IF(ISNA(HLOOKUP($B53,$D$1:$U$19,T$20,FALSE))=FALSE,HLOOKUP($B53,$D$1:$U$19,T$20,FALSE),1)*IF(ISNA(HLOOKUP($B54,$D$1:$U$19,T$20,FALSE))=FALSE,HLOOKUP($B54,$D$1:$U$19,T$20,FALSE),1),HLOOKUP($B53,$D$1:$U$19,T$20,FALSE)))</f>
        <v>-</v>
      </c>
      <c r="U53" s="17" t="str">
        <f t="shared" ref="U53" si="223">IF(AND(ISBLANK($B53),ISBLANK($B54)),"-",IF($B53&lt;&gt;$B54,IF(ISNA(HLOOKUP($B53,$D$1:$U$19,U$20,FALSE))=FALSE,HLOOKUP($B53,$D$1:$U$19,U$20,FALSE),1)*IF(ISNA(HLOOKUP($B54,$D$1:$U$19,U$20,FALSE))=FALSE,HLOOKUP($B54,$D$1:$U$19,U$20,FALSE),1),HLOOKUP($B53,$D$1:$U$19,U$20,FALSE)))</f>
        <v>-</v>
      </c>
      <c r="V53" s="48"/>
      <c r="W53" s="49"/>
      <c r="X53" s="50"/>
      <c r="Y53" s="31"/>
      <c r="Z53" s="31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  <c r="BU53" s="30"/>
      <c r="BV53" s="30"/>
      <c r="BW53" s="30"/>
    </row>
    <row r="54" spans="1:75" ht="47.5" customHeight="1" thickBot="1" x14ac:dyDescent="0.4">
      <c r="A54" s="80"/>
      <c r="B54" s="7"/>
      <c r="C54" s="5" t="s">
        <v>2438</v>
      </c>
      <c r="D54" s="36" t="str">
        <f>IF(AND(ISBLANK($B53),ISBLANK($B54)),"-",IF(OR(IF(ISNA(VLOOKUP($B53,$C$2:$U$19,D$20,FALSE))=FALSE,VLOOKUP($B53,$C$2:$U$19,D$20,FALSE)=2),IF(ISNA(VLOOKUP($B54,$C$2:$U$19,D$20,FALSE))=FALSE,VLOOKUP($B54,$C$2:$U$19,D$20,FALSE)=2)),"yes","no"))</f>
        <v>-</v>
      </c>
      <c r="E54" s="37" t="str">
        <f t="shared" ref="E54" si="224">IF(AND(ISBLANK($B53),ISBLANK($B54)),"-",IF(OR(IF(ISNA(VLOOKUP($B53,$C$2:$U$19,E$20,FALSE))=FALSE,VLOOKUP($B53,$C$2:$U$19,E$20,FALSE)=2),IF(ISNA(VLOOKUP($B54,$C$2:$U$19,E$20,FALSE))=FALSE,VLOOKUP($B54,$C$2:$U$19,E$20,FALSE)=2)),"yes","no"))</f>
        <v>-</v>
      </c>
      <c r="F54" s="37" t="str">
        <f t="shared" ref="F54" si="225">IF(AND(ISBLANK($B53),ISBLANK($B54)),"-",IF(OR(IF(ISNA(VLOOKUP($B53,$C$2:$U$19,F$20,FALSE))=FALSE,VLOOKUP($B53,$C$2:$U$19,F$20,FALSE)=2),IF(ISNA(VLOOKUP($B54,$C$2:$U$19,F$20,FALSE))=FALSE,VLOOKUP($B54,$C$2:$U$19,F$20,FALSE)=2)),"yes","no"))</f>
        <v>-</v>
      </c>
      <c r="G54" s="37" t="str">
        <f t="shared" ref="G54" si="226">IF(AND(ISBLANK($B53),ISBLANK($B54)),"-",IF(OR(IF(ISNA(VLOOKUP($B53,$C$2:$U$19,G$20,FALSE))=FALSE,VLOOKUP($B53,$C$2:$U$19,G$20,FALSE)=2),IF(ISNA(VLOOKUP($B54,$C$2:$U$19,G$20,FALSE))=FALSE,VLOOKUP($B54,$C$2:$U$19,G$20,FALSE)=2)),"yes","no"))</f>
        <v>-</v>
      </c>
      <c r="H54" s="37" t="str">
        <f t="shared" ref="H54" si="227">IF(AND(ISBLANK($B53),ISBLANK($B54)),"-",IF(OR(IF(ISNA(VLOOKUP($B53,$C$2:$U$19,H$20,FALSE))=FALSE,VLOOKUP($B53,$C$2:$U$19,H$20,FALSE)=2),IF(ISNA(VLOOKUP($B54,$C$2:$U$19,H$20,FALSE))=FALSE,VLOOKUP($B54,$C$2:$U$19,H$20,FALSE)=2)),"yes","no"))</f>
        <v>-</v>
      </c>
      <c r="I54" s="37" t="str">
        <f t="shared" ref="I54" si="228">IF(AND(ISBLANK($B53),ISBLANK($B54)),"-",IF(OR(IF(ISNA(VLOOKUP($B53,$C$2:$U$19,I$20,FALSE))=FALSE,VLOOKUP($B53,$C$2:$U$19,I$20,FALSE)=2),IF(ISNA(VLOOKUP($B54,$C$2:$U$19,I$20,FALSE))=FALSE,VLOOKUP($B54,$C$2:$U$19,I$20,FALSE)=2)),"yes","no"))</f>
        <v>-</v>
      </c>
      <c r="J54" s="37" t="str">
        <f t="shared" ref="J54" si="229">IF(AND(ISBLANK($B53),ISBLANK($B54)),"-",IF(OR(IF(ISNA(VLOOKUP($B53,$C$2:$U$19,J$20,FALSE))=FALSE,VLOOKUP($B53,$C$2:$U$19,J$20,FALSE)=2),IF(ISNA(VLOOKUP($B54,$C$2:$U$19,J$20,FALSE))=FALSE,VLOOKUP($B54,$C$2:$U$19,J$20,FALSE)=2)),"yes","no"))</f>
        <v>-</v>
      </c>
      <c r="K54" s="37" t="str">
        <f t="shared" ref="K54" si="230">IF(AND(ISBLANK($B53),ISBLANK($B54)),"-",IF(OR(IF(ISNA(VLOOKUP($B53,$C$2:$U$19,K$20,FALSE))=FALSE,VLOOKUP($B53,$C$2:$U$19,K$20,FALSE)=2),IF(ISNA(VLOOKUP($B54,$C$2:$U$19,K$20,FALSE))=FALSE,VLOOKUP($B54,$C$2:$U$19,K$20,FALSE)=2)),"yes","no"))</f>
        <v>-</v>
      </c>
      <c r="L54" s="37" t="str">
        <f t="shared" ref="L54" si="231">IF(AND(ISBLANK($B53),ISBLANK($B54)),"-",IF(OR(IF(ISNA(VLOOKUP($B53,$C$2:$U$19,L$20,FALSE))=FALSE,VLOOKUP($B53,$C$2:$U$19,L$20,FALSE)=2),IF(ISNA(VLOOKUP($B54,$C$2:$U$19,L$20,FALSE))=FALSE,VLOOKUP($B54,$C$2:$U$19,L$20,FALSE)=2)),"yes","no"))</f>
        <v>-</v>
      </c>
      <c r="M54" s="37" t="str">
        <f t="shared" ref="M54" si="232">IF(AND(ISBLANK($B53),ISBLANK($B54)),"-",IF(OR(IF(ISNA(VLOOKUP($B53,$C$2:$U$19,M$20,FALSE))=FALSE,VLOOKUP($B53,$C$2:$U$19,M$20,FALSE)=2),IF(ISNA(VLOOKUP($B54,$C$2:$U$19,M$20,FALSE))=FALSE,VLOOKUP($B54,$C$2:$U$19,M$20,FALSE)=2)),"yes","no"))</f>
        <v>-</v>
      </c>
      <c r="N54" s="37" t="str">
        <f t="shared" ref="N54" si="233">IF(AND(ISBLANK($B53),ISBLANK($B54)),"-",IF(OR(IF(ISNA(VLOOKUP($B53,$C$2:$U$19,N$20,FALSE))=FALSE,VLOOKUP($B53,$C$2:$U$19,N$20,FALSE)=2),IF(ISNA(VLOOKUP($B54,$C$2:$U$19,N$20,FALSE))=FALSE,VLOOKUP($B54,$C$2:$U$19,N$20,FALSE)=2)),"yes","no"))</f>
        <v>-</v>
      </c>
      <c r="O54" s="37" t="str">
        <f t="shared" ref="O54" si="234">IF(AND(ISBLANK($B53),ISBLANK($B54)),"-",IF(OR(IF(ISNA(VLOOKUP($B53,$C$2:$U$19,O$20,FALSE))=FALSE,VLOOKUP($B53,$C$2:$U$19,O$20,FALSE)=2),IF(ISNA(VLOOKUP($B54,$C$2:$U$19,O$20,FALSE))=FALSE,VLOOKUP($B54,$C$2:$U$19,O$20,FALSE)=2)),"yes","no"))</f>
        <v>-</v>
      </c>
      <c r="P54" s="37" t="str">
        <f t="shared" ref="P54" si="235">IF(AND(ISBLANK($B53),ISBLANK($B54)),"-",IF(OR(IF(ISNA(VLOOKUP($B53,$C$2:$U$19,P$20,FALSE))=FALSE,VLOOKUP($B53,$C$2:$U$19,P$20,FALSE)=2),IF(ISNA(VLOOKUP($B54,$C$2:$U$19,P$20,FALSE))=FALSE,VLOOKUP($B54,$C$2:$U$19,P$20,FALSE)=2)),"yes","no"))</f>
        <v>-</v>
      </c>
      <c r="Q54" s="37" t="str">
        <f t="shared" ref="Q54" si="236">IF(AND(ISBLANK($B53),ISBLANK($B54)),"-",IF(OR(IF(ISNA(VLOOKUP($B53,$C$2:$U$19,Q$20,FALSE))=FALSE,VLOOKUP($B53,$C$2:$U$19,Q$20,FALSE)=2),IF(ISNA(VLOOKUP($B54,$C$2:$U$19,Q$20,FALSE))=FALSE,VLOOKUP($B54,$C$2:$U$19,Q$20,FALSE)=2)),"yes","no"))</f>
        <v>-</v>
      </c>
      <c r="R54" s="37" t="str">
        <f t="shared" ref="R54" si="237">IF(AND(ISBLANK($B53),ISBLANK($B54)),"-",IF(OR(IF(ISNA(VLOOKUP($B53,$C$2:$U$19,R$20,FALSE))=FALSE,VLOOKUP($B53,$C$2:$U$19,R$20,FALSE)=2),IF(ISNA(VLOOKUP($B54,$C$2:$U$19,R$20,FALSE))=FALSE,VLOOKUP($B54,$C$2:$U$19,R$20,FALSE)=2)),"yes","no"))</f>
        <v>-</v>
      </c>
      <c r="S54" s="37" t="str">
        <f t="shared" ref="S54" si="238">IF(AND(ISBLANK($B53),ISBLANK($B54)),"-",IF(OR(IF(ISNA(VLOOKUP($B53,$C$2:$U$19,S$20,FALSE))=FALSE,VLOOKUP($B53,$C$2:$U$19,S$20,FALSE)=2),IF(ISNA(VLOOKUP($B54,$C$2:$U$19,S$20,FALSE))=FALSE,VLOOKUP($B54,$C$2:$U$19,S$20,FALSE)=2)),"yes","no"))</f>
        <v>-</v>
      </c>
      <c r="T54" s="37" t="str">
        <f t="shared" ref="T54" si="239">IF(AND(ISBLANK($B53),ISBLANK($B54)),"-",IF(OR(IF(ISNA(VLOOKUP($B53,$C$2:$U$19,T$20,FALSE))=FALSE,VLOOKUP($B53,$C$2:$U$19,T$20,FALSE)=2),IF(ISNA(VLOOKUP($B54,$C$2:$U$19,T$20,FALSE))=FALSE,VLOOKUP($B54,$C$2:$U$19,T$20,FALSE)=2)),"yes","no"))</f>
        <v>-</v>
      </c>
      <c r="U54" s="38" t="str">
        <f t="shared" ref="U54" si="240">IF(AND(ISBLANK($B53),ISBLANK($B54)),"-",IF(OR(IF(ISNA(VLOOKUP($B53,$C$2:$U$19,U$20,FALSE))=FALSE,VLOOKUP($B53,$C$2:$U$19,U$20,FALSE)=2),IF(ISNA(VLOOKUP($B54,$C$2:$U$19,U$20,FALSE))=FALSE,VLOOKUP($B54,$C$2:$U$19,U$20,FALSE)=2)),"yes","no"))</f>
        <v>-</v>
      </c>
      <c r="V54" s="51"/>
      <c r="W54" s="52"/>
      <c r="X54" s="53"/>
      <c r="Y54" s="31"/>
      <c r="Z54" s="31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30"/>
      <c r="BW54" s="30"/>
    </row>
    <row r="55" spans="1:75" ht="48" customHeight="1" thickBot="1" x14ac:dyDescent="0.4">
      <c r="A55" s="20"/>
      <c r="B55" s="25"/>
      <c r="C55" s="5" t="s">
        <v>37</v>
      </c>
      <c r="D55" s="66" t="str">
        <f>IF(AND(ISBLANK($A55),ISBLANK($B55),ISBLANK($A56),ISBLANK($B56)),"-",SUM(IF(ISNA(VLOOKUP($A55,$C$2:$U$19,D$20,FALSE))=FALSE,VLOOKUP($A55,$C$2:$U$19,D$20,FALSE)=2),IF(ISNA(VLOOKUP($B55,$C$2:$U$19,D$20,FALSE))=FALSE,VLOOKUP($B55,$C$2:$U$19,D$20,FALSE)=2),IF(ISNA(VLOOKUP($A56,$C$2:$U$19,D$20,FALSE))=FALSE,VLOOKUP($A56,$C$2:$U$19,D$20,FALSE)=2),IF(ISNA(VLOOKUP($B56,$C$2:$U$19,D$20,FALSE))=FALSE,VLOOKUP($B56,$C$2:$U$19,D$20,FALSE)=2)))</f>
        <v>-</v>
      </c>
      <c r="E55" s="66" t="str">
        <f t="shared" ref="E55" si="241">IF(AND(ISBLANK($A55),ISBLANK($B55),ISBLANK($A56),ISBLANK($B56)),"-",SUM(IF(ISNA(VLOOKUP($A55,$C$2:$U$19,E$20,FALSE))=FALSE,VLOOKUP($A55,$C$2:$U$19,E$20,FALSE)=2),IF(ISNA(VLOOKUP($B55,$C$2:$U$19,E$20,FALSE))=FALSE,VLOOKUP($B55,$C$2:$U$19,E$20,FALSE)=2),IF(ISNA(VLOOKUP($A56,$C$2:$U$19,E$20,FALSE))=FALSE,VLOOKUP($A56,$C$2:$U$19,E$20,FALSE)=2),IF(ISNA(VLOOKUP($B56,$C$2:$U$19,E$20,FALSE))=FALSE,VLOOKUP($B56,$C$2:$U$19,E$20,FALSE)=2)))</f>
        <v>-</v>
      </c>
      <c r="F55" s="66" t="str">
        <f t="shared" ref="F55" si="242">IF(AND(ISBLANK($A55),ISBLANK($B55),ISBLANK($A56),ISBLANK($B56)),"-",SUM(IF(ISNA(VLOOKUP($A55,$C$2:$U$19,F$20,FALSE))=FALSE,VLOOKUP($A55,$C$2:$U$19,F$20,FALSE)=2),IF(ISNA(VLOOKUP($B55,$C$2:$U$19,F$20,FALSE))=FALSE,VLOOKUP($B55,$C$2:$U$19,F$20,FALSE)=2),IF(ISNA(VLOOKUP($A56,$C$2:$U$19,F$20,FALSE))=FALSE,VLOOKUP($A56,$C$2:$U$19,F$20,FALSE)=2),IF(ISNA(VLOOKUP($B56,$C$2:$U$19,F$20,FALSE))=FALSE,VLOOKUP($B56,$C$2:$U$19,F$20,FALSE)=2)))</f>
        <v>-</v>
      </c>
      <c r="G55" s="66" t="str">
        <f t="shared" ref="G55" si="243">IF(AND(ISBLANK($A55),ISBLANK($B55),ISBLANK($A56),ISBLANK($B56)),"-",SUM(IF(ISNA(VLOOKUP($A55,$C$2:$U$19,G$20,FALSE))=FALSE,VLOOKUP($A55,$C$2:$U$19,G$20,FALSE)=2),IF(ISNA(VLOOKUP($B55,$C$2:$U$19,G$20,FALSE))=FALSE,VLOOKUP($B55,$C$2:$U$19,G$20,FALSE)=2),IF(ISNA(VLOOKUP($A56,$C$2:$U$19,G$20,FALSE))=FALSE,VLOOKUP($A56,$C$2:$U$19,G$20,FALSE)=2),IF(ISNA(VLOOKUP($B56,$C$2:$U$19,G$20,FALSE))=FALSE,VLOOKUP($B56,$C$2:$U$19,G$20,FALSE)=2)))</f>
        <v>-</v>
      </c>
      <c r="H55" s="66" t="str">
        <f t="shared" ref="H55" si="244">IF(AND(ISBLANK($A55),ISBLANK($B55),ISBLANK($A56),ISBLANK($B56)),"-",SUM(IF(ISNA(VLOOKUP($A55,$C$2:$U$19,H$20,FALSE))=FALSE,VLOOKUP($A55,$C$2:$U$19,H$20,FALSE)=2),IF(ISNA(VLOOKUP($B55,$C$2:$U$19,H$20,FALSE))=FALSE,VLOOKUP($B55,$C$2:$U$19,H$20,FALSE)=2),IF(ISNA(VLOOKUP($A56,$C$2:$U$19,H$20,FALSE))=FALSE,VLOOKUP($A56,$C$2:$U$19,H$20,FALSE)=2),IF(ISNA(VLOOKUP($B56,$C$2:$U$19,H$20,FALSE))=FALSE,VLOOKUP($B56,$C$2:$U$19,H$20,FALSE)=2)))</f>
        <v>-</v>
      </c>
      <c r="I55" s="66" t="str">
        <f t="shared" ref="I55" si="245">IF(AND(ISBLANK($A55),ISBLANK($B55),ISBLANK($A56),ISBLANK($B56)),"-",SUM(IF(ISNA(VLOOKUP($A55,$C$2:$U$19,I$20,FALSE))=FALSE,VLOOKUP($A55,$C$2:$U$19,I$20,FALSE)=2),IF(ISNA(VLOOKUP($B55,$C$2:$U$19,I$20,FALSE))=FALSE,VLOOKUP($B55,$C$2:$U$19,I$20,FALSE)=2),IF(ISNA(VLOOKUP($A56,$C$2:$U$19,I$20,FALSE))=FALSE,VLOOKUP($A56,$C$2:$U$19,I$20,FALSE)=2),IF(ISNA(VLOOKUP($B56,$C$2:$U$19,I$20,FALSE))=FALSE,VLOOKUP($B56,$C$2:$U$19,I$20,FALSE)=2)))</f>
        <v>-</v>
      </c>
      <c r="J55" s="66" t="str">
        <f t="shared" ref="J55" si="246">IF(AND(ISBLANK($A55),ISBLANK($B55),ISBLANK($A56),ISBLANK($B56)),"-",SUM(IF(ISNA(VLOOKUP($A55,$C$2:$U$19,J$20,FALSE))=FALSE,VLOOKUP($A55,$C$2:$U$19,J$20,FALSE)=2),IF(ISNA(VLOOKUP($B55,$C$2:$U$19,J$20,FALSE))=FALSE,VLOOKUP($B55,$C$2:$U$19,J$20,FALSE)=2),IF(ISNA(VLOOKUP($A56,$C$2:$U$19,J$20,FALSE))=FALSE,VLOOKUP($A56,$C$2:$U$19,J$20,FALSE)=2),IF(ISNA(VLOOKUP($B56,$C$2:$U$19,J$20,FALSE))=FALSE,VLOOKUP($B56,$C$2:$U$19,J$20,FALSE)=2)))</f>
        <v>-</v>
      </c>
      <c r="K55" s="66" t="str">
        <f t="shared" ref="K55" si="247">IF(AND(ISBLANK($A55),ISBLANK($B55),ISBLANK($A56),ISBLANK($B56)),"-",SUM(IF(ISNA(VLOOKUP($A55,$C$2:$U$19,K$20,FALSE))=FALSE,VLOOKUP($A55,$C$2:$U$19,K$20,FALSE)=2),IF(ISNA(VLOOKUP($B55,$C$2:$U$19,K$20,FALSE))=FALSE,VLOOKUP($B55,$C$2:$U$19,K$20,FALSE)=2),IF(ISNA(VLOOKUP($A56,$C$2:$U$19,K$20,FALSE))=FALSE,VLOOKUP($A56,$C$2:$U$19,K$20,FALSE)=2),IF(ISNA(VLOOKUP($B56,$C$2:$U$19,K$20,FALSE))=FALSE,VLOOKUP($B56,$C$2:$U$19,K$20,FALSE)=2)))</f>
        <v>-</v>
      </c>
      <c r="L55" s="66" t="str">
        <f t="shared" ref="L55" si="248">IF(AND(ISBLANK($A55),ISBLANK($B55),ISBLANK($A56),ISBLANK($B56)),"-",SUM(IF(ISNA(VLOOKUP($A55,$C$2:$U$19,L$20,FALSE))=FALSE,VLOOKUP($A55,$C$2:$U$19,L$20,FALSE)=2),IF(ISNA(VLOOKUP($B55,$C$2:$U$19,L$20,FALSE))=FALSE,VLOOKUP($B55,$C$2:$U$19,L$20,FALSE)=2),IF(ISNA(VLOOKUP($A56,$C$2:$U$19,L$20,FALSE))=FALSE,VLOOKUP($A56,$C$2:$U$19,L$20,FALSE)=2),IF(ISNA(VLOOKUP($B56,$C$2:$U$19,L$20,FALSE))=FALSE,VLOOKUP($B56,$C$2:$U$19,L$20,FALSE)=2)))</f>
        <v>-</v>
      </c>
      <c r="M55" s="66" t="str">
        <f t="shared" ref="M55" si="249">IF(AND(ISBLANK($A55),ISBLANK($B55),ISBLANK($A56),ISBLANK($B56)),"-",SUM(IF(ISNA(VLOOKUP($A55,$C$2:$U$19,M$20,FALSE))=FALSE,VLOOKUP($A55,$C$2:$U$19,M$20,FALSE)=2),IF(ISNA(VLOOKUP($B55,$C$2:$U$19,M$20,FALSE))=FALSE,VLOOKUP($B55,$C$2:$U$19,M$20,FALSE)=2),IF(ISNA(VLOOKUP($A56,$C$2:$U$19,M$20,FALSE))=FALSE,VLOOKUP($A56,$C$2:$U$19,M$20,FALSE)=2),IF(ISNA(VLOOKUP($B56,$C$2:$U$19,M$20,FALSE))=FALSE,VLOOKUP($B56,$C$2:$U$19,M$20,FALSE)=2)))</f>
        <v>-</v>
      </c>
      <c r="N55" s="66" t="str">
        <f t="shared" ref="N55" si="250">IF(AND(ISBLANK($A55),ISBLANK($B55),ISBLANK($A56),ISBLANK($B56)),"-",SUM(IF(ISNA(VLOOKUP($A55,$C$2:$U$19,N$20,FALSE))=FALSE,VLOOKUP($A55,$C$2:$U$19,N$20,FALSE)=2),IF(ISNA(VLOOKUP($B55,$C$2:$U$19,N$20,FALSE))=FALSE,VLOOKUP($B55,$C$2:$U$19,N$20,FALSE)=2),IF(ISNA(VLOOKUP($A56,$C$2:$U$19,N$20,FALSE))=FALSE,VLOOKUP($A56,$C$2:$U$19,N$20,FALSE)=2),IF(ISNA(VLOOKUP($B56,$C$2:$U$19,N$20,FALSE))=FALSE,VLOOKUP($B56,$C$2:$U$19,N$20,FALSE)=2)))</f>
        <v>-</v>
      </c>
      <c r="O55" s="66" t="str">
        <f t="shared" ref="O55" si="251">IF(AND(ISBLANK($A55),ISBLANK($B55),ISBLANK($A56),ISBLANK($B56)),"-",SUM(IF(ISNA(VLOOKUP($A55,$C$2:$U$19,O$20,FALSE))=FALSE,VLOOKUP($A55,$C$2:$U$19,O$20,FALSE)=2),IF(ISNA(VLOOKUP($B55,$C$2:$U$19,O$20,FALSE))=FALSE,VLOOKUP($B55,$C$2:$U$19,O$20,FALSE)=2),IF(ISNA(VLOOKUP($A56,$C$2:$U$19,O$20,FALSE))=FALSE,VLOOKUP($A56,$C$2:$U$19,O$20,FALSE)=2),IF(ISNA(VLOOKUP($B56,$C$2:$U$19,O$20,FALSE))=FALSE,VLOOKUP($B56,$C$2:$U$19,O$20,FALSE)=2)))</f>
        <v>-</v>
      </c>
      <c r="P55" s="66" t="str">
        <f t="shared" ref="P55" si="252">IF(AND(ISBLANK($A55),ISBLANK($B55),ISBLANK($A56),ISBLANK($B56)),"-",SUM(IF(ISNA(VLOOKUP($A55,$C$2:$U$19,P$20,FALSE))=FALSE,VLOOKUP($A55,$C$2:$U$19,P$20,FALSE)=2),IF(ISNA(VLOOKUP($B55,$C$2:$U$19,P$20,FALSE))=FALSE,VLOOKUP($B55,$C$2:$U$19,P$20,FALSE)=2),IF(ISNA(VLOOKUP($A56,$C$2:$U$19,P$20,FALSE))=FALSE,VLOOKUP($A56,$C$2:$U$19,P$20,FALSE)=2),IF(ISNA(VLOOKUP($B56,$C$2:$U$19,P$20,FALSE))=FALSE,VLOOKUP($B56,$C$2:$U$19,P$20,FALSE)=2)))</f>
        <v>-</v>
      </c>
      <c r="Q55" s="66" t="str">
        <f t="shared" ref="Q55" si="253">IF(AND(ISBLANK($A55),ISBLANK($B55),ISBLANK($A56),ISBLANK($B56)),"-",SUM(IF(ISNA(VLOOKUP($A55,$C$2:$U$19,Q$20,FALSE))=FALSE,VLOOKUP($A55,$C$2:$U$19,Q$20,FALSE)=2),IF(ISNA(VLOOKUP($B55,$C$2:$U$19,Q$20,FALSE))=FALSE,VLOOKUP($B55,$C$2:$U$19,Q$20,FALSE)=2),IF(ISNA(VLOOKUP($A56,$C$2:$U$19,Q$20,FALSE))=FALSE,VLOOKUP($A56,$C$2:$U$19,Q$20,FALSE)=2),IF(ISNA(VLOOKUP($B56,$C$2:$U$19,Q$20,FALSE))=FALSE,VLOOKUP($B56,$C$2:$U$19,Q$20,FALSE)=2)))</f>
        <v>-</v>
      </c>
      <c r="R55" s="66" t="str">
        <f t="shared" ref="R55" si="254">IF(AND(ISBLANK($A55),ISBLANK($B55),ISBLANK($A56),ISBLANK($B56)),"-",SUM(IF(ISNA(VLOOKUP($A55,$C$2:$U$19,R$20,FALSE))=FALSE,VLOOKUP($A55,$C$2:$U$19,R$20,FALSE)=2),IF(ISNA(VLOOKUP($B55,$C$2:$U$19,R$20,FALSE))=FALSE,VLOOKUP($B55,$C$2:$U$19,R$20,FALSE)=2),IF(ISNA(VLOOKUP($A56,$C$2:$U$19,R$20,FALSE))=FALSE,VLOOKUP($A56,$C$2:$U$19,R$20,FALSE)=2),IF(ISNA(VLOOKUP($B56,$C$2:$U$19,R$20,FALSE))=FALSE,VLOOKUP($B56,$C$2:$U$19,R$20,FALSE)=2)))</f>
        <v>-</v>
      </c>
      <c r="S55" s="66" t="str">
        <f t="shared" ref="S55" si="255">IF(AND(ISBLANK($A55),ISBLANK($B55),ISBLANK($A56),ISBLANK($B56)),"-",SUM(IF(ISNA(VLOOKUP($A55,$C$2:$U$19,S$20,FALSE))=FALSE,VLOOKUP($A55,$C$2:$U$19,S$20,FALSE)=2),IF(ISNA(VLOOKUP($B55,$C$2:$U$19,S$20,FALSE))=FALSE,VLOOKUP($B55,$C$2:$U$19,S$20,FALSE)=2),IF(ISNA(VLOOKUP($A56,$C$2:$U$19,S$20,FALSE))=FALSE,VLOOKUP($A56,$C$2:$U$19,S$20,FALSE)=2),IF(ISNA(VLOOKUP($B56,$C$2:$U$19,S$20,FALSE))=FALSE,VLOOKUP($B56,$C$2:$U$19,S$20,FALSE)=2)))</f>
        <v>-</v>
      </c>
      <c r="T55" s="66" t="str">
        <f t="shared" ref="T55" si="256">IF(AND(ISBLANK($A55),ISBLANK($B55),ISBLANK($A56),ISBLANK($B56)),"-",SUM(IF(ISNA(VLOOKUP($A55,$C$2:$U$19,T$20,FALSE))=FALSE,VLOOKUP($A55,$C$2:$U$19,T$20,FALSE)=2),IF(ISNA(VLOOKUP($B55,$C$2:$U$19,T$20,FALSE))=FALSE,VLOOKUP($B55,$C$2:$U$19,T$20,FALSE)=2),IF(ISNA(VLOOKUP($A56,$C$2:$U$19,T$20,FALSE))=FALSE,VLOOKUP($A56,$C$2:$U$19,T$20,FALSE)=2),IF(ISNA(VLOOKUP($B56,$C$2:$U$19,T$20,FALSE))=FALSE,VLOOKUP($B56,$C$2:$U$19,T$20,FALSE)=2)))</f>
        <v>-</v>
      </c>
      <c r="U55" s="66" t="str">
        <f t="shared" ref="U55" si="257">IF(AND(ISBLANK($A55),ISBLANK($B55),ISBLANK($A56),ISBLANK($B56)),"-",SUM(IF(ISNA(VLOOKUP($A55,$C$2:$U$19,U$20,FALSE))=FALSE,VLOOKUP($A55,$C$2:$U$19,U$20,FALSE)=2),IF(ISNA(VLOOKUP($B55,$C$2:$U$19,U$20,FALSE))=FALSE,VLOOKUP($B55,$C$2:$U$19,U$20,FALSE)=2),IF(ISNA(VLOOKUP($A56,$C$2:$U$19,U$20,FALSE))=FALSE,VLOOKUP($A56,$C$2:$U$19,U$20,FALSE)=2),IF(ISNA(VLOOKUP($B56,$C$2:$U$19,U$20,FALSE))=FALSE,VLOOKUP($B56,$C$2:$U$19,U$20,FALSE)=2)))</f>
        <v>-</v>
      </c>
      <c r="V55" s="31"/>
      <c r="W55" s="31"/>
      <c r="X55" s="31"/>
      <c r="Y55" s="31"/>
      <c r="Z55" s="31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  <c r="BU55" s="30"/>
      <c r="BV55" s="30"/>
      <c r="BW55" s="30"/>
    </row>
    <row r="56" spans="1:75" ht="48" customHeight="1" thickBot="1" x14ac:dyDescent="0.4">
      <c r="A56" s="26"/>
      <c r="B56" s="26"/>
      <c r="C56" s="88" t="s">
        <v>41</v>
      </c>
      <c r="D56" s="89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7"/>
      <c r="V56" s="31"/>
      <c r="W56" s="31"/>
      <c r="X56" s="31"/>
      <c r="Y56" s="31"/>
      <c r="Z56" s="31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  <c r="BU56" s="30"/>
      <c r="BV56" s="30"/>
      <c r="BW56" s="30"/>
    </row>
    <row r="57" spans="1:75" x14ac:dyDescent="0.35">
      <c r="A57" s="32"/>
      <c r="B57" s="32"/>
      <c r="C57" s="32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  <c r="BU57" s="30"/>
      <c r="BV57" s="30"/>
      <c r="BW57" s="30"/>
    </row>
    <row r="58" spans="1:75" x14ac:dyDescent="0.35">
      <c r="A58" s="32"/>
      <c r="B58" s="32"/>
      <c r="C58" s="32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  <c r="BU58" s="30"/>
      <c r="BV58" s="30"/>
      <c r="BW58" s="30"/>
    </row>
    <row r="59" spans="1:75" x14ac:dyDescent="0.35">
      <c r="A59" s="32"/>
      <c r="B59" s="32"/>
      <c r="C59" s="32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0"/>
      <c r="BV59" s="30"/>
      <c r="BW59" s="30"/>
    </row>
    <row r="60" spans="1:75" x14ac:dyDescent="0.35">
      <c r="A60" s="32"/>
      <c r="B60" s="32"/>
      <c r="C60" s="32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  <c r="BT60" s="30"/>
      <c r="BU60" s="30"/>
      <c r="BV60" s="30"/>
      <c r="BW60" s="30"/>
    </row>
    <row r="61" spans="1:75" x14ac:dyDescent="0.35">
      <c r="A61" s="32"/>
      <c r="B61" s="32"/>
      <c r="C61" s="32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  <c r="BU61" s="30"/>
      <c r="BV61" s="30"/>
      <c r="BW61" s="30"/>
    </row>
    <row r="62" spans="1:75" x14ac:dyDescent="0.35">
      <c r="A62" s="32"/>
      <c r="B62" s="32"/>
      <c r="C62" s="32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  <c r="BU62" s="30"/>
      <c r="BV62" s="30"/>
      <c r="BW62" s="30"/>
    </row>
    <row r="63" spans="1:75" x14ac:dyDescent="0.3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  <c r="BS63" s="30"/>
      <c r="BT63" s="30"/>
      <c r="BU63" s="30"/>
      <c r="BV63" s="30"/>
      <c r="BW63" s="30"/>
    </row>
    <row r="64" spans="1:75" x14ac:dyDescent="0.3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  <c r="BT64" s="30"/>
      <c r="BU64" s="30"/>
      <c r="BV64" s="30"/>
      <c r="BW64" s="30"/>
    </row>
    <row r="65" spans="1:75" x14ac:dyDescent="0.3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  <c r="BO65" s="30"/>
      <c r="BP65" s="30"/>
      <c r="BQ65" s="30"/>
      <c r="BR65" s="30"/>
      <c r="BS65" s="30"/>
      <c r="BT65" s="30"/>
      <c r="BU65" s="30"/>
      <c r="BV65" s="30"/>
      <c r="BW65" s="30"/>
    </row>
    <row r="66" spans="1:75" x14ac:dyDescent="0.3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  <c r="BU66" s="30"/>
      <c r="BV66" s="30"/>
      <c r="BW66" s="30"/>
    </row>
    <row r="67" spans="1:75" x14ac:dyDescent="0.3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30"/>
      <c r="BS67" s="30"/>
      <c r="BT67" s="30"/>
      <c r="BU67" s="30"/>
      <c r="BV67" s="30"/>
      <c r="BW67" s="30"/>
    </row>
    <row r="68" spans="1:75" x14ac:dyDescent="0.3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  <c r="BT68" s="30"/>
      <c r="BU68" s="30"/>
      <c r="BV68" s="30"/>
      <c r="BW68" s="30"/>
    </row>
    <row r="69" spans="1:75" x14ac:dyDescent="0.3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  <c r="BU69" s="30"/>
      <c r="BV69" s="30"/>
      <c r="BW69" s="30"/>
    </row>
    <row r="70" spans="1:75" x14ac:dyDescent="0.3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0"/>
      <c r="BV70" s="30"/>
      <c r="BW70" s="30"/>
    </row>
    <row r="71" spans="1:75" x14ac:dyDescent="0.3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  <c r="BU71" s="30"/>
      <c r="BV71" s="30"/>
      <c r="BW71" s="30"/>
    </row>
    <row r="72" spans="1:75" x14ac:dyDescent="0.3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  <c r="BU72" s="30"/>
      <c r="BV72" s="30"/>
      <c r="BW72" s="30"/>
    </row>
    <row r="73" spans="1:75" x14ac:dyDescent="0.3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  <c r="BU73" s="30"/>
      <c r="BV73" s="30"/>
      <c r="BW73" s="30"/>
    </row>
    <row r="74" spans="1:75" x14ac:dyDescent="0.3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  <c r="BU74" s="30"/>
      <c r="BV74" s="30"/>
      <c r="BW74" s="30"/>
    </row>
    <row r="75" spans="1:75" x14ac:dyDescent="0.3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30"/>
      <c r="BT75" s="30"/>
      <c r="BU75" s="30"/>
      <c r="BV75" s="30"/>
      <c r="BW75" s="30"/>
    </row>
    <row r="76" spans="1:75" x14ac:dyDescent="0.3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  <c r="BU76" s="30"/>
      <c r="BV76" s="30"/>
      <c r="BW76" s="30"/>
    </row>
    <row r="77" spans="1:75" x14ac:dyDescent="0.3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  <c r="BU77" s="30"/>
      <c r="BV77" s="30"/>
      <c r="BW77" s="30"/>
    </row>
    <row r="78" spans="1:75" x14ac:dyDescent="0.3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0"/>
      <c r="BV78" s="30"/>
      <c r="BW78" s="30"/>
    </row>
    <row r="79" spans="1:75" x14ac:dyDescent="0.3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30"/>
    </row>
    <row r="80" spans="1:75" x14ac:dyDescent="0.3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30"/>
    </row>
    <row r="81" spans="1:75" x14ac:dyDescent="0.3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s="30"/>
      <c r="BU81" s="30"/>
      <c r="BV81" s="30"/>
      <c r="BW81" s="30"/>
    </row>
    <row r="82" spans="1:75" x14ac:dyDescent="0.3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  <c r="BU82" s="30"/>
      <c r="BV82" s="30"/>
      <c r="BW82" s="30"/>
    </row>
    <row r="83" spans="1:75" x14ac:dyDescent="0.3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  <c r="BS83" s="30"/>
      <c r="BT83" s="30"/>
      <c r="BU83" s="30"/>
      <c r="BV83" s="30"/>
      <c r="BW83" s="30"/>
    </row>
    <row r="84" spans="1:75" x14ac:dyDescent="0.3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  <c r="BN84" s="30"/>
      <c r="BO84" s="30"/>
      <c r="BP84" s="30"/>
      <c r="BQ84" s="30"/>
      <c r="BR84" s="30"/>
      <c r="BS84" s="30"/>
      <c r="BT84" s="30"/>
      <c r="BU84" s="30"/>
      <c r="BV84" s="30"/>
      <c r="BW84" s="30"/>
    </row>
    <row r="85" spans="1:75" x14ac:dyDescent="0.3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30"/>
      <c r="BN85" s="30"/>
      <c r="BO85" s="30"/>
      <c r="BP85" s="30"/>
      <c r="BQ85" s="30"/>
      <c r="BR85" s="30"/>
      <c r="BS85" s="30"/>
      <c r="BT85" s="30"/>
      <c r="BU85" s="30"/>
      <c r="BV85" s="30"/>
      <c r="BW85" s="30"/>
    </row>
    <row r="86" spans="1:75" x14ac:dyDescent="0.3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  <c r="BS86" s="30"/>
      <c r="BT86" s="30"/>
      <c r="BU86" s="30"/>
      <c r="BV86" s="30"/>
      <c r="BW86" s="30"/>
    </row>
    <row r="87" spans="1:75" x14ac:dyDescent="0.3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30"/>
      <c r="BN87" s="30"/>
      <c r="BO87" s="30"/>
      <c r="BP87" s="30"/>
      <c r="BQ87" s="30"/>
      <c r="BR87" s="30"/>
      <c r="BS87" s="30"/>
      <c r="BT87" s="30"/>
      <c r="BU87" s="30"/>
      <c r="BV87" s="30"/>
      <c r="BW87" s="30"/>
    </row>
    <row r="88" spans="1:75" x14ac:dyDescent="0.35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  <c r="BI88" s="30"/>
      <c r="BJ88" s="30"/>
      <c r="BK88" s="30"/>
      <c r="BL88" s="30"/>
      <c r="BM88" s="30"/>
      <c r="BN88" s="30"/>
      <c r="BO88" s="30"/>
      <c r="BP88" s="30"/>
      <c r="BQ88" s="30"/>
      <c r="BR88" s="30"/>
      <c r="BS88" s="30"/>
      <c r="BT88" s="30"/>
      <c r="BU88" s="30"/>
      <c r="BV88" s="30"/>
      <c r="BW88" s="30"/>
    </row>
    <row r="89" spans="1:75" x14ac:dyDescent="0.35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  <c r="BM89" s="30"/>
      <c r="BN89" s="30"/>
      <c r="BO89" s="30"/>
      <c r="BP89" s="30"/>
      <c r="BQ89" s="30"/>
      <c r="BR89" s="30"/>
      <c r="BS89" s="30"/>
      <c r="BT89" s="30"/>
      <c r="BU89" s="30"/>
      <c r="BV89" s="30"/>
      <c r="BW89" s="30"/>
    </row>
    <row r="90" spans="1:75" x14ac:dyDescent="0.35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30"/>
      <c r="BN90" s="30"/>
      <c r="BO90" s="30"/>
      <c r="BP90" s="30"/>
      <c r="BQ90" s="30"/>
      <c r="BR90" s="30"/>
      <c r="BS90" s="30"/>
      <c r="BT90" s="30"/>
      <c r="BU90" s="30"/>
      <c r="BV90" s="30"/>
      <c r="BW90" s="30"/>
    </row>
    <row r="91" spans="1:75" x14ac:dyDescent="0.35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  <c r="BJ91" s="30"/>
      <c r="BK91" s="30"/>
      <c r="BL91" s="30"/>
      <c r="BM91" s="30"/>
      <c r="BN91" s="30"/>
      <c r="BO91" s="30"/>
      <c r="BP91" s="30"/>
      <c r="BQ91" s="30"/>
      <c r="BR91" s="30"/>
      <c r="BS91" s="30"/>
      <c r="BT91" s="30"/>
      <c r="BU91" s="30"/>
      <c r="BV91" s="30"/>
      <c r="BW91" s="30"/>
    </row>
    <row r="92" spans="1:75" x14ac:dyDescent="0.35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I92" s="30"/>
      <c r="BJ92" s="30"/>
      <c r="BK92" s="30"/>
      <c r="BL92" s="30"/>
      <c r="BM92" s="30"/>
      <c r="BN92" s="30"/>
      <c r="BO92" s="30"/>
      <c r="BP92" s="30"/>
      <c r="BQ92" s="30"/>
      <c r="BR92" s="30"/>
      <c r="BS92" s="30"/>
      <c r="BT92" s="30"/>
      <c r="BU92" s="30"/>
      <c r="BV92" s="30"/>
      <c r="BW92" s="30"/>
    </row>
    <row r="93" spans="1:75" x14ac:dyDescent="0.35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0"/>
      <c r="BN93" s="30"/>
      <c r="BO93" s="30"/>
      <c r="BP93" s="30"/>
      <c r="BQ93" s="30"/>
      <c r="BR93" s="30"/>
      <c r="BS93" s="30"/>
      <c r="BT93" s="30"/>
      <c r="BU93" s="30"/>
      <c r="BV93" s="30"/>
      <c r="BW93" s="30"/>
    </row>
    <row r="94" spans="1:75" x14ac:dyDescent="0.35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0"/>
      <c r="BK94" s="30"/>
      <c r="BL94" s="30"/>
      <c r="BM94" s="30"/>
      <c r="BN94" s="30"/>
      <c r="BO94" s="30"/>
      <c r="BP94" s="30"/>
      <c r="BQ94" s="30"/>
      <c r="BR94" s="30"/>
      <c r="BS94" s="30"/>
      <c r="BT94" s="30"/>
      <c r="BU94" s="30"/>
      <c r="BV94" s="30"/>
      <c r="BW94" s="30"/>
    </row>
    <row r="95" spans="1:75" x14ac:dyDescent="0.3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30"/>
      <c r="BN95" s="30"/>
      <c r="BO95" s="30"/>
      <c r="BP95" s="30"/>
      <c r="BQ95" s="30"/>
      <c r="BR95" s="30"/>
      <c r="BS95" s="30"/>
      <c r="BT95" s="30"/>
      <c r="BU95" s="30"/>
      <c r="BV95" s="30"/>
      <c r="BW95" s="30"/>
    </row>
    <row r="96" spans="1:75" x14ac:dyDescent="0.3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30"/>
      <c r="BM96" s="30"/>
      <c r="BN96" s="30"/>
      <c r="BO96" s="30"/>
      <c r="BP96" s="30"/>
      <c r="BQ96" s="30"/>
      <c r="BR96" s="30"/>
      <c r="BS96" s="30"/>
      <c r="BT96" s="30"/>
      <c r="BU96" s="30"/>
      <c r="BV96" s="30"/>
      <c r="BW96" s="30"/>
    </row>
    <row r="97" spans="1:75" x14ac:dyDescent="0.35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30"/>
      <c r="BN97" s="30"/>
      <c r="BO97" s="30"/>
      <c r="BP97" s="30"/>
      <c r="BQ97" s="30"/>
      <c r="BR97" s="30"/>
      <c r="BS97" s="30"/>
      <c r="BT97" s="30"/>
      <c r="BU97" s="30"/>
      <c r="BV97" s="30"/>
      <c r="BW97" s="30"/>
    </row>
    <row r="98" spans="1:75" x14ac:dyDescent="0.35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  <c r="BU98" s="30"/>
      <c r="BV98" s="30"/>
      <c r="BW98" s="30"/>
    </row>
    <row r="99" spans="1:75" x14ac:dyDescent="0.35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  <c r="BI99" s="30"/>
      <c r="BJ99" s="30"/>
      <c r="BK99" s="30"/>
      <c r="BL99" s="30"/>
      <c r="BM99" s="30"/>
      <c r="BN99" s="30"/>
      <c r="BO99" s="30"/>
      <c r="BP99" s="30"/>
      <c r="BQ99" s="30"/>
      <c r="BR99" s="30"/>
      <c r="BS99" s="30"/>
      <c r="BT99" s="30"/>
      <c r="BU99" s="30"/>
      <c r="BV99" s="30"/>
      <c r="BW99" s="30"/>
    </row>
    <row r="100" spans="1:75" x14ac:dyDescent="0.35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  <c r="BI100" s="30"/>
      <c r="BJ100" s="30"/>
      <c r="BK100" s="30"/>
      <c r="BL100" s="30"/>
      <c r="BM100" s="30"/>
      <c r="BN100" s="30"/>
      <c r="BO100" s="30"/>
      <c r="BP100" s="30"/>
      <c r="BQ100" s="30"/>
      <c r="BR100" s="30"/>
      <c r="BS100" s="30"/>
      <c r="BT100" s="30"/>
      <c r="BU100" s="30"/>
      <c r="BV100" s="30"/>
      <c r="BW100" s="30"/>
    </row>
    <row r="101" spans="1:75" x14ac:dyDescent="0.35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0"/>
      <c r="BI101" s="30"/>
      <c r="BJ101" s="30"/>
      <c r="BK101" s="30"/>
      <c r="BL101" s="30"/>
      <c r="BM101" s="30"/>
      <c r="BN101" s="30"/>
      <c r="BO101" s="30"/>
      <c r="BP101" s="30"/>
      <c r="BQ101" s="30"/>
      <c r="BR101" s="30"/>
      <c r="BS101" s="30"/>
      <c r="BT101" s="30"/>
      <c r="BU101" s="30"/>
      <c r="BV101" s="30"/>
      <c r="BW101" s="30"/>
    </row>
    <row r="102" spans="1:75" x14ac:dyDescent="0.35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  <c r="BR102" s="30"/>
      <c r="BS102" s="30"/>
      <c r="BT102" s="30"/>
      <c r="BU102" s="30"/>
      <c r="BV102" s="30"/>
      <c r="BW102" s="30"/>
    </row>
    <row r="103" spans="1:75" x14ac:dyDescent="0.35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0"/>
      <c r="BH103" s="30"/>
      <c r="BI103" s="30"/>
      <c r="BJ103" s="30"/>
      <c r="BK103" s="30"/>
      <c r="BL103" s="30"/>
      <c r="BM103" s="30"/>
      <c r="BN103" s="30"/>
      <c r="BO103" s="30"/>
      <c r="BP103" s="30"/>
      <c r="BQ103" s="30"/>
      <c r="BR103" s="30"/>
      <c r="BS103" s="30"/>
      <c r="BT103" s="30"/>
      <c r="BU103" s="30"/>
      <c r="BV103" s="30"/>
      <c r="BW103" s="30"/>
    </row>
    <row r="104" spans="1:75" x14ac:dyDescent="0.35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  <c r="BI104" s="30"/>
      <c r="BJ104" s="30"/>
      <c r="BK104" s="30"/>
      <c r="BL104" s="30"/>
      <c r="BM104" s="30"/>
      <c r="BN104" s="30"/>
      <c r="BO104" s="30"/>
      <c r="BP104" s="30"/>
      <c r="BQ104" s="30"/>
      <c r="BR104" s="30"/>
      <c r="BS104" s="30"/>
      <c r="BT104" s="30"/>
      <c r="BU104" s="30"/>
      <c r="BV104" s="30"/>
      <c r="BW104" s="30"/>
    </row>
    <row r="105" spans="1:75" x14ac:dyDescent="0.3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30"/>
      <c r="BK105" s="30"/>
      <c r="BL105" s="30"/>
      <c r="BM105" s="30"/>
      <c r="BN105" s="30"/>
      <c r="BO105" s="30"/>
      <c r="BP105" s="30"/>
      <c r="BQ105" s="30"/>
      <c r="BR105" s="30"/>
      <c r="BS105" s="30"/>
      <c r="BT105" s="30"/>
      <c r="BU105" s="30"/>
      <c r="BV105" s="30"/>
      <c r="BW105" s="30"/>
    </row>
    <row r="106" spans="1:75" x14ac:dyDescent="0.35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  <c r="BJ106" s="30"/>
      <c r="BK106" s="30"/>
      <c r="BL106" s="30"/>
      <c r="BM106" s="30"/>
      <c r="BN106" s="30"/>
      <c r="BO106" s="30"/>
      <c r="BP106" s="30"/>
      <c r="BQ106" s="30"/>
      <c r="BR106" s="30"/>
      <c r="BS106" s="30"/>
      <c r="BT106" s="30"/>
      <c r="BU106" s="30"/>
      <c r="BV106" s="30"/>
      <c r="BW106" s="30"/>
    </row>
    <row r="107" spans="1:75" x14ac:dyDescent="0.35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  <c r="BI107" s="30"/>
      <c r="BJ107" s="30"/>
      <c r="BK107" s="30"/>
      <c r="BL107" s="30"/>
      <c r="BM107" s="30"/>
      <c r="BN107" s="30"/>
      <c r="BO107" s="30"/>
      <c r="BP107" s="30"/>
      <c r="BQ107" s="30"/>
      <c r="BR107" s="30"/>
      <c r="BS107" s="30"/>
      <c r="BT107" s="30"/>
      <c r="BU107" s="30"/>
      <c r="BV107" s="30"/>
      <c r="BW107" s="30"/>
    </row>
    <row r="108" spans="1:75" x14ac:dyDescent="0.35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  <c r="BR108" s="30"/>
      <c r="BS108" s="30"/>
      <c r="BT108" s="30"/>
      <c r="BU108" s="30"/>
      <c r="BV108" s="30"/>
      <c r="BW108" s="30"/>
    </row>
    <row r="109" spans="1:75" x14ac:dyDescent="0.35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  <c r="BU109" s="30"/>
      <c r="BV109" s="30"/>
      <c r="BW109" s="30"/>
    </row>
    <row r="110" spans="1:75" x14ac:dyDescent="0.35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  <c r="BR110" s="30"/>
      <c r="BS110" s="30"/>
      <c r="BT110" s="30"/>
      <c r="BU110" s="30"/>
      <c r="BV110" s="30"/>
      <c r="BW110" s="30"/>
    </row>
    <row r="111" spans="1:75" x14ac:dyDescent="0.35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  <c r="BN111" s="30"/>
      <c r="BO111" s="30"/>
      <c r="BP111" s="30"/>
      <c r="BQ111" s="30"/>
      <c r="BR111" s="30"/>
      <c r="BS111" s="30"/>
      <c r="BT111" s="30"/>
      <c r="BU111" s="30"/>
      <c r="BV111" s="30"/>
      <c r="BW111" s="30"/>
    </row>
    <row r="112" spans="1:75" x14ac:dyDescent="0.35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0"/>
      <c r="BN112" s="30"/>
      <c r="BO112" s="30"/>
      <c r="BP112" s="30"/>
      <c r="BQ112" s="30"/>
      <c r="BR112" s="30"/>
      <c r="BS112" s="30"/>
      <c r="BT112" s="30"/>
      <c r="BU112" s="30"/>
      <c r="BV112" s="30"/>
      <c r="BW112" s="30"/>
    </row>
    <row r="113" spans="1:75" x14ac:dyDescent="0.35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  <c r="BU113" s="30"/>
      <c r="BV113" s="30"/>
      <c r="BW113" s="30"/>
    </row>
    <row r="114" spans="1:75" x14ac:dyDescent="0.35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  <c r="BR114" s="30"/>
      <c r="BS114" s="30"/>
      <c r="BT114" s="30"/>
      <c r="BU114" s="30"/>
      <c r="BV114" s="30"/>
      <c r="BW114" s="30"/>
    </row>
    <row r="115" spans="1:75" x14ac:dyDescent="0.3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  <c r="BN115" s="30"/>
      <c r="BO115" s="30"/>
      <c r="BP115" s="30"/>
      <c r="BQ115" s="30"/>
      <c r="BR115" s="30"/>
      <c r="BS115" s="30"/>
      <c r="BT115" s="30"/>
      <c r="BU115" s="30"/>
      <c r="BV115" s="30"/>
      <c r="BW115" s="30"/>
    </row>
    <row r="116" spans="1:75" x14ac:dyDescent="0.35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  <c r="BT116" s="30"/>
      <c r="BU116" s="30"/>
      <c r="BV116" s="30"/>
      <c r="BW116" s="30"/>
    </row>
    <row r="117" spans="1:75" x14ac:dyDescent="0.35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  <c r="BN117" s="30"/>
      <c r="BO117" s="30"/>
      <c r="BP117" s="30"/>
      <c r="BQ117" s="30"/>
      <c r="BR117" s="30"/>
      <c r="BS117" s="30"/>
      <c r="BT117" s="30"/>
      <c r="BU117" s="30"/>
      <c r="BV117" s="30"/>
      <c r="BW117" s="30"/>
    </row>
    <row r="118" spans="1:75" x14ac:dyDescent="0.35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  <c r="BS118" s="30"/>
      <c r="BT118" s="30"/>
      <c r="BU118" s="30"/>
      <c r="BV118" s="30"/>
      <c r="BW118" s="30"/>
    </row>
    <row r="119" spans="1:75" x14ac:dyDescent="0.35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  <c r="BK119" s="30"/>
      <c r="BL119" s="30"/>
      <c r="BM119" s="30"/>
      <c r="BN119" s="30"/>
      <c r="BO119" s="30"/>
      <c r="BP119" s="30"/>
      <c r="BQ119" s="30"/>
      <c r="BR119" s="30"/>
      <c r="BS119" s="30"/>
      <c r="BT119" s="30"/>
      <c r="BU119" s="30"/>
      <c r="BV119" s="30"/>
      <c r="BW119" s="30"/>
    </row>
    <row r="120" spans="1:75" x14ac:dyDescent="0.35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30"/>
      <c r="BH120" s="30"/>
      <c r="BI120" s="30"/>
      <c r="BJ120" s="30"/>
      <c r="BK120" s="30"/>
      <c r="BL120" s="30"/>
      <c r="BM120" s="30"/>
      <c r="BN120" s="30"/>
      <c r="BO120" s="30"/>
      <c r="BP120" s="30"/>
      <c r="BQ120" s="30"/>
      <c r="BR120" s="30"/>
      <c r="BS120" s="30"/>
      <c r="BT120" s="30"/>
      <c r="BU120" s="30"/>
      <c r="BV120" s="30"/>
      <c r="BW120" s="30"/>
    </row>
    <row r="121" spans="1:75" x14ac:dyDescent="0.35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  <c r="BG121" s="30"/>
      <c r="BH121" s="30"/>
      <c r="BI121" s="30"/>
      <c r="BJ121" s="30"/>
      <c r="BK121" s="30"/>
      <c r="BL121" s="30"/>
      <c r="BM121" s="30"/>
      <c r="BN121" s="30"/>
      <c r="BO121" s="30"/>
      <c r="BP121" s="30"/>
      <c r="BQ121" s="30"/>
      <c r="BR121" s="30"/>
      <c r="BS121" s="30"/>
      <c r="BT121" s="30"/>
      <c r="BU121" s="30"/>
      <c r="BV121" s="30"/>
      <c r="BW121" s="30"/>
    </row>
    <row r="122" spans="1:75" x14ac:dyDescent="0.35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  <c r="BG122" s="30"/>
      <c r="BH122" s="30"/>
      <c r="BI122" s="30"/>
      <c r="BJ122" s="30"/>
      <c r="BK122" s="30"/>
      <c r="BL122" s="30"/>
      <c r="BM122" s="30"/>
      <c r="BN122" s="30"/>
      <c r="BO122" s="30"/>
      <c r="BP122" s="30"/>
      <c r="BQ122" s="30"/>
      <c r="BR122" s="30"/>
      <c r="BS122" s="30"/>
      <c r="BT122" s="30"/>
      <c r="BU122" s="30"/>
      <c r="BV122" s="30"/>
      <c r="BW122" s="30"/>
    </row>
    <row r="123" spans="1:75" x14ac:dyDescent="0.35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0"/>
      <c r="BJ123" s="30"/>
      <c r="BK123" s="30"/>
      <c r="BL123" s="30"/>
      <c r="BM123" s="30"/>
      <c r="BN123" s="30"/>
      <c r="BO123" s="30"/>
      <c r="BP123" s="30"/>
      <c r="BQ123" s="30"/>
      <c r="BR123" s="30"/>
      <c r="BS123" s="30"/>
      <c r="BT123" s="30"/>
      <c r="BU123" s="30"/>
      <c r="BV123" s="30"/>
      <c r="BW123" s="30"/>
    </row>
    <row r="124" spans="1:75" x14ac:dyDescent="0.35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  <c r="BI124" s="30"/>
      <c r="BJ124" s="30"/>
      <c r="BK124" s="30"/>
      <c r="BL124" s="30"/>
      <c r="BM124" s="30"/>
      <c r="BN124" s="30"/>
      <c r="BO124" s="30"/>
      <c r="BP124" s="30"/>
      <c r="BQ124" s="30"/>
      <c r="BR124" s="30"/>
      <c r="BS124" s="30"/>
      <c r="BT124" s="30"/>
      <c r="BU124" s="30"/>
      <c r="BV124" s="30"/>
      <c r="BW124" s="30"/>
    </row>
    <row r="125" spans="1:75" x14ac:dyDescent="0.3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  <c r="BU125" s="30"/>
      <c r="BV125" s="30"/>
      <c r="BW125" s="30"/>
    </row>
    <row r="126" spans="1:75" x14ac:dyDescent="0.35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30"/>
      <c r="BN126" s="30"/>
      <c r="BO126" s="30"/>
      <c r="BP126" s="30"/>
      <c r="BQ126" s="30"/>
      <c r="BR126" s="30"/>
      <c r="BS126" s="30"/>
      <c r="BT126" s="30"/>
      <c r="BU126" s="30"/>
      <c r="BV126" s="30"/>
      <c r="BW126" s="30"/>
    </row>
    <row r="127" spans="1:75" x14ac:dyDescent="0.35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  <c r="BS127" s="30"/>
      <c r="BT127" s="30"/>
      <c r="BU127" s="30"/>
      <c r="BV127" s="30"/>
      <c r="BW127" s="30"/>
    </row>
    <row r="128" spans="1:75" x14ac:dyDescent="0.35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  <c r="BK128" s="30"/>
      <c r="BL128" s="30"/>
      <c r="BM128" s="30"/>
      <c r="BN128" s="30"/>
      <c r="BO128" s="30"/>
      <c r="BP128" s="30"/>
      <c r="BQ128" s="30"/>
      <c r="BR128" s="30"/>
      <c r="BS128" s="30"/>
      <c r="BT128" s="30"/>
      <c r="BU128" s="30"/>
      <c r="BV128" s="30"/>
      <c r="BW128" s="30"/>
    </row>
    <row r="129" spans="1:75" x14ac:dyDescent="0.35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  <c r="BN129" s="30"/>
      <c r="BO129" s="30"/>
      <c r="BP129" s="30"/>
      <c r="BQ129" s="30"/>
      <c r="BR129" s="30"/>
      <c r="BS129" s="30"/>
      <c r="BT129" s="30"/>
      <c r="BU129" s="30"/>
      <c r="BV129" s="30"/>
      <c r="BW129" s="30"/>
    </row>
    <row r="130" spans="1:75" x14ac:dyDescent="0.35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30"/>
      <c r="BM130" s="30"/>
      <c r="BN130" s="30"/>
      <c r="BO130" s="30"/>
      <c r="BP130" s="30"/>
      <c r="BQ130" s="30"/>
      <c r="BR130" s="30"/>
      <c r="BS130" s="30"/>
      <c r="BT130" s="30"/>
      <c r="BU130" s="30"/>
      <c r="BV130" s="30"/>
      <c r="BW130" s="30"/>
    </row>
    <row r="131" spans="1:75" x14ac:dyDescent="0.35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30"/>
      <c r="BJ131" s="30"/>
      <c r="BK131" s="30"/>
      <c r="BL131" s="30"/>
      <c r="BM131" s="30"/>
      <c r="BN131" s="30"/>
      <c r="BO131" s="30"/>
      <c r="BP131" s="30"/>
      <c r="BQ131" s="30"/>
      <c r="BR131" s="30"/>
      <c r="BS131" s="30"/>
      <c r="BT131" s="30"/>
      <c r="BU131" s="30"/>
      <c r="BV131" s="30"/>
      <c r="BW131" s="30"/>
    </row>
    <row r="132" spans="1:75" x14ac:dyDescent="0.35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30"/>
      <c r="BK132" s="30"/>
      <c r="BL132" s="30"/>
      <c r="BM132" s="30"/>
      <c r="BN132" s="30"/>
      <c r="BO132" s="30"/>
      <c r="BP132" s="30"/>
      <c r="BQ132" s="30"/>
      <c r="BR132" s="30"/>
      <c r="BS132" s="30"/>
      <c r="BT132" s="30"/>
      <c r="BU132" s="30"/>
      <c r="BV132" s="30"/>
      <c r="BW132" s="30"/>
    </row>
    <row r="133" spans="1:75" x14ac:dyDescent="0.35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30"/>
      <c r="BJ133" s="30"/>
      <c r="BK133" s="30"/>
      <c r="BL133" s="30"/>
      <c r="BM133" s="30"/>
      <c r="BN133" s="30"/>
      <c r="BO133" s="30"/>
      <c r="BP133" s="30"/>
      <c r="BQ133" s="30"/>
      <c r="BR133" s="30"/>
      <c r="BS133" s="30"/>
      <c r="BT133" s="30"/>
      <c r="BU133" s="30"/>
      <c r="BV133" s="30"/>
      <c r="BW133" s="30"/>
    </row>
    <row r="134" spans="1:75" x14ac:dyDescent="0.35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  <c r="BJ134" s="30"/>
      <c r="BK134" s="30"/>
      <c r="BL134" s="30"/>
      <c r="BM134" s="30"/>
      <c r="BN134" s="30"/>
      <c r="BO134" s="30"/>
      <c r="BP134" s="30"/>
      <c r="BQ134" s="30"/>
      <c r="BR134" s="30"/>
      <c r="BS134" s="30"/>
      <c r="BT134" s="30"/>
      <c r="BU134" s="30"/>
      <c r="BV134" s="30"/>
      <c r="BW134" s="30"/>
    </row>
    <row r="135" spans="1:75" x14ac:dyDescent="0.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  <c r="BJ135" s="30"/>
      <c r="BK135" s="30"/>
      <c r="BL135" s="30"/>
      <c r="BM135" s="30"/>
      <c r="BN135" s="30"/>
      <c r="BO135" s="30"/>
      <c r="BP135" s="30"/>
      <c r="BQ135" s="30"/>
      <c r="BR135" s="30"/>
      <c r="BS135" s="30"/>
      <c r="BT135" s="30"/>
      <c r="BU135" s="30"/>
      <c r="BV135" s="30"/>
      <c r="BW135" s="30"/>
    </row>
    <row r="136" spans="1:75" x14ac:dyDescent="0.35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  <c r="BU136" s="30"/>
      <c r="BV136" s="30"/>
      <c r="BW136" s="30"/>
    </row>
    <row r="137" spans="1:75" x14ac:dyDescent="0.35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  <c r="BJ137" s="30"/>
      <c r="BK137" s="30"/>
      <c r="BL137" s="30"/>
      <c r="BM137" s="30"/>
      <c r="BN137" s="30"/>
      <c r="BO137" s="30"/>
      <c r="BP137" s="30"/>
      <c r="BQ137" s="30"/>
      <c r="BR137" s="30"/>
      <c r="BS137" s="30"/>
      <c r="BT137" s="30"/>
      <c r="BU137" s="30"/>
      <c r="BV137" s="30"/>
      <c r="BW137" s="30"/>
    </row>
    <row r="138" spans="1:75" x14ac:dyDescent="0.35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  <c r="BI138" s="30"/>
      <c r="BJ138" s="30"/>
      <c r="BK138" s="30"/>
      <c r="BL138" s="30"/>
      <c r="BM138" s="30"/>
      <c r="BN138" s="30"/>
      <c r="BO138" s="30"/>
      <c r="BP138" s="30"/>
      <c r="BQ138" s="30"/>
      <c r="BR138" s="30"/>
      <c r="BS138" s="30"/>
      <c r="BT138" s="30"/>
      <c r="BU138" s="30"/>
      <c r="BV138" s="30"/>
      <c r="BW138" s="30"/>
    </row>
    <row r="139" spans="1:75" x14ac:dyDescent="0.35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  <c r="BS139" s="30"/>
      <c r="BT139" s="30"/>
      <c r="BU139" s="30"/>
      <c r="BV139" s="30"/>
      <c r="BW139" s="30"/>
    </row>
    <row r="140" spans="1:75" x14ac:dyDescent="0.35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  <c r="BH140" s="30"/>
      <c r="BI140" s="30"/>
      <c r="BJ140" s="30"/>
      <c r="BK140" s="30"/>
      <c r="BL140" s="30"/>
      <c r="BM140" s="30"/>
      <c r="BN140" s="30"/>
      <c r="BO140" s="30"/>
      <c r="BP140" s="30"/>
      <c r="BQ140" s="30"/>
      <c r="BR140" s="30"/>
      <c r="BS140" s="30"/>
      <c r="BT140" s="30"/>
      <c r="BU140" s="30"/>
      <c r="BV140" s="30"/>
      <c r="BW140" s="30"/>
    </row>
    <row r="141" spans="1:75" x14ac:dyDescent="0.35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30"/>
      <c r="BH141" s="30"/>
      <c r="BI141" s="30"/>
      <c r="BJ141" s="30"/>
      <c r="BK141" s="30"/>
      <c r="BL141" s="30"/>
      <c r="BM141" s="30"/>
      <c r="BN141" s="30"/>
      <c r="BO141" s="30"/>
      <c r="BP141" s="30"/>
      <c r="BQ141" s="30"/>
      <c r="BR141" s="30"/>
      <c r="BS141" s="30"/>
      <c r="BT141" s="30"/>
      <c r="BU141" s="30"/>
      <c r="BV141" s="30"/>
      <c r="BW141" s="30"/>
    </row>
    <row r="142" spans="1:75" x14ac:dyDescent="0.3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30"/>
      <c r="BI142" s="30"/>
      <c r="BJ142" s="30"/>
      <c r="BK142" s="30"/>
      <c r="BL142" s="30"/>
      <c r="BM142" s="30"/>
      <c r="BN142" s="30"/>
      <c r="BO142" s="30"/>
      <c r="BP142" s="30"/>
      <c r="BQ142" s="30"/>
      <c r="BR142" s="30"/>
      <c r="BS142" s="30"/>
      <c r="BT142" s="30"/>
      <c r="BU142" s="30"/>
      <c r="BV142" s="30"/>
      <c r="BW142" s="30"/>
    </row>
    <row r="143" spans="1:75" x14ac:dyDescent="0.35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  <c r="BI143" s="30"/>
      <c r="BJ143" s="30"/>
      <c r="BK143" s="30"/>
      <c r="BL143" s="30"/>
      <c r="BM143" s="30"/>
      <c r="BN143" s="30"/>
      <c r="BO143" s="30"/>
      <c r="BP143" s="30"/>
      <c r="BQ143" s="30"/>
      <c r="BR143" s="30"/>
      <c r="BS143" s="30"/>
      <c r="BT143" s="30"/>
      <c r="BU143" s="30"/>
      <c r="BV143" s="30"/>
      <c r="BW143" s="30"/>
    </row>
    <row r="144" spans="1:75" x14ac:dyDescent="0.35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  <c r="BI144" s="30"/>
      <c r="BJ144" s="30"/>
      <c r="BK144" s="30"/>
      <c r="BL144" s="30"/>
      <c r="BM144" s="30"/>
      <c r="BN144" s="30"/>
      <c r="BO144" s="30"/>
      <c r="BP144" s="30"/>
      <c r="BQ144" s="30"/>
      <c r="BR144" s="30"/>
      <c r="BS144" s="30"/>
      <c r="BT144" s="30"/>
      <c r="BU144" s="30"/>
      <c r="BV144" s="30"/>
      <c r="BW144" s="30"/>
    </row>
    <row r="145" spans="1:75" x14ac:dyDescent="0.3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/>
      <c r="BJ145" s="30"/>
      <c r="BK145" s="30"/>
      <c r="BL145" s="30"/>
      <c r="BM145" s="30"/>
      <c r="BN145" s="30"/>
      <c r="BO145" s="30"/>
      <c r="BP145" s="30"/>
      <c r="BQ145" s="30"/>
      <c r="BR145" s="30"/>
      <c r="BS145" s="30"/>
      <c r="BT145" s="30"/>
      <c r="BU145" s="30"/>
      <c r="BV145" s="30"/>
      <c r="BW145" s="30"/>
    </row>
    <row r="146" spans="1:75" x14ac:dyDescent="0.35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30"/>
      <c r="BH146" s="30"/>
      <c r="BI146" s="30"/>
      <c r="BJ146" s="30"/>
      <c r="BK146" s="30"/>
      <c r="BL146" s="30"/>
      <c r="BM146" s="30"/>
      <c r="BN146" s="30"/>
      <c r="BO146" s="30"/>
      <c r="BP146" s="30"/>
      <c r="BQ146" s="30"/>
      <c r="BR146" s="30"/>
      <c r="BS146" s="30"/>
      <c r="BT146" s="30"/>
      <c r="BU146" s="30"/>
      <c r="BV146" s="30"/>
      <c r="BW146" s="30"/>
    </row>
    <row r="147" spans="1:75" x14ac:dyDescent="0.35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30"/>
      <c r="BJ147" s="30"/>
      <c r="BK147" s="30"/>
      <c r="BL147" s="30"/>
      <c r="BM147" s="30"/>
      <c r="BN147" s="30"/>
      <c r="BO147" s="30"/>
      <c r="BP147" s="30"/>
      <c r="BQ147" s="30"/>
      <c r="BR147" s="30"/>
      <c r="BS147" s="30"/>
      <c r="BT147" s="30"/>
      <c r="BU147" s="30"/>
      <c r="BV147" s="30"/>
      <c r="BW147" s="30"/>
    </row>
    <row r="148" spans="1:75" x14ac:dyDescent="0.35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  <c r="BG148" s="30"/>
      <c r="BH148" s="30"/>
      <c r="BI148" s="30"/>
      <c r="BJ148" s="30"/>
      <c r="BK148" s="30"/>
      <c r="BL148" s="30"/>
      <c r="BM148" s="30"/>
      <c r="BN148" s="30"/>
      <c r="BO148" s="30"/>
      <c r="BP148" s="30"/>
      <c r="BQ148" s="30"/>
      <c r="BR148" s="30"/>
      <c r="BS148" s="30"/>
      <c r="BT148" s="30"/>
      <c r="BU148" s="30"/>
      <c r="BV148" s="30"/>
      <c r="BW148" s="30"/>
    </row>
    <row r="149" spans="1:75" x14ac:dyDescent="0.35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30"/>
      <c r="BG149" s="30"/>
      <c r="BH149" s="30"/>
      <c r="BI149" s="30"/>
      <c r="BJ149" s="30"/>
      <c r="BK149" s="30"/>
      <c r="BL149" s="30"/>
      <c r="BM149" s="30"/>
      <c r="BN149" s="30"/>
      <c r="BO149" s="30"/>
      <c r="BP149" s="30"/>
      <c r="BQ149" s="30"/>
      <c r="BR149" s="30"/>
      <c r="BS149" s="30"/>
      <c r="BT149" s="30"/>
      <c r="BU149" s="30"/>
      <c r="BV149" s="30"/>
      <c r="BW149" s="30"/>
    </row>
    <row r="150" spans="1:75" x14ac:dyDescent="0.35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  <c r="BG150" s="30"/>
      <c r="BH150" s="30"/>
      <c r="BI150" s="30"/>
      <c r="BJ150" s="30"/>
      <c r="BK150" s="30"/>
      <c r="BL150" s="30"/>
      <c r="BM150" s="30"/>
      <c r="BN150" s="30"/>
      <c r="BO150" s="30"/>
      <c r="BP150" s="30"/>
      <c r="BQ150" s="30"/>
      <c r="BR150" s="30"/>
      <c r="BS150" s="30"/>
      <c r="BT150" s="30"/>
      <c r="BU150" s="30"/>
      <c r="BV150" s="30"/>
      <c r="BW150" s="30"/>
    </row>
    <row r="151" spans="1:75" x14ac:dyDescent="0.35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M151" s="30"/>
      <c r="BN151" s="30"/>
      <c r="BO151" s="30"/>
      <c r="BP151" s="30"/>
      <c r="BQ151" s="30"/>
      <c r="BR151" s="30"/>
      <c r="BS151" s="30"/>
      <c r="BT151" s="30"/>
      <c r="BU151" s="30"/>
      <c r="BV151" s="30"/>
      <c r="BW151" s="30"/>
    </row>
    <row r="152" spans="1:75" x14ac:dyDescent="0.35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M152" s="30"/>
      <c r="BN152" s="30"/>
      <c r="BO152" s="30"/>
      <c r="BP152" s="30"/>
      <c r="BQ152" s="30"/>
      <c r="BR152" s="30"/>
      <c r="BS152" s="30"/>
      <c r="BT152" s="30"/>
      <c r="BU152" s="30"/>
      <c r="BV152" s="30"/>
      <c r="BW152" s="30"/>
    </row>
    <row r="153" spans="1:75" x14ac:dyDescent="0.35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M153" s="30"/>
      <c r="BN153" s="30"/>
      <c r="BO153" s="30"/>
      <c r="BP153" s="30"/>
      <c r="BQ153" s="30"/>
      <c r="BR153" s="30"/>
      <c r="BS153" s="30"/>
      <c r="BT153" s="30"/>
      <c r="BU153" s="30"/>
      <c r="BV153" s="30"/>
      <c r="BW153" s="30"/>
    </row>
    <row r="154" spans="1:75" x14ac:dyDescent="0.35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  <c r="BU154" s="30"/>
      <c r="BV154" s="30"/>
      <c r="BW154" s="30"/>
    </row>
    <row r="155" spans="1:75" x14ac:dyDescent="0.3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M155" s="30"/>
      <c r="BN155" s="30"/>
      <c r="BO155" s="30"/>
      <c r="BP155" s="30"/>
      <c r="BQ155" s="30"/>
      <c r="BR155" s="30"/>
      <c r="BS155" s="30"/>
      <c r="BT155" s="30"/>
      <c r="BU155" s="30"/>
      <c r="BV155" s="30"/>
      <c r="BW155" s="30"/>
    </row>
    <row r="156" spans="1:75" x14ac:dyDescent="0.35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M156" s="30"/>
      <c r="BN156" s="30"/>
      <c r="BO156" s="30"/>
      <c r="BP156" s="30"/>
      <c r="BQ156" s="30"/>
      <c r="BR156" s="30"/>
      <c r="BS156" s="30"/>
      <c r="BT156" s="30"/>
      <c r="BU156" s="30"/>
      <c r="BV156" s="30"/>
      <c r="BW156" s="30"/>
    </row>
    <row r="157" spans="1:75" x14ac:dyDescent="0.35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M157" s="30"/>
      <c r="BN157" s="30"/>
      <c r="BO157" s="30"/>
      <c r="BP157" s="30"/>
      <c r="BQ157" s="30"/>
      <c r="BR157" s="30"/>
      <c r="BS157" s="30"/>
      <c r="BT157" s="30"/>
      <c r="BU157" s="30"/>
      <c r="BV157" s="30"/>
      <c r="BW157" s="30"/>
    </row>
    <row r="158" spans="1:75" x14ac:dyDescent="0.35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M158" s="30"/>
      <c r="BN158" s="30"/>
      <c r="BO158" s="30"/>
      <c r="BP158" s="30"/>
      <c r="BQ158" s="30"/>
      <c r="BR158" s="30"/>
      <c r="BS158" s="30"/>
      <c r="BT158" s="30"/>
      <c r="BU158" s="30"/>
      <c r="BV158" s="30"/>
      <c r="BW158" s="30"/>
    </row>
    <row r="159" spans="1:75" x14ac:dyDescent="0.35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M159" s="30"/>
      <c r="BN159" s="30"/>
      <c r="BO159" s="30"/>
      <c r="BP159" s="30"/>
      <c r="BQ159" s="30"/>
      <c r="BR159" s="30"/>
      <c r="BS159" s="30"/>
      <c r="BT159" s="30"/>
      <c r="BU159" s="30"/>
      <c r="BV159" s="30"/>
      <c r="BW159" s="30"/>
    </row>
    <row r="160" spans="1:75" x14ac:dyDescent="0.35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M160" s="30"/>
      <c r="BN160" s="30"/>
      <c r="BO160" s="30"/>
      <c r="BP160" s="30"/>
      <c r="BQ160" s="30"/>
      <c r="BR160" s="30"/>
      <c r="BS160" s="30"/>
      <c r="BT160" s="30"/>
      <c r="BU160" s="30"/>
      <c r="BV160" s="30"/>
      <c r="BW160" s="30"/>
    </row>
    <row r="161" spans="1:75" x14ac:dyDescent="0.35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M161" s="30"/>
      <c r="BN161" s="30"/>
      <c r="BO161" s="30"/>
      <c r="BP161" s="30"/>
      <c r="BQ161" s="30"/>
      <c r="BR161" s="30"/>
      <c r="BS161" s="30"/>
      <c r="BT161" s="30"/>
      <c r="BU161" s="30"/>
      <c r="BV161" s="30"/>
      <c r="BW161" s="30"/>
    </row>
    <row r="162" spans="1:75" x14ac:dyDescent="0.35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M162" s="30"/>
      <c r="BN162" s="30"/>
      <c r="BO162" s="30"/>
      <c r="BP162" s="30"/>
      <c r="BQ162" s="30"/>
      <c r="BR162" s="30"/>
      <c r="BS162" s="30"/>
      <c r="BT162" s="30"/>
      <c r="BU162" s="30"/>
      <c r="BV162" s="30"/>
      <c r="BW162" s="30"/>
    </row>
    <row r="163" spans="1:75" x14ac:dyDescent="0.35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M163" s="30"/>
      <c r="BN163" s="30"/>
      <c r="BO163" s="30"/>
      <c r="BP163" s="30"/>
      <c r="BQ163" s="30"/>
      <c r="BR163" s="30"/>
      <c r="BS163" s="30"/>
      <c r="BT163" s="30"/>
      <c r="BU163" s="30"/>
      <c r="BV163" s="30"/>
      <c r="BW163" s="30"/>
    </row>
    <row r="164" spans="1:75" x14ac:dyDescent="0.35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M164" s="30"/>
      <c r="BN164" s="30"/>
      <c r="BO164" s="30"/>
      <c r="BP164" s="30"/>
      <c r="BQ164" s="30"/>
      <c r="BR164" s="30"/>
      <c r="BS164" s="30"/>
      <c r="BT164" s="30"/>
      <c r="BU164" s="30"/>
      <c r="BV164" s="30"/>
      <c r="BW164" s="30"/>
    </row>
    <row r="165" spans="1:75" x14ac:dyDescent="0.3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  <c r="BG165" s="30"/>
      <c r="BH165" s="30"/>
      <c r="BI165" s="30"/>
      <c r="BJ165" s="30"/>
      <c r="BK165" s="30"/>
      <c r="BL165" s="30"/>
      <c r="BM165" s="30"/>
      <c r="BN165" s="30"/>
      <c r="BO165" s="30"/>
      <c r="BP165" s="30"/>
      <c r="BQ165" s="30"/>
      <c r="BR165" s="30"/>
      <c r="BS165" s="30"/>
      <c r="BT165" s="30"/>
      <c r="BU165" s="30"/>
      <c r="BV165" s="30"/>
      <c r="BW165" s="30"/>
    </row>
    <row r="166" spans="1:75" x14ac:dyDescent="0.35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  <c r="BG166" s="30"/>
      <c r="BH166" s="30"/>
      <c r="BI166" s="30"/>
      <c r="BJ166" s="30"/>
      <c r="BK166" s="30"/>
      <c r="BL166" s="30"/>
      <c r="BM166" s="30"/>
      <c r="BN166" s="30"/>
      <c r="BO166" s="30"/>
      <c r="BP166" s="30"/>
      <c r="BQ166" s="30"/>
      <c r="BR166" s="30"/>
      <c r="BS166" s="30"/>
      <c r="BT166" s="30"/>
      <c r="BU166" s="30"/>
      <c r="BV166" s="30"/>
      <c r="BW166" s="30"/>
    </row>
    <row r="167" spans="1:75" x14ac:dyDescent="0.35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  <c r="BG167" s="30"/>
      <c r="BH167" s="30"/>
      <c r="BI167" s="30"/>
      <c r="BJ167" s="30"/>
      <c r="BK167" s="30"/>
      <c r="BL167" s="30"/>
      <c r="BM167" s="30"/>
      <c r="BN167" s="30"/>
      <c r="BO167" s="30"/>
      <c r="BP167" s="30"/>
      <c r="BQ167" s="30"/>
      <c r="BR167" s="30"/>
      <c r="BS167" s="30"/>
      <c r="BT167" s="30"/>
      <c r="BU167" s="30"/>
      <c r="BV167" s="30"/>
      <c r="BW167" s="30"/>
    </row>
    <row r="168" spans="1:75" x14ac:dyDescent="0.35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  <c r="BG168" s="30"/>
      <c r="BH168" s="30"/>
      <c r="BI168" s="30"/>
      <c r="BJ168" s="30"/>
      <c r="BK168" s="30"/>
      <c r="BL168" s="30"/>
      <c r="BM168" s="30"/>
      <c r="BN168" s="30"/>
      <c r="BO168" s="30"/>
      <c r="BP168" s="30"/>
      <c r="BQ168" s="30"/>
      <c r="BR168" s="30"/>
      <c r="BS168" s="30"/>
      <c r="BT168" s="30"/>
      <c r="BU168" s="30"/>
      <c r="BV168" s="30"/>
      <c r="BW168" s="30"/>
    </row>
    <row r="169" spans="1:75" x14ac:dyDescent="0.35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/>
      <c r="BI169" s="30"/>
      <c r="BJ169" s="30"/>
      <c r="BK169" s="30"/>
      <c r="BL169" s="30"/>
      <c r="BM169" s="30"/>
      <c r="BN169" s="30"/>
      <c r="BO169" s="30"/>
      <c r="BP169" s="30"/>
      <c r="BQ169" s="30"/>
      <c r="BR169" s="30"/>
      <c r="BS169" s="30"/>
      <c r="BT169" s="30"/>
      <c r="BU169" s="30"/>
      <c r="BV169" s="30"/>
      <c r="BW169" s="30"/>
    </row>
    <row r="170" spans="1:75" x14ac:dyDescent="0.35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  <c r="BG170" s="30"/>
      <c r="BH170" s="30"/>
      <c r="BI170" s="30"/>
      <c r="BJ170" s="30"/>
      <c r="BK170" s="30"/>
      <c r="BL170" s="30"/>
      <c r="BM170" s="30"/>
      <c r="BN170" s="30"/>
      <c r="BO170" s="30"/>
      <c r="BP170" s="30"/>
      <c r="BQ170" s="30"/>
      <c r="BR170" s="30"/>
      <c r="BS170" s="30"/>
      <c r="BT170" s="30"/>
      <c r="BU170" s="30"/>
      <c r="BV170" s="30"/>
      <c r="BW170" s="30"/>
    </row>
    <row r="171" spans="1:75" x14ac:dyDescent="0.35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  <c r="BH171" s="30"/>
      <c r="BI171" s="30"/>
      <c r="BJ171" s="30"/>
      <c r="BK171" s="30"/>
      <c r="BL171" s="30"/>
      <c r="BM171" s="30"/>
      <c r="BN171" s="30"/>
      <c r="BO171" s="30"/>
      <c r="BP171" s="30"/>
      <c r="BQ171" s="30"/>
      <c r="BR171" s="30"/>
      <c r="BS171" s="30"/>
      <c r="BT171" s="30"/>
      <c r="BU171" s="30"/>
      <c r="BV171" s="30"/>
      <c r="BW171" s="30"/>
    </row>
    <row r="172" spans="1:75" x14ac:dyDescent="0.35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30"/>
      <c r="BG172" s="30"/>
      <c r="BH172" s="30"/>
      <c r="BI172" s="30"/>
      <c r="BJ172" s="30"/>
      <c r="BK172" s="30"/>
      <c r="BL172" s="30"/>
      <c r="BM172" s="30"/>
      <c r="BN172" s="30"/>
      <c r="BO172" s="30"/>
      <c r="BP172" s="30"/>
      <c r="BQ172" s="30"/>
      <c r="BR172" s="30"/>
      <c r="BS172" s="30"/>
      <c r="BT172" s="30"/>
      <c r="BU172" s="30"/>
      <c r="BV172" s="30"/>
      <c r="BW172" s="30"/>
    </row>
    <row r="173" spans="1:75" x14ac:dyDescent="0.35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M173" s="30"/>
      <c r="BN173" s="30"/>
      <c r="BO173" s="30"/>
      <c r="BP173" s="30"/>
      <c r="BQ173" s="30"/>
      <c r="BR173" s="30"/>
      <c r="BS173" s="30"/>
      <c r="BT173" s="30"/>
      <c r="BU173" s="30"/>
      <c r="BV173" s="30"/>
      <c r="BW173" s="30"/>
    </row>
    <row r="174" spans="1:75" x14ac:dyDescent="0.35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  <c r="BG174" s="30"/>
      <c r="BH174" s="30"/>
      <c r="BI174" s="30"/>
      <c r="BJ174" s="30"/>
      <c r="BK174" s="30"/>
      <c r="BL174" s="30"/>
      <c r="BM174" s="30"/>
      <c r="BN174" s="30"/>
      <c r="BO174" s="30"/>
      <c r="BP174" s="30"/>
      <c r="BQ174" s="30"/>
      <c r="BR174" s="30"/>
      <c r="BS174" s="30"/>
      <c r="BT174" s="30"/>
      <c r="BU174" s="30"/>
      <c r="BV174" s="30"/>
      <c r="BW174" s="30"/>
    </row>
    <row r="175" spans="1:75" x14ac:dyDescent="0.3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  <c r="BF175" s="30"/>
      <c r="BG175" s="30"/>
      <c r="BH175" s="30"/>
      <c r="BI175" s="30"/>
      <c r="BJ175" s="30"/>
      <c r="BK175" s="30"/>
      <c r="BL175" s="30"/>
      <c r="BM175" s="30"/>
      <c r="BN175" s="30"/>
      <c r="BO175" s="30"/>
      <c r="BP175" s="30"/>
      <c r="BQ175" s="30"/>
      <c r="BR175" s="30"/>
      <c r="BS175" s="30"/>
      <c r="BT175" s="30"/>
      <c r="BU175" s="30"/>
      <c r="BV175" s="30"/>
      <c r="BW175" s="30"/>
    </row>
    <row r="176" spans="1:75" x14ac:dyDescent="0.35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  <c r="BF176" s="30"/>
      <c r="BG176" s="30"/>
      <c r="BH176" s="30"/>
      <c r="BI176" s="30"/>
      <c r="BJ176" s="30"/>
      <c r="BK176" s="30"/>
      <c r="BL176" s="30"/>
      <c r="BM176" s="30"/>
      <c r="BN176" s="30"/>
      <c r="BO176" s="30"/>
      <c r="BP176" s="30"/>
      <c r="BQ176" s="30"/>
      <c r="BR176" s="30"/>
      <c r="BS176" s="30"/>
      <c r="BT176" s="30"/>
      <c r="BU176" s="30"/>
      <c r="BV176" s="30"/>
      <c r="BW176" s="30"/>
    </row>
    <row r="177" spans="1:75" x14ac:dyDescent="0.35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  <c r="BF177" s="30"/>
      <c r="BG177" s="30"/>
      <c r="BH177" s="30"/>
      <c r="BI177" s="30"/>
      <c r="BJ177" s="30"/>
      <c r="BK177" s="30"/>
      <c r="BL177" s="30"/>
      <c r="BM177" s="30"/>
      <c r="BN177" s="30"/>
      <c r="BO177" s="30"/>
      <c r="BP177" s="30"/>
      <c r="BQ177" s="30"/>
      <c r="BR177" s="30"/>
      <c r="BS177" s="30"/>
      <c r="BT177" s="30"/>
      <c r="BU177" s="30"/>
      <c r="BV177" s="30"/>
      <c r="BW177" s="30"/>
    </row>
    <row r="178" spans="1:75" x14ac:dyDescent="0.35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  <c r="BF178" s="30"/>
      <c r="BG178" s="30"/>
      <c r="BH178" s="30"/>
      <c r="BI178" s="30"/>
      <c r="BJ178" s="30"/>
      <c r="BK178" s="30"/>
      <c r="BL178" s="30"/>
      <c r="BM178" s="30"/>
      <c r="BN178" s="30"/>
      <c r="BO178" s="30"/>
      <c r="BP178" s="30"/>
      <c r="BQ178" s="30"/>
      <c r="BR178" s="30"/>
      <c r="BS178" s="30"/>
      <c r="BT178" s="30"/>
      <c r="BU178" s="30"/>
      <c r="BV178" s="30"/>
      <c r="BW178" s="30"/>
    </row>
    <row r="179" spans="1:75" x14ac:dyDescent="0.35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  <c r="BF179" s="30"/>
      <c r="BG179" s="30"/>
      <c r="BH179" s="30"/>
      <c r="BI179" s="30"/>
      <c r="BJ179" s="30"/>
      <c r="BK179" s="30"/>
      <c r="BL179" s="30"/>
      <c r="BM179" s="30"/>
      <c r="BN179" s="30"/>
      <c r="BO179" s="30"/>
      <c r="BP179" s="30"/>
      <c r="BQ179" s="30"/>
      <c r="BR179" s="30"/>
      <c r="BS179" s="30"/>
      <c r="BT179" s="30"/>
      <c r="BU179" s="30"/>
      <c r="BV179" s="30"/>
      <c r="BW179" s="30"/>
    </row>
    <row r="180" spans="1:75" x14ac:dyDescent="0.35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  <c r="BF180" s="30"/>
      <c r="BG180" s="30"/>
      <c r="BH180" s="30"/>
      <c r="BI180" s="30"/>
      <c r="BJ180" s="30"/>
      <c r="BK180" s="30"/>
      <c r="BL180" s="30"/>
      <c r="BM180" s="30"/>
      <c r="BN180" s="30"/>
      <c r="BO180" s="30"/>
      <c r="BP180" s="30"/>
      <c r="BQ180" s="30"/>
      <c r="BR180" s="30"/>
      <c r="BS180" s="30"/>
      <c r="BT180" s="30"/>
      <c r="BU180" s="30"/>
      <c r="BV180" s="30"/>
      <c r="BW180" s="30"/>
    </row>
    <row r="181" spans="1:75" x14ac:dyDescent="0.35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  <c r="BF181" s="30"/>
      <c r="BG181" s="30"/>
      <c r="BH181" s="30"/>
      <c r="BI181" s="30"/>
      <c r="BJ181" s="30"/>
      <c r="BK181" s="30"/>
      <c r="BL181" s="30"/>
      <c r="BM181" s="30"/>
      <c r="BN181" s="30"/>
      <c r="BO181" s="30"/>
      <c r="BP181" s="30"/>
      <c r="BQ181" s="30"/>
      <c r="BR181" s="30"/>
      <c r="BS181" s="30"/>
      <c r="BT181" s="30"/>
      <c r="BU181" s="30"/>
      <c r="BV181" s="30"/>
      <c r="BW181" s="30"/>
    </row>
    <row r="182" spans="1:75" x14ac:dyDescent="0.35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  <c r="BE182" s="30"/>
      <c r="BF182" s="30"/>
      <c r="BG182" s="30"/>
      <c r="BH182" s="30"/>
      <c r="BI182" s="30"/>
      <c r="BJ182" s="30"/>
      <c r="BK182" s="30"/>
      <c r="BL182" s="30"/>
      <c r="BM182" s="30"/>
      <c r="BN182" s="30"/>
      <c r="BO182" s="30"/>
      <c r="BP182" s="30"/>
      <c r="BQ182" s="30"/>
      <c r="BR182" s="30"/>
      <c r="BS182" s="30"/>
      <c r="BT182" s="30"/>
      <c r="BU182" s="30"/>
      <c r="BV182" s="30"/>
      <c r="BW182" s="30"/>
    </row>
    <row r="183" spans="1:75" x14ac:dyDescent="0.35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  <c r="BD183" s="30"/>
      <c r="BE183" s="30"/>
      <c r="BF183" s="30"/>
      <c r="BG183" s="30"/>
      <c r="BH183" s="30"/>
      <c r="BI183" s="30"/>
      <c r="BJ183" s="30"/>
      <c r="BK183" s="30"/>
      <c r="BL183" s="30"/>
      <c r="BM183" s="30"/>
      <c r="BN183" s="30"/>
      <c r="BO183" s="30"/>
      <c r="BP183" s="30"/>
      <c r="BQ183" s="30"/>
      <c r="BR183" s="30"/>
      <c r="BS183" s="30"/>
      <c r="BT183" s="30"/>
      <c r="BU183" s="30"/>
      <c r="BV183" s="30"/>
      <c r="BW183" s="30"/>
    </row>
    <row r="184" spans="1:75" x14ac:dyDescent="0.35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  <c r="BH184" s="30"/>
      <c r="BI184" s="30"/>
      <c r="BJ184" s="30"/>
      <c r="BK184" s="30"/>
      <c r="BL184" s="30"/>
      <c r="BM184" s="30"/>
      <c r="BN184" s="30"/>
      <c r="BO184" s="30"/>
      <c r="BP184" s="30"/>
      <c r="BQ184" s="30"/>
      <c r="BR184" s="30"/>
      <c r="BS184" s="30"/>
      <c r="BT184" s="30"/>
      <c r="BU184" s="30"/>
      <c r="BV184" s="30"/>
      <c r="BW184" s="30"/>
    </row>
    <row r="185" spans="1:75" x14ac:dyDescent="0.3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  <c r="BD185" s="30"/>
      <c r="BE185" s="30"/>
      <c r="BF185" s="30"/>
      <c r="BG185" s="30"/>
      <c r="BH185" s="30"/>
      <c r="BI185" s="30"/>
      <c r="BJ185" s="30"/>
      <c r="BK185" s="30"/>
      <c r="BL185" s="30"/>
      <c r="BM185" s="30"/>
      <c r="BN185" s="30"/>
      <c r="BO185" s="30"/>
      <c r="BP185" s="30"/>
      <c r="BQ185" s="30"/>
      <c r="BR185" s="30"/>
      <c r="BS185" s="30"/>
      <c r="BT185" s="30"/>
      <c r="BU185" s="30"/>
      <c r="BV185" s="30"/>
      <c r="BW185" s="30"/>
    </row>
    <row r="186" spans="1:75" x14ac:dyDescent="0.35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  <c r="BF186" s="30"/>
      <c r="BG186" s="30"/>
      <c r="BH186" s="30"/>
      <c r="BI186" s="30"/>
      <c r="BJ186" s="30"/>
      <c r="BK186" s="30"/>
      <c r="BL186" s="30"/>
      <c r="BM186" s="30"/>
      <c r="BN186" s="30"/>
      <c r="BO186" s="30"/>
      <c r="BP186" s="30"/>
      <c r="BQ186" s="30"/>
      <c r="BR186" s="30"/>
      <c r="BS186" s="30"/>
      <c r="BT186" s="30"/>
      <c r="BU186" s="30"/>
      <c r="BV186" s="30"/>
      <c r="BW186" s="30"/>
    </row>
    <row r="187" spans="1:75" x14ac:dyDescent="0.35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  <c r="BB187" s="30"/>
      <c r="BC187" s="30"/>
      <c r="BD187" s="30"/>
      <c r="BE187" s="30"/>
      <c r="BF187" s="30"/>
      <c r="BG187" s="30"/>
      <c r="BH187" s="30"/>
      <c r="BI187" s="30"/>
      <c r="BJ187" s="30"/>
      <c r="BK187" s="30"/>
      <c r="BL187" s="30"/>
      <c r="BM187" s="30"/>
      <c r="BN187" s="30"/>
      <c r="BO187" s="30"/>
      <c r="BP187" s="30"/>
      <c r="BQ187" s="30"/>
      <c r="BR187" s="30"/>
      <c r="BS187" s="30"/>
      <c r="BT187" s="30"/>
      <c r="BU187" s="30"/>
      <c r="BV187" s="30"/>
      <c r="BW187" s="30"/>
    </row>
    <row r="188" spans="1:75" x14ac:dyDescent="0.35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  <c r="BI188" s="30"/>
      <c r="BJ188" s="30"/>
      <c r="BK188" s="30"/>
      <c r="BL188" s="30"/>
      <c r="BM188" s="30"/>
      <c r="BN188" s="30"/>
      <c r="BO188" s="30"/>
      <c r="BP188" s="30"/>
      <c r="BQ188" s="30"/>
      <c r="BR188" s="30"/>
      <c r="BS188" s="30"/>
      <c r="BT188" s="30"/>
      <c r="BU188" s="30"/>
      <c r="BV188" s="30"/>
      <c r="BW188" s="30"/>
    </row>
    <row r="189" spans="1:75" x14ac:dyDescent="0.35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  <c r="BF189" s="30"/>
      <c r="BG189" s="30"/>
      <c r="BH189" s="30"/>
      <c r="BI189" s="30"/>
      <c r="BJ189" s="30"/>
      <c r="BK189" s="30"/>
      <c r="BL189" s="30"/>
      <c r="BM189" s="30"/>
      <c r="BN189" s="30"/>
      <c r="BO189" s="30"/>
      <c r="BP189" s="30"/>
      <c r="BQ189" s="30"/>
      <c r="BR189" s="30"/>
      <c r="BS189" s="30"/>
      <c r="BT189" s="30"/>
      <c r="BU189" s="30"/>
      <c r="BV189" s="30"/>
      <c r="BW189" s="30"/>
    </row>
    <row r="190" spans="1:75" x14ac:dyDescent="0.35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  <c r="BF190" s="30"/>
      <c r="BG190" s="30"/>
      <c r="BH190" s="30"/>
      <c r="BI190" s="30"/>
      <c r="BJ190" s="30"/>
      <c r="BK190" s="30"/>
      <c r="BL190" s="30"/>
      <c r="BM190" s="30"/>
      <c r="BN190" s="30"/>
      <c r="BO190" s="30"/>
      <c r="BP190" s="30"/>
      <c r="BQ190" s="30"/>
      <c r="BR190" s="30"/>
      <c r="BS190" s="30"/>
      <c r="BT190" s="30"/>
      <c r="BU190" s="30"/>
      <c r="BV190" s="30"/>
      <c r="BW190" s="30"/>
    </row>
    <row r="191" spans="1:75" x14ac:dyDescent="0.35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  <c r="BF191" s="30"/>
      <c r="BG191" s="30"/>
      <c r="BH191" s="30"/>
      <c r="BI191" s="30"/>
      <c r="BJ191" s="30"/>
      <c r="BK191" s="30"/>
      <c r="BL191" s="30"/>
      <c r="BM191" s="30"/>
      <c r="BN191" s="30"/>
      <c r="BO191" s="30"/>
      <c r="BP191" s="30"/>
      <c r="BQ191" s="30"/>
      <c r="BR191" s="30"/>
      <c r="BS191" s="30"/>
      <c r="BT191" s="30"/>
      <c r="BU191" s="30"/>
      <c r="BV191" s="30"/>
      <c r="BW191" s="30"/>
    </row>
    <row r="192" spans="1:75" x14ac:dyDescent="0.35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  <c r="BF192" s="30"/>
      <c r="BG192" s="30"/>
      <c r="BH192" s="30"/>
      <c r="BI192" s="30"/>
      <c r="BJ192" s="30"/>
      <c r="BK192" s="30"/>
      <c r="BL192" s="30"/>
      <c r="BM192" s="30"/>
      <c r="BN192" s="30"/>
      <c r="BO192" s="30"/>
      <c r="BP192" s="30"/>
      <c r="BQ192" s="30"/>
      <c r="BR192" s="30"/>
      <c r="BS192" s="30"/>
      <c r="BT192" s="30"/>
      <c r="BU192" s="30"/>
      <c r="BV192" s="30"/>
      <c r="BW192" s="30"/>
    </row>
    <row r="193" spans="1:75" x14ac:dyDescent="0.35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  <c r="BF193" s="30"/>
      <c r="BG193" s="30"/>
      <c r="BH193" s="30"/>
      <c r="BI193" s="30"/>
      <c r="BJ193" s="30"/>
      <c r="BK193" s="30"/>
      <c r="BL193" s="30"/>
      <c r="BM193" s="30"/>
      <c r="BN193" s="30"/>
      <c r="BO193" s="30"/>
      <c r="BP193" s="30"/>
      <c r="BQ193" s="30"/>
      <c r="BR193" s="30"/>
      <c r="BS193" s="30"/>
      <c r="BT193" s="30"/>
      <c r="BU193" s="30"/>
      <c r="BV193" s="30"/>
      <c r="BW193" s="30"/>
    </row>
    <row r="194" spans="1:75" x14ac:dyDescent="0.35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  <c r="BD194" s="30"/>
      <c r="BE194" s="30"/>
      <c r="BF194" s="30"/>
      <c r="BG194" s="30"/>
      <c r="BH194" s="30"/>
      <c r="BI194" s="30"/>
      <c r="BJ194" s="30"/>
      <c r="BK194" s="30"/>
      <c r="BL194" s="30"/>
      <c r="BM194" s="30"/>
      <c r="BN194" s="30"/>
      <c r="BO194" s="30"/>
      <c r="BP194" s="30"/>
      <c r="BQ194" s="30"/>
      <c r="BR194" s="30"/>
      <c r="BS194" s="30"/>
      <c r="BT194" s="30"/>
      <c r="BU194" s="30"/>
      <c r="BV194" s="30"/>
      <c r="BW194" s="30"/>
    </row>
    <row r="195" spans="1:75" x14ac:dyDescent="0.3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  <c r="BD195" s="30"/>
      <c r="BE195" s="30"/>
      <c r="BF195" s="30"/>
      <c r="BG195" s="30"/>
      <c r="BH195" s="30"/>
      <c r="BI195" s="30"/>
      <c r="BJ195" s="30"/>
      <c r="BK195" s="30"/>
      <c r="BL195" s="30"/>
      <c r="BM195" s="30"/>
      <c r="BN195" s="30"/>
      <c r="BO195" s="30"/>
      <c r="BP195" s="30"/>
      <c r="BQ195" s="30"/>
      <c r="BR195" s="30"/>
      <c r="BS195" s="30"/>
      <c r="BT195" s="30"/>
      <c r="BU195" s="30"/>
      <c r="BV195" s="30"/>
      <c r="BW195" s="30"/>
    </row>
    <row r="196" spans="1:75" x14ac:dyDescent="0.35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/>
      <c r="BG196" s="30"/>
      <c r="BH196" s="30"/>
      <c r="BI196" s="30"/>
      <c r="BJ196" s="30"/>
      <c r="BK196" s="30"/>
      <c r="BL196" s="30"/>
      <c r="BM196" s="30"/>
      <c r="BN196" s="30"/>
      <c r="BO196" s="30"/>
      <c r="BP196" s="30"/>
      <c r="BQ196" s="30"/>
      <c r="BR196" s="30"/>
      <c r="BS196" s="30"/>
      <c r="BT196" s="30"/>
      <c r="BU196" s="30"/>
      <c r="BV196" s="30"/>
      <c r="BW196" s="30"/>
    </row>
    <row r="197" spans="1:75" x14ac:dyDescent="0.35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  <c r="BF197" s="30"/>
      <c r="BG197" s="30"/>
      <c r="BH197" s="30"/>
      <c r="BI197" s="30"/>
      <c r="BJ197" s="30"/>
      <c r="BK197" s="30"/>
      <c r="BL197" s="30"/>
      <c r="BM197" s="30"/>
      <c r="BN197" s="30"/>
      <c r="BO197" s="30"/>
      <c r="BP197" s="30"/>
      <c r="BQ197" s="30"/>
      <c r="BR197" s="30"/>
      <c r="BS197" s="30"/>
      <c r="BT197" s="30"/>
      <c r="BU197" s="30"/>
      <c r="BV197" s="30"/>
      <c r="BW197" s="30"/>
    </row>
    <row r="198" spans="1:75" x14ac:dyDescent="0.35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  <c r="BA198" s="30"/>
      <c r="BB198" s="30"/>
      <c r="BC198" s="30"/>
      <c r="BD198" s="30"/>
      <c r="BE198" s="30"/>
      <c r="BF198" s="30"/>
      <c r="BG198" s="30"/>
      <c r="BH198" s="30"/>
      <c r="BI198" s="30"/>
      <c r="BJ198" s="30"/>
      <c r="BK198" s="30"/>
      <c r="BL198" s="30"/>
      <c r="BM198" s="30"/>
      <c r="BN198" s="30"/>
      <c r="BO198" s="30"/>
      <c r="BP198" s="30"/>
      <c r="BQ198" s="30"/>
      <c r="BR198" s="30"/>
      <c r="BS198" s="30"/>
      <c r="BT198" s="30"/>
      <c r="BU198" s="30"/>
      <c r="BV198" s="30"/>
      <c r="BW198" s="30"/>
    </row>
    <row r="199" spans="1:75" x14ac:dyDescent="0.35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  <c r="BB199" s="30"/>
      <c r="BC199" s="30"/>
      <c r="BD199" s="30"/>
      <c r="BE199" s="30"/>
      <c r="BF199" s="30"/>
      <c r="BG199" s="30"/>
      <c r="BH199" s="30"/>
      <c r="BI199" s="30"/>
      <c r="BJ199" s="30"/>
      <c r="BK199" s="30"/>
      <c r="BL199" s="30"/>
      <c r="BM199" s="30"/>
      <c r="BN199" s="30"/>
      <c r="BO199" s="30"/>
      <c r="BP199" s="30"/>
      <c r="BQ199" s="30"/>
      <c r="BR199" s="30"/>
      <c r="BS199" s="30"/>
      <c r="BT199" s="30"/>
      <c r="BU199" s="30"/>
      <c r="BV199" s="30"/>
      <c r="BW199" s="30"/>
    </row>
    <row r="200" spans="1:75" x14ac:dyDescent="0.35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  <c r="BA200" s="30"/>
      <c r="BB200" s="30"/>
      <c r="BC200" s="30"/>
      <c r="BD200" s="30"/>
      <c r="BE200" s="30"/>
      <c r="BF200" s="30"/>
      <c r="BG200" s="30"/>
      <c r="BH200" s="30"/>
      <c r="BI200" s="30"/>
      <c r="BJ200" s="30"/>
      <c r="BK200" s="30"/>
      <c r="BL200" s="30"/>
      <c r="BM200" s="30"/>
      <c r="BN200" s="30"/>
      <c r="BO200" s="30"/>
      <c r="BP200" s="30"/>
      <c r="BQ200" s="30"/>
      <c r="BR200" s="30"/>
      <c r="BS200" s="30"/>
      <c r="BT200" s="30"/>
      <c r="BU200" s="30"/>
      <c r="BV200" s="30"/>
      <c r="BW200" s="30"/>
    </row>
    <row r="201" spans="1:75" x14ac:dyDescent="0.35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30"/>
      <c r="BH201" s="30"/>
      <c r="BI201" s="30"/>
      <c r="BJ201" s="30"/>
      <c r="BK201" s="30"/>
      <c r="BL201" s="30"/>
      <c r="BM201" s="30"/>
      <c r="BN201" s="30"/>
      <c r="BO201" s="30"/>
      <c r="BP201" s="30"/>
      <c r="BQ201" s="30"/>
      <c r="BR201" s="30"/>
      <c r="BS201" s="30"/>
      <c r="BT201" s="30"/>
      <c r="BU201" s="30"/>
      <c r="BV201" s="30"/>
      <c r="BW201" s="30"/>
    </row>
    <row r="202" spans="1:75" x14ac:dyDescent="0.35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  <c r="BD202" s="30"/>
      <c r="BE202" s="30"/>
      <c r="BF202" s="30"/>
      <c r="BG202" s="30"/>
      <c r="BH202" s="30"/>
      <c r="BI202" s="30"/>
      <c r="BJ202" s="30"/>
      <c r="BK202" s="30"/>
      <c r="BL202" s="30"/>
      <c r="BM202" s="30"/>
      <c r="BN202" s="30"/>
      <c r="BO202" s="30"/>
      <c r="BP202" s="30"/>
      <c r="BQ202" s="30"/>
      <c r="BR202" s="30"/>
      <c r="BS202" s="30"/>
      <c r="BT202" s="30"/>
      <c r="BU202" s="30"/>
      <c r="BV202" s="30"/>
      <c r="BW202" s="30"/>
    </row>
    <row r="203" spans="1:75" x14ac:dyDescent="0.35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  <c r="BF203" s="30"/>
      <c r="BG203" s="30"/>
      <c r="BH203" s="30"/>
      <c r="BI203" s="30"/>
      <c r="BJ203" s="30"/>
      <c r="BK203" s="30"/>
      <c r="BL203" s="30"/>
      <c r="BM203" s="30"/>
      <c r="BN203" s="30"/>
      <c r="BO203" s="30"/>
      <c r="BP203" s="30"/>
      <c r="BQ203" s="30"/>
      <c r="BR203" s="30"/>
      <c r="BS203" s="30"/>
      <c r="BT203" s="30"/>
      <c r="BU203" s="30"/>
      <c r="BV203" s="30"/>
      <c r="BW203" s="30"/>
    </row>
    <row r="204" spans="1:75" x14ac:dyDescent="0.35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  <c r="BD204" s="30"/>
      <c r="BE204" s="30"/>
      <c r="BF204" s="30"/>
      <c r="BG204" s="30"/>
      <c r="BH204" s="30"/>
      <c r="BI204" s="30"/>
      <c r="BJ204" s="30"/>
      <c r="BK204" s="30"/>
      <c r="BL204" s="30"/>
      <c r="BM204" s="30"/>
      <c r="BN204" s="30"/>
      <c r="BO204" s="30"/>
      <c r="BP204" s="30"/>
      <c r="BQ204" s="30"/>
      <c r="BR204" s="30"/>
      <c r="BS204" s="30"/>
      <c r="BT204" s="30"/>
      <c r="BU204" s="30"/>
      <c r="BV204" s="30"/>
      <c r="BW204" s="30"/>
    </row>
    <row r="205" spans="1:75" x14ac:dyDescent="0.3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  <c r="BA205" s="30"/>
      <c r="BB205" s="30"/>
      <c r="BC205" s="30"/>
      <c r="BD205" s="30"/>
      <c r="BE205" s="30"/>
      <c r="BF205" s="30"/>
      <c r="BG205" s="30"/>
      <c r="BH205" s="30"/>
      <c r="BI205" s="30"/>
      <c r="BJ205" s="30"/>
      <c r="BK205" s="30"/>
      <c r="BL205" s="30"/>
      <c r="BM205" s="30"/>
      <c r="BN205" s="30"/>
      <c r="BO205" s="30"/>
      <c r="BP205" s="30"/>
      <c r="BQ205" s="30"/>
      <c r="BR205" s="30"/>
      <c r="BS205" s="30"/>
      <c r="BT205" s="30"/>
      <c r="BU205" s="30"/>
      <c r="BV205" s="30"/>
      <c r="BW205" s="30"/>
    </row>
  </sheetData>
  <mergeCells count="21">
    <mergeCell ref="W21:X21"/>
    <mergeCell ref="W22:X22"/>
    <mergeCell ref="A20:B20"/>
    <mergeCell ref="A21:A22"/>
    <mergeCell ref="C44:D44"/>
    <mergeCell ref="C50:D50"/>
    <mergeCell ref="C56:D56"/>
    <mergeCell ref="C26:D26"/>
    <mergeCell ref="C32:D32"/>
    <mergeCell ref="C38:D38"/>
    <mergeCell ref="A53:A54"/>
    <mergeCell ref="A23:A24"/>
    <mergeCell ref="A29:A30"/>
    <mergeCell ref="A35:A36"/>
    <mergeCell ref="A41:A42"/>
    <mergeCell ref="A47:A48"/>
    <mergeCell ref="A27:A28"/>
    <mergeCell ref="A33:A34"/>
    <mergeCell ref="A39:A40"/>
    <mergeCell ref="A45:A46"/>
    <mergeCell ref="A51:A52"/>
  </mergeCells>
  <conditionalFormatting sqref="A23:C23 A2:W19 A1:Z1 A20 C28:U28 C34:U34 C40:U40 C46:U46 A57:Z59 C52:U52 C20 C22:U22 X20:Z20 B29:B30 B35:B36 A45:U45 A51:U51 B53:B54 W29:Z32 X27:Z28 Y35:Z38 X33:Z34 Y41:Z44 X39:Z40 Y47:Z50 X45:Z46 Y53:Z54 X51:Z52 V25:X26 A27:U27 B26:C26 A33:U33 A39:U39 B41:B42 B47:B48 D29:U30 D35:U36 D41:U42 D47:U48 D53:U54 V55:Z56 Y22:Z26 A21:C21 A24:B24 A25:C25 D24:U24">
    <cfRule type="cellIs" dxfId="2663" priority="2192" operator="equal">
      <formula>4</formula>
    </cfRule>
    <cfRule type="cellIs" dxfId="2662" priority="2193" operator="equal">
      <formula>0.25</formula>
    </cfRule>
    <cfRule type="endsWith" dxfId="2661" priority="2194" operator="endsWith" text="0">
      <formula>RIGHT(A1,LEN("0"))="0"</formula>
    </cfRule>
    <cfRule type="cellIs" dxfId="2660" priority="2195" operator="equal">
      <formula>2</formula>
    </cfRule>
    <cfRule type="cellIs" dxfId="2659" priority="2196" operator="equal">
      <formula>0.5</formula>
    </cfRule>
  </conditionalFormatting>
  <conditionalFormatting sqref="D24:U24">
    <cfRule type="containsText" dxfId="2658" priority="2191" operator="containsText" text="yes">
      <formula>NOT(ISERROR(SEARCH("yes",D24)))</formula>
    </cfRule>
  </conditionalFormatting>
  <conditionalFormatting sqref="D30:U30">
    <cfRule type="containsText" dxfId="2657" priority="2190" operator="containsText" text="yes">
      <formula>NOT(ISERROR(SEARCH("yes",D30)))</formula>
    </cfRule>
  </conditionalFormatting>
  <conditionalFormatting sqref="D36:U36">
    <cfRule type="containsText" dxfId="2656" priority="2189" operator="containsText" text="yes">
      <formula>NOT(ISERROR(SEARCH("yes",D36)))</formula>
    </cfRule>
  </conditionalFormatting>
  <conditionalFormatting sqref="D42:U42">
    <cfRule type="containsText" dxfId="2655" priority="2188" operator="containsText" text="yes">
      <formula>NOT(ISERROR(SEARCH("yes",D42)))</formula>
    </cfRule>
  </conditionalFormatting>
  <conditionalFormatting sqref="D48:U48">
    <cfRule type="containsText" dxfId="2654" priority="2187" operator="containsText" text="yes">
      <formula>NOT(ISERROR(SEARCH("yes",D48)))</formula>
    </cfRule>
  </conditionalFormatting>
  <conditionalFormatting sqref="D54:U54">
    <cfRule type="containsText" dxfId="2653" priority="2186" operator="containsText" text="yes">
      <formula>NOT(ISERROR(SEARCH("yes",D54)))</formula>
    </cfRule>
  </conditionalFormatting>
  <conditionalFormatting sqref="D30:U30">
    <cfRule type="containsText" dxfId="2652" priority="2185" operator="containsText" text="yes">
      <formula>NOT(ISERROR(SEARCH("yes",D30)))</formula>
    </cfRule>
  </conditionalFormatting>
  <conditionalFormatting sqref="D36:U36">
    <cfRule type="containsText" dxfId="2651" priority="2184" operator="containsText" text="yes">
      <formula>NOT(ISERROR(SEARCH("yes",D36)))</formula>
    </cfRule>
  </conditionalFormatting>
  <conditionalFormatting sqref="D42:U42">
    <cfRule type="containsText" dxfId="2650" priority="2183" operator="containsText" text="yes">
      <formula>NOT(ISERROR(SEARCH("yes",D42)))</formula>
    </cfRule>
  </conditionalFormatting>
  <conditionalFormatting sqref="D48:U48">
    <cfRule type="containsText" dxfId="2649" priority="2182" operator="containsText" text="yes">
      <formula>NOT(ISERROR(SEARCH("yes",D48)))</formula>
    </cfRule>
  </conditionalFormatting>
  <conditionalFormatting sqref="D54:U54">
    <cfRule type="containsText" dxfId="2648" priority="2181" operator="containsText" text="yes">
      <formula>NOT(ISERROR(SEARCH("yes",D54)))</formula>
    </cfRule>
  </conditionalFormatting>
  <conditionalFormatting sqref="D27:U30 D33:U36 D39:U42 D45:U48 D51:U54 D22:U24">
    <cfRule type="cellIs" dxfId="2647" priority="2163" operator="equal">
      <formula>"no"</formula>
    </cfRule>
    <cfRule type="cellIs" dxfId="2646" priority="2173" operator="equal">
      <formula>4</formula>
    </cfRule>
    <cfRule type="cellIs" dxfId="2645" priority="2174" operator="equal">
      <formula>2</formula>
    </cfRule>
    <cfRule type="cellIs" dxfId="2644" priority="2175" operator="equal">
      <formula>1</formula>
    </cfRule>
    <cfRule type="cellIs" dxfId="2643" priority="2176" operator="equal">
      <formula>0.5</formula>
    </cfRule>
    <cfRule type="cellIs" dxfId="2642" priority="2177" operator="equal">
      <formula>0.25</formula>
    </cfRule>
    <cfRule type="endsWith" dxfId="2641" priority="2178" operator="endsWith" text="0">
      <formula>RIGHT(D22,LEN("0"))="0"</formula>
    </cfRule>
  </conditionalFormatting>
  <conditionalFormatting sqref="W23">
    <cfRule type="top10" dxfId="2640" priority="2166" bottom="1" rank="1"/>
    <cfRule type="top10" dxfId="2639" priority="2167" rank="1"/>
    <cfRule type="colorScale" priority="2171">
      <colorScale>
        <cfvo type="min"/>
        <cfvo type="percentile" val="50"/>
        <cfvo type="max"/>
        <color rgb="FF00B050"/>
        <color rgb="FFFFFF00"/>
        <color rgb="FFFF0000"/>
      </colorScale>
    </cfRule>
  </conditionalFormatting>
  <conditionalFormatting sqref="W21">
    <cfRule type="cellIs" dxfId="2638" priority="2140" operator="equal">
      <formula>4</formula>
    </cfRule>
    <cfRule type="cellIs" dxfId="2637" priority="2141" operator="equal">
      <formula>0.25</formula>
    </cfRule>
    <cfRule type="endsWith" dxfId="2636" priority="2142" operator="endsWith" text="0">
      <formula>RIGHT(W21,LEN("0"))="0"</formula>
    </cfRule>
    <cfRule type="cellIs" dxfId="2635" priority="2143" operator="equal">
      <formula>2</formula>
    </cfRule>
    <cfRule type="cellIs" dxfId="2634" priority="2144" operator="equal">
      <formula>0.5</formula>
    </cfRule>
  </conditionalFormatting>
  <conditionalFormatting sqref="W22">
    <cfRule type="cellIs" dxfId="2633" priority="2117" operator="equal">
      <formula>4</formula>
    </cfRule>
    <cfRule type="cellIs" dxfId="2632" priority="2118" operator="equal">
      <formula>0.25</formula>
    </cfRule>
    <cfRule type="endsWith" dxfId="2631" priority="2119" operator="endsWith" text="0">
      <formula>RIGHT(W22,LEN("0"))="0"</formula>
    </cfRule>
    <cfRule type="cellIs" dxfId="2630" priority="2120" operator="equal">
      <formula>2</formula>
    </cfRule>
    <cfRule type="cellIs" dxfId="2629" priority="2121" operator="equal">
      <formula>0.5</formula>
    </cfRule>
  </conditionalFormatting>
  <conditionalFormatting sqref="V20">
    <cfRule type="cellIs" dxfId="2628" priority="2071" operator="equal">
      <formula>4</formula>
    </cfRule>
    <cfRule type="cellIs" dxfId="2627" priority="2072" operator="equal">
      <formula>0.25</formula>
    </cfRule>
    <cfRule type="endsWith" dxfId="2626" priority="2073" operator="endsWith" text="0">
      <formula>RIGHT(V20,LEN("0"))="0"</formula>
    </cfRule>
    <cfRule type="cellIs" dxfId="2625" priority="2074" operator="equal">
      <formula>2</formula>
    </cfRule>
    <cfRule type="cellIs" dxfId="2624" priority="2075" operator="equal">
      <formula>0.5</formula>
    </cfRule>
  </conditionalFormatting>
  <conditionalFormatting sqref="V21">
    <cfRule type="cellIs" dxfId="2623" priority="2048" operator="equal">
      <formula>4</formula>
    </cfRule>
    <cfRule type="cellIs" dxfId="2622" priority="2049" operator="equal">
      <formula>0.25</formula>
    </cfRule>
    <cfRule type="endsWith" dxfId="2621" priority="2050" operator="endsWith" text="0">
      <formula>RIGHT(V21,LEN("0"))="0"</formula>
    </cfRule>
    <cfRule type="cellIs" dxfId="2620" priority="2051" operator="equal">
      <formula>2</formula>
    </cfRule>
    <cfRule type="cellIs" dxfId="2619" priority="2052" operator="equal">
      <formula>0.5</formula>
    </cfRule>
  </conditionalFormatting>
  <conditionalFormatting sqref="V27">
    <cfRule type="cellIs" dxfId="2618" priority="2025" operator="equal">
      <formula>4</formula>
    </cfRule>
    <cfRule type="cellIs" dxfId="2617" priority="2026" operator="equal">
      <formula>0.25</formula>
    </cfRule>
    <cfRule type="endsWith" dxfId="2616" priority="2027" operator="endsWith" text="0">
      <formula>RIGHT(V27,LEN("0"))="0"</formula>
    </cfRule>
    <cfRule type="cellIs" dxfId="2615" priority="2028" operator="equal">
      <formula>2</formula>
    </cfRule>
    <cfRule type="cellIs" dxfId="2614" priority="2029" operator="equal">
      <formula>0.5</formula>
    </cfRule>
  </conditionalFormatting>
  <conditionalFormatting sqref="V33">
    <cfRule type="cellIs" dxfId="2613" priority="2002" operator="equal">
      <formula>4</formula>
    </cfRule>
    <cfRule type="cellIs" dxfId="2612" priority="2003" operator="equal">
      <formula>0.25</formula>
    </cfRule>
    <cfRule type="endsWith" dxfId="2611" priority="2004" operator="endsWith" text="0">
      <formula>RIGHT(V33,LEN("0"))="0"</formula>
    </cfRule>
    <cfRule type="cellIs" dxfId="2610" priority="2005" operator="equal">
      <formula>2</formula>
    </cfRule>
    <cfRule type="cellIs" dxfId="2609" priority="2006" operator="equal">
      <formula>0.5</formula>
    </cfRule>
  </conditionalFormatting>
  <conditionalFormatting sqref="V39">
    <cfRule type="cellIs" dxfId="2608" priority="1979" operator="equal">
      <formula>4</formula>
    </cfRule>
    <cfRule type="cellIs" dxfId="2607" priority="1980" operator="equal">
      <formula>0.25</formula>
    </cfRule>
    <cfRule type="endsWith" dxfId="2606" priority="1981" operator="endsWith" text="0">
      <formula>RIGHT(V39,LEN("0"))="0"</formula>
    </cfRule>
    <cfRule type="cellIs" dxfId="2605" priority="1982" operator="equal">
      <formula>2</formula>
    </cfRule>
    <cfRule type="cellIs" dxfId="2604" priority="1983" operator="equal">
      <formula>0.5</formula>
    </cfRule>
  </conditionalFormatting>
  <conditionalFormatting sqref="V45">
    <cfRule type="cellIs" dxfId="2603" priority="1956" operator="equal">
      <formula>4</formula>
    </cfRule>
    <cfRule type="cellIs" dxfId="2602" priority="1957" operator="equal">
      <formula>0.25</formula>
    </cfRule>
    <cfRule type="endsWith" dxfId="2601" priority="1958" operator="endsWith" text="0">
      <formula>RIGHT(V45,LEN("0"))="0"</formula>
    </cfRule>
    <cfRule type="cellIs" dxfId="2600" priority="1959" operator="equal">
      <formula>2</formula>
    </cfRule>
    <cfRule type="cellIs" dxfId="2599" priority="1960" operator="equal">
      <formula>0.5</formula>
    </cfRule>
  </conditionalFormatting>
  <conditionalFormatting sqref="V51">
    <cfRule type="cellIs" dxfId="2598" priority="1933" operator="equal">
      <formula>4</formula>
    </cfRule>
    <cfRule type="cellIs" dxfId="2597" priority="1934" operator="equal">
      <formula>0.25</formula>
    </cfRule>
    <cfRule type="endsWith" dxfId="2596" priority="1935" operator="endsWith" text="0">
      <formula>RIGHT(V51,LEN("0"))="0"</formula>
    </cfRule>
    <cfRule type="cellIs" dxfId="2595" priority="1936" operator="equal">
      <formula>2</formula>
    </cfRule>
    <cfRule type="cellIs" dxfId="2594" priority="1937" operator="equal">
      <formula>0.5</formula>
    </cfRule>
  </conditionalFormatting>
  <conditionalFormatting sqref="V41:V44">
    <cfRule type="cellIs" dxfId="2593" priority="1519" operator="equal">
      <formula>4</formula>
    </cfRule>
    <cfRule type="cellIs" dxfId="2592" priority="1520" operator="equal">
      <formula>0.25</formula>
    </cfRule>
    <cfRule type="endsWith" dxfId="2591" priority="1521" operator="endsWith" text="0">
      <formula>RIGHT(V41,LEN("0"))="0"</formula>
    </cfRule>
    <cfRule type="cellIs" dxfId="2590" priority="1522" operator="equal">
      <formula>2</formula>
    </cfRule>
    <cfRule type="cellIs" dxfId="2589" priority="1523" operator="equal">
      <formula>0.5</formula>
    </cfRule>
  </conditionalFormatting>
  <conditionalFormatting sqref="V29:V32">
    <cfRule type="cellIs" dxfId="2588" priority="1772" operator="equal">
      <formula>4</formula>
    </cfRule>
    <cfRule type="cellIs" dxfId="2587" priority="1773" operator="equal">
      <formula>0.25</formula>
    </cfRule>
    <cfRule type="endsWith" dxfId="2586" priority="1774" operator="endsWith" text="0">
      <formula>RIGHT(V29,LEN("0"))="0"</formula>
    </cfRule>
    <cfRule type="cellIs" dxfId="2585" priority="1775" operator="equal">
      <formula>2</formula>
    </cfRule>
    <cfRule type="cellIs" dxfId="2584" priority="1776" operator="equal">
      <formula>0.5</formula>
    </cfRule>
  </conditionalFormatting>
  <conditionalFormatting sqref="V35:V38">
    <cfRule type="cellIs" dxfId="2583" priority="1565" operator="equal">
      <formula>4</formula>
    </cfRule>
    <cfRule type="cellIs" dxfId="2582" priority="1566" operator="equal">
      <formula>0.25</formula>
    </cfRule>
    <cfRule type="endsWith" dxfId="2581" priority="1567" operator="endsWith" text="0">
      <formula>RIGHT(V35,LEN("0"))="0"</formula>
    </cfRule>
    <cfRule type="cellIs" dxfId="2580" priority="1568" operator="equal">
      <formula>2</formula>
    </cfRule>
    <cfRule type="cellIs" dxfId="2579" priority="1569" operator="equal">
      <formula>0.5</formula>
    </cfRule>
  </conditionalFormatting>
  <conditionalFormatting sqref="W35:X38">
    <cfRule type="cellIs" dxfId="2578" priority="1588" operator="equal">
      <formula>4</formula>
    </cfRule>
    <cfRule type="cellIs" dxfId="2577" priority="1589" operator="equal">
      <formula>0.25</formula>
    </cfRule>
    <cfRule type="endsWith" dxfId="2576" priority="1590" operator="endsWith" text="0">
      <formula>RIGHT(W35,LEN("0"))="0"</formula>
    </cfRule>
    <cfRule type="cellIs" dxfId="2575" priority="1591" operator="equal">
      <formula>2</formula>
    </cfRule>
    <cfRule type="cellIs" dxfId="2574" priority="1592" operator="equal">
      <formula>0.5</formula>
    </cfRule>
  </conditionalFormatting>
  <conditionalFormatting sqref="V53:V54">
    <cfRule type="cellIs" dxfId="2573" priority="1427" operator="equal">
      <formula>4</formula>
    </cfRule>
    <cfRule type="cellIs" dxfId="2572" priority="1428" operator="equal">
      <formula>0.25</formula>
    </cfRule>
    <cfRule type="endsWith" dxfId="2571" priority="1429" operator="endsWith" text="0">
      <formula>RIGHT(V53,LEN("0"))="0"</formula>
    </cfRule>
    <cfRule type="cellIs" dxfId="2570" priority="1430" operator="equal">
      <formula>2</formula>
    </cfRule>
    <cfRule type="cellIs" dxfId="2569" priority="1431" operator="equal">
      <formula>0.5</formula>
    </cfRule>
  </conditionalFormatting>
  <conditionalFormatting sqref="W41:X44">
    <cfRule type="cellIs" dxfId="2568" priority="1542" operator="equal">
      <formula>4</formula>
    </cfRule>
    <cfRule type="cellIs" dxfId="2567" priority="1543" operator="equal">
      <formula>0.25</formula>
    </cfRule>
    <cfRule type="endsWith" dxfId="2566" priority="1544" operator="endsWith" text="0">
      <formula>RIGHT(W41,LEN("0"))="0"</formula>
    </cfRule>
    <cfRule type="cellIs" dxfId="2565" priority="1545" operator="equal">
      <formula>2</formula>
    </cfRule>
    <cfRule type="cellIs" dxfId="2564" priority="1546" operator="equal">
      <formula>0.5</formula>
    </cfRule>
  </conditionalFormatting>
  <conditionalFormatting sqref="W47:X50">
    <cfRule type="cellIs" dxfId="2563" priority="1496" operator="equal">
      <formula>4</formula>
    </cfRule>
    <cfRule type="cellIs" dxfId="2562" priority="1497" operator="equal">
      <formula>0.25</formula>
    </cfRule>
    <cfRule type="endsWith" dxfId="2561" priority="1498" operator="endsWith" text="0">
      <formula>RIGHT(W47,LEN("0"))="0"</formula>
    </cfRule>
    <cfRule type="cellIs" dxfId="2560" priority="1499" operator="equal">
      <formula>2</formula>
    </cfRule>
    <cfRule type="cellIs" dxfId="2559" priority="1500" operator="equal">
      <formula>0.5</formula>
    </cfRule>
  </conditionalFormatting>
  <conditionalFormatting sqref="V47:V50">
    <cfRule type="cellIs" dxfId="2558" priority="1473" operator="equal">
      <formula>4</formula>
    </cfRule>
    <cfRule type="cellIs" dxfId="2557" priority="1474" operator="equal">
      <formula>0.25</formula>
    </cfRule>
    <cfRule type="endsWith" dxfId="2556" priority="1475" operator="endsWith" text="0">
      <formula>RIGHT(V47,LEN("0"))="0"</formula>
    </cfRule>
    <cfRule type="cellIs" dxfId="2555" priority="1476" operator="equal">
      <formula>2</formula>
    </cfRule>
    <cfRule type="cellIs" dxfId="2554" priority="1477" operator="equal">
      <formula>0.5</formula>
    </cfRule>
  </conditionalFormatting>
  <conditionalFormatting sqref="W53:X54">
    <cfRule type="cellIs" dxfId="2553" priority="1450" operator="equal">
      <formula>4</formula>
    </cfRule>
    <cfRule type="cellIs" dxfId="2552" priority="1451" operator="equal">
      <formula>0.25</formula>
    </cfRule>
    <cfRule type="endsWith" dxfId="2551" priority="1452" operator="endsWith" text="0">
      <formula>RIGHT(W53,LEN("0"))="0"</formula>
    </cfRule>
    <cfRule type="cellIs" dxfId="2550" priority="1453" operator="equal">
      <formula>2</formula>
    </cfRule>
    <cfRule type="cellIs" dxfId="2549" priority="1454" operator="equal">
      <formula>0.5</formula>
    </cfRule>
  </conditionalFormatting>
  <conditionalFormatting sqref="B32 A31:C31">
    <cfRule type="cellIs" dxfId="2548" priority="1404" operator="equal">
      <formula>4</formula>
    </cfRule>
    <cfRule type="cellIs" dxfId="2547" priority="1405" operator="equal">
      <formula>0.25</formula>
    </cfRule>
    <cfRule type="endsWith" dxfId="2546" priority="1406" operator="endsWith" text="0">
      <formula>RIGHT(A31,LEN("0"))="0"</formula>
    </cfRule>
    <cfRule type="cellIs" dxfId="2545" priority="1407" operator="equal">
      <formula>2</formula>
    </cfRule>
    <cfRule type="cellIs" dxfId="2544" priority="1408" operator="equal">
      <formula>0.5</formula>
    </cfRule>
  </conditionalFormatting>
  <conditionalFormatting sqref="B38 A37:C37">
    <cfRule type="cellIs" dxfId="2543" priority="1373" operator="equal">
      <formula>4</formula>
    </cfRule>
    <cfRule type="cellIs" dxfId="2542" priority="1374" operator="equal">
      <formula>0.25</formula>
    </cfRule>
    <cfRule type="endsWith" dxfId="2541" priority="1375" operator="endsWith" text="0">
      <formula>RIGHT(A37,LEN("0"))="0"</formula>
    </cfRule>
    <cfRule type="cellIs" dxfId="2540" priority="1376" operator="equal">
      <formula>2</formula>
    </cfRule>
    <cfRule type="cellIs" dxfId="2539" priority="1377" operator="equal">
      <formula>0.5</formula>
    </cfRule>
  </conditionalFormatting>
  <conditionalFormatting sqref="B44 A43:C43">
    <cfRule type="cellIs" dxfId="2538" priority="1227" operator="equal">
      <formula>4</formula>
    </cfRule>
    <cfRule type="cellIs" dxfId="2537" priority="1228" operator="equal">
      <formula>0.25</formula>
    </cfRule>
    <cfRule type="endsWith" dxfId="2536" priority="1229" operator="endsWith" text="0">
      <formula>RIGHT(A43,LEN("0"))="0"</formula>
    </cfRule>
    <cfRule type="cellIs" dxfId="2535" priority="1230" operator="equal">
      <formula>2</formula>
    </cfRule>
    <cfRule type="cellIs" dxfId="2534" priority="1231" operator="equal">
      <formula>0.5</formula>
    </cfRule>
  </conditionalFormatting>
  <conditionalFormatting sqref="B50 A49:C49">
    <cfRule type="cellIs" dxfId="2533" priority="1196" operator="equal">
      <formula>4</formula>
    </cfRule>
    <cfRule type="cellIs" dxfId="2532" priority="1197" operator="equal">
      <formula>0.25</formula>
    </cfRule>
    <cfRule type="endsWith" dxfId="2531" priority="1198" operator="endsWith" text="0">
      <formula>RIGHT(A49,LEN("0"))="0"</formula>
    </cfRule>
    <cfRule type="cellIs" dxfId="2530" priority="1199" operator="equal">
      <formula>2</formula>
    </cfRule>
    <cfRule type="cellIs" dxfId="2529" priority="1200" operator="equal">
      <formula>0.5</formula>
    </cfRule>
  </conditionalFormatting>
  <conditionalFormatting sqref="C29">
    <cfRule type="cellIs" dxfId="2528" priority="1165" operator="equal">
      <formula>4</formula>
    </cfRule>
    <cfRule type="cellIs" dxfId="2527" priority="1166" operator="equal">
      <formula>0.25</formula>
    </cfRule>
    <cfRule type="endsWith" dxfId="2526" priority="1167" operator="endsWith" text="0">
      <formula>RIGHT(C29,LEN("0"))="0"</formula>
    </cfRule>
    <cfRule type="cellIs" dxfId="2525" priority="1168" operator="equal">
      <formula>2</formula>
    </cfRule>
    <cfRule type="cellIs" dxfId="2524" priority="1169" operator="equal">
      <formula>0.5</formula>
    </cfRule>
  </conditionalFormatting>
  <conditionalFormatting sqref="C35">
    <cfRule type="cellIs" dxfId="2523" priority="1142" operator="equal">
      <formula>4</formula>
    </cfRule>
    <cfRule type="cellIs" dxfId="2522" priority="1143" operator="equal">
      <formula>0.25</formula>
    </cfRule>
    <cfRule type="endsWith" dxfId="2521" priority="1144" operator="endsWith" text="0">
      <formula>RIGHT(C35,LEN("0"))="0"</formula>
    </cfRule>
    <cfRule type="cellIs" dxfId="2520" priority="1145" operator="equal">
      <formula>2</formula>
    </cfRule>
    <cfRule type="cellIs" dxfId="2519" priority="1146" operator="equal">
      <formula>0.5</formula>
    </cfRule>
  </conditionalFormatting>
  <conditionalFormatting sqref="C41">
    <cfRule type="cellIs" dxfId="2518" priority="1119" operator="equal">
      <formula>4</formula>
    </cfRule>
    <cfRule type="cellIs" dxfId="2517" priority="1120" operator="equal">
      <formula>0.25</formula>
    </cfRule>
    <cfRule type="endsWith" dxfId="2516" priority="1121" operator="endsWith" text="0">
      <formula>RIGHT(C41,LEN("0"))="0"</formula>
    </cfRule>
    <cfRule type="cellIs" dxfId="2515" priority="1122" operator="equal">
      <formula>2</formula>
    </cfRule>
    <cfRule type="cellIs" dxfId="2514" priority="1123" operator="equal">
      <formula>0.5</formula>
    </cfRule>
  </conditionalFormatting>
  <conditionalFormatting sqref="C47">
    <cfRule type="cellIs" dxfId="2513" priority="1096" operator="equal">
      <formula>4</formula>
    </cfRule>
    <cfRule type="cellIs" dxfId="2512" priority="1097" operator="equal">
      <formula>0.25</formula>
    </cfRule>
    <cfRule type="endsWith" dxfId="2511" priority="1098" operator="endsWith" text="0">
      <formula>RIGHT(C47,LEN("0"))="0"</formula>
    </cfRule>
    <cfRule type="cellIs" dxfId="2510" priority="1099" operator="equal">
      <formula>2</formula>
    </cfRule>
    <cfRule type="cellIs" dxfId="2509" priority="1100" operator="equal">
      <formula>0.5</formula>
    </cfRule>
  </conditionalFormatting>
  <conditionalFormatting sqref="C53">
    <cfRule type="cellIs" dxfId="2508" priority="1073" operator="equal">
      <formula>4</formula>
    </cfRule>
    <cfRule type="cellIs" dxfId="2507" priority="1074" operator="equal">
      <formula>0.25</formula>
    </cfRule>
    <cfRule type="endsWith" dxfId="2506" priority="1075" operator="endsWith" text="0">
      <formula>RIGHT(C53,LEN("0"))="0"</formula>
    </cfRule>
    <cfRule type="cellIs" dxfId="2505" priority="1076" operator="equal">
      <formula>2</formula>
    </cfRule>
    <cfRule type="cellIs" dxfId="2504" priority="1077" operator="equal">
      <formula>0.5</formula>
    </cfRule>
  </conditionalFormatting>
  <conditionalFormatting sqref="A55:C55 A56:B56">
    <cfRule type="cellIs" dxfId="2503" priority="1050" operator="equal">
      <formula>4</formula>
    </cfRule>
    <cfRule type="cellIs" dxfId="2502" priority="1051" operator="equal">
      <formula>0.25</formula>
    </cfRule>
    <cfRule type="endsWith" dxfId="2501" priority="1052" operator="endsWith" text="0">
      <formula>RIGHT(A55,LEN("0"))="0"</formula>
    </cfRule>
    <cfRule type="cellIs" dxfId="2500" priority="1053" operator="equal">
      <formula>2</formula>
    </cfRule>
    <cfRule type="cellIs" dxfId="2499" priority="1054" operator="equal">
      <formula>0.5</formula>
    </cfRule>
  </conditionalFormatting>
  <conditionalFormatting sqref="A50">
    <cfRule type="cellIs" dxfId="2498" priority="1019" operator="equal">
      <formula>4</formula>
    </cfRule>
    <cfRule type="cellIs" dxfId="2497" priority="1020" operator="equal">
      <formula>0.25</formula>
    </cfRule>
    <cfRule type="endsWith" dxfId="2496" priority="1021" operator="endsWith" text="0">
      <formula>RIGHT(A50,LEN("0"))="0"</formula>
    </cfRule>
    <cfRule type="cellIs" dxfId="2495" priority="1022" operator="equal">
      <formula>2</formula>
    </cfRule>
    <cfRule type="cellIs" dxfId="2494" priority="1023" operator="equal">
      <formula>0.5</formula>
    </cfRule>
  </conditionalFormatting>
  <conditionalFormatting sqref="A44">
    <cfRule type="cellIs" dxfId="2493" priority="996" operator="equal">
      <formula>4</formula>
    </cfRule>
    <cfRule type="cellIs" dxfId="2492" priority="997" operator="equal">
      <formula>0.25</formula>
    </cfRule>
    <cfRule type="endsWith" dxfId="2491" priority="998" operator="endsWith" text="0">
      <formula>RIGHT(A44,LEN("0"))="0"</formula>
    </cfRule>
    <cfRule type="cellIs" dxfId="2490" priority="999" operator="equal">
      <formula>2</formula>
    </cfRule>
    <cfRule type="cellIs" dxfId="2489" priority="1000" operator="equal">
      <formula>0.5</formula>
    </cfRule>
  </conditionalFormatting>
  <conditionalFormatting sqref="A38">
    <cfRule type="cellIs" dxfId="2488" priority="973" operator="equal">
      <formula>4</formula>
    </cfRule>
    <cfRule type="cellIs" dxfId="2487" priority="974" operator="equal">
      <formula>0.25</formula>
    </cfRule>
    <cfRule type="endsWith" dxfId="2486" priority="975" operator="endsWith" text="0">
      <formula>RIGHT(A38,LEN("0"))="0"</formula>
    </cfRule>
    <cfRule type="cellIs" dxfId="2485" priority="976" operator="equal">
      <formula>2</formula>
    </cfRule>
    <cfRule type="cellIs" dxfId="2484" priority="977" operator="equal">
      <formula>0.5</formula>
    </cfRule>
  </conditionalFormatting>
  <conditionalFormatting sqref="A32">
    <cfRule type="cellIs" dxfId="2483" priority="950" operator="equal">
      <formula>4</formula>
    </cfRule>
    <cfRule type="cellIs" dxfId="2482" priority="951" operator="equal">
      <formula>0.25</formula>
    </cfRule>
    <cfRule type="endsWith" dxfId="2481" priority="952" operator="endsWith" text="0">
      <formula>RIGHT(A32,LEN("0"))="0"</formula>
    </cfRule>
    <cfRule type="cellIs" dxfId="2480" priority="953" operator="equal">
      <formula>2</formula>
    </cfRule>
    <cfRule type="cellIs" dxfId="2479" priority="954" operator="equal">
      <formula>0.5</formula>
    </cfRule>
  </conditionalFormatting>
  <conditionalFormatting sqref="A26">
    <cfRule type="cellIs" dxfId="2478" priority="927" operator="equal">
      <formula>4</formula>
    </cfRule>
    <cfRule type="cellIs" dxfId="2477" priority="928" operator="equal">
      <formula>0.25</formula>
    </cfRule>
    <cfRule type="endsWith" dxfId="2476" priority="929" operator="endsWith" text="0">
      <formula>RIGHT(A26,LEN("0"))="0"</formula>
    </cfRule>
    <cfRule type="cellIs" dxfId="2475" priority="930" operator="equal">
      <formula>2</formula>
    </cfRule>
    <cfRule type="cellIs" dxfId="2474" priority="931" operator="equal">
      <formula>0.5</formula>
    </cfRule>
  </conditionalFormatting>
  <conditionalFormatting sqref="AB1">
    <cfRule type="cellIs" dxfId="2473" priority="746" operator="equal">
      <formula>4</formula>
    </cfRule>
    <cfRule type="cellIs" dxfId="2472" priority="747" operator="equal">
      <formula>0.25</formula>
    </cfRule>
    <cfRule type="endsWith" dxfId="2471" priority="748" operator="endsWith" text="0">
      <formula>RIGHT(AB1,LEN("0"))="0"</formula>
    </cfRule>
    <cfRule type="cellIs" dxfId="2470" priority="749" operator="equal">
      <formula>2</formula>
    </cfRule>
    <cfRule type="cellIs" dxfId="2469" priority="750" operator="equal">
      <formula>0.5</formula>
    </cfRule>
  </conditionalFormatting>
  <conditionalFormatting sqref="AB2:AB19">
    <cfRule type="cellIs" dxfId="2468" priority="723" operator="equal">
      <formula>4</formula>
    </cfRule>
    <cfRule type="cellIs" dxfId="2467" priority="724" operator="equal">
      <formula>0.25</formula>
    </cfRule>
    <cfRule type="endsWith" dxfId="2466" priority="725" operator="endsWith" text="0">
      <formula>RIGHT(AB2,LEN("0"))="0"</formula>
    </cfRule>
    <cfRule type="cellIs" dxfId="2465" priority="726" operator="equal">
      <formula>2</formula>
    </cfRule>
    <cfRule type="cellIs" dxfId="2464" priority="727" operator="equal">
      <formula>0.5</formula>
    </cfRule>
  </conditionalFormatting>
  <conditionalFormatting sqref="D25:U25">
    <cfRule type="colorScale" priority="409">
      <colorScale>
        <cfvo type="min"/>
        <cfvo type="percentile" val="50"/>
        <cfvo type="max"/>
        <color rgb="FFFF0000"/>
        <color rgb="FFFFFF00"/>
        <color rgb="FF00B050"/>
      </colorScale>
    </cfRule>
  </conditionalFormatting>
  <conditionalFormatting sqref="C32">
    <cfRule type="cellIs" dxfId="2463" priority="386" operator="equal">
      <formula>4</formula>
    </cfRule>
    <cfRule type="cellIs" dxfId="2462" priority="387" operator="equal">
      <formula>0.25</formula>
    </cfRule>
    <cfRule type="endsWith" dxfId="2461" priority="388" operator="endsWith" text="0">
      <formula>RIGHT(C32,LEN("0"))="0"</formula>
    </cfRule>
    <cfRule type="cellIs" dxfId="2460" priority="389" operator="equal">
      <formula>2</formula>
    </cfRule>
    <cfRule type="cellIs" dxfId="2459" priority="390" operator="equal">
      <formula>0.5</formula>
    </cfRule>
  </conditionalFormatting>
  <conditionalFormatting sqref="C38">
    <cfRule type="cellIs" dxfId="2458" priority="363" operator="equal">
      <formula>4</formula>
    </cfRule>
    <cfRule type="cellIs" dxfId="2457" priority="364" operator="equal">
      <formula>0.25</formula>
    </cfRule>
    <cfRule type="endsWith" dxfId="2456" priority="365" operator="endsWith" text="0">
      <formula>RIGHT(C38,LEN("0"))="0"</formula>
    </cfRule>
    <cfRule type="cellIs" dxfId="2455" priority="366" operator="equal">
      <formula>2</formula>
    </cfRule>
    <cfRule type="cellIs" dxfId="2454" priority="367" operator="equal">
      <formula>0.5</formula>
    </cfRule>
  </conditionalFormatting>
  <conditionalFormatting sqref="C44">
    <cfRule type="cellIs" dxfId="2453" priority="340" operator="equal">
      <formula>4</formula>
    </cfRule>
    <cfRule type="cellIs" dxfId="2452" priority="341" operator="equal">
      <formula>0.25</formula>
    </cfRule>
    <cfRule type="endsWith" dxfId="2451" priority="342" operator="endsWith" text="0">
      <formula>RIGHT(C44,LEN("0"))="0"</formula>
    </cfRule>
    <cfRule type="cellIs" dxfId="2450" priority="343" operator="equal">
      <formula>2</formula>
    </cfRule>
    <cfRule type="cellIs" dxfId="2449" priority="344" operator="equal">
      <formula>0.5</formula>
    </cfRule>
  </conditionalFormatting>
  <conditionalFormatting sqref="C50">
    <cfRule type="cellIs" dxfId="2448" priority="317" operator="equal">
      <formula>4</formula>
    </cfRule>
    <cfRule type="cellIs" dxfId="2447" priority="318" operator="equal">
      <formula>0.25</formula>
    </cfRule>
    <cfRule type="endsWith" dxfId="2446" priority="319" operator="endsWith" text="0">
      <formula>RIGHT(C50,LEN("0"))="0"</formula>
    </cfRule>
    <cfRule type="cellIs" dxfId="2445" priority="320" operator="equal">
      <formula>2</formula>
    </cfRule>
    <cfRule type="cellIs" dxfId="2444" priority="321" operator="equal">
      <formula>0.5</formula>
    </cfRule>
  </conditionalFormatting>
  <conditionalFormatting sqref="C56">
    <cfRule type="cellIs" dxfId="2443" priority="294" operator="equal">
      <formula>4</formula>
    </cfRule>
    <cfRule type="cellIs" dxfId="2442" priority="295" operator="equal">
      <formula>0.25</formula>
    </cfRule>
    <cfRule type="endsWith" dxfId="2441" priority="296" operator="endsWith" text="0">
      <formula>RIGHT(C56,LEN("0"))="0"</formula>
    </cfRule>
    <cfRule type="cellIs" dxfId="2440" priority="297" operator="equal">
      <formula>2</formula>
    </cfRule>
    <cfRule type="cellIs" dxfId="2439" priority="298" operator="equal">
      <formula>0.5</formula>
    </cfRule>
  </conditionalFormatting>
  <conditionalFormatting sqref="D31:U31">
    <cfRule type="colorScale" priority="293">
      <colorScale>
        <cfvo type="min"/>
        <cfvo type="percentile" val="50"/>
        <cfvo type="max"/>
        <color rgb="FFFF0000"/>
        <color rgb="FFFFFF00"/>
        <color rgb="FF00B050"/>
      </colorScale>
    </cfRule>
  </conditionalFormatting>
  <conditionalFormatting sqref="D37:U37">
    <cfRule type="colorScale" priority="292">
      <colorScale>
        <cfvo type="min"/>
        <cfvo type="percentile" val="50"/>
        <cfvo type="max"/>
        <color rgb="FFFF0000"/>
        <color rgb="FFFFFF00"/>
        <color rgb="FF00B050"/>
      </colorScale>
    </cfRule>
  </conditionalFormatting>
  <conditionalFormatting sqref="D43:U43">
    <cfRule type="colorScale" priority="291">
      <colorScale>
        <cfvo type="min"/>
        <cfvo type="percentile" val="50"/>
        <cfvo type="max"/>
        <color rgb="FFFF0000"/>
        <color rgb="FFFFFF00"/>
        <color rgb="FF00B050"/>
      </colorScale>
    </cfRule>
  </conditionalFormatting>
  <conditionalFormatting sqref="D49:U49">
    <cfRule type="colorScale" priority="290">
      <colorScale>
        <cfvo type="min"/>
        <cfvo type="percentile" val="50"/>
        <cfvo type="max"/>
        <color rgb="FFFF0000"/>
        <color rgb="FFFFFF00"/>
        <color rgb="FF00B050"/>
      </colorScale>
    </cfRule>
  </conditionalFormatting>
  <conditionalFormatting sqref="D55:U55">
    <cfRule type="colorScale" priority="289">
      <colorScale>
        <cfvo type="min"/>
        <cfvo type="percentile" val="50"/>
        <cfvo type="max"/>
        <color rgb="FFFF0000"/>
        <color rgb="FFFFFF00"/>
        <color rgb="FF00B050"/>
      </colorScale>
    </cfRule>
  </conditionalFormatting>
  <conditionalFormatting sqref="AC2:AC19">
    <cfRule type="top10" dxfId="2438" priority="286" bottom="1" rank="1"/>
    <cfRule type="top10" dxfId="2437" priority="287" rank="1"/>
    <cfRule type="colorScale" priority="288">
      <colorScale>
        <cfvo type="min"/>
        <cfvo type="percentile" val="50"/>
        <cfvo type="max"/>
        <color rgb="FFFF0000"/>
        <color rgb="FFFFFF00"/>
        <color rgb="FF00B050"/>
      </colorScale>
    </cfRule>
  </conditionalFormatting>
  <conditionalFormatting sqref="A29:A30">
    <cfRule type="cellIs" dxfId="2436" priority="263" operator="equal">
      <formula>4</formula>
    </cfRule>
    <cfRule type="cellIs" dxfId="2435" priority="264" operator="equal">
      <formula>0.25</formula>
    </cfRule>
    <cfRule type="endsWith" dxfId="2434" priority="265" operator="endsWith" text="0">
      <formula>RIGHT(A29,LEN("0"))="0"</formula>
    </cfRule>
    <cfRule type="cellIs" dxfId="2433" priority="266" operator="equal">
      <formula>2</formula>
    </cfRule>
    <cfRule type="cellIs" dxfId="2432" priority="267" operator="equal">
      <formula>0.5</formula>
    </cfRule>
  </conditionalFormatting>
  <conditionalFormatting sqref="A35:A36">
    <cfRule type="cellIs" dxfId="2431" priority="240" operator="equal">
      <formula>4</formula>
    </cfRule>
    <cfRule type="cellIs" dxfId="2430" priority="241" operator="equal">
      <formula>0.25</formula>
    </cfRule>
    <cfRule type="endsWith" dxfId="2429" priority="242" operator="endsWith" text="0">
      <formula>RIGHT(A35,LEN("0"))="0"</formula>
    </cfRule>
    <cfRule type="cellIs" dxfId="2428" priority="243" operator="equal">
      <formula>2</formula>
    </cfRule>
    <cfRule type="cellIs" dxfId="2427" priority="244" operator="equal">
      <formula>0.5</formula>
    </cfRule>
  </conditionalFormatting>
  <conditionalFormatting sqref="A41:A42">
    <cfRule type="cellIs" dxfId="2426" priority="217" operator="equal">
      <formula>4</formula>
    </cfRule>
    <cfRule type="cellIs" dxfId="2425" priority="218" operator="equal">
      <formula>0.25</formula>
    </cfRule>
    <cfRule type="endsWith" dxfId="2424" priority="219" operator="endsWith" text="0">
      <formula>RIGHT(A41,LEN("0"))="0"</formula>
    </cfRule>
    <cfRule type="cellIs" dxfId="2423" priority="220" operator="equal">
      <formula>2</formula>
    </cfRule>
    <cfRule type="cellIs" dxfId="2422" priority="221" operator="equal">
      <formula>0.5</formula>
    </cfRule>
  </conditionalFormatting>
  <conditionalFormatting sqref="A47:A48">
    <cfRule type="cellIs" dxfId="2421" priority="194" operator="equal">
      <formula>4</formula>
    </cfRule>
    <cfRule type="cellIs" dxfId="2420" priority="195" operator="equal">
      <formula>0.25</formula>
    </cfRule>
    <cfRule type="endsWith" dxfId="2419" priority="196" operator="endsWith" text="0">
      <formula>RIGHT(A47,LEN("0"))="0"</formula>
    </cfRule>
    <cfRule type="cellIs" dxfId="2418" priority="197" operator="equal">
      <formula>2</formula>
    </cfRule>
    <cfRule type="cellIs" dxfId="2417" priority="198" operator="equal">
      <formula>0.5</formula>
    </cfRule>
  </conditionalFormatting>
  <conditionalFormatting sqref="A53:A54">
    <cfRule type="cellIs" dxfId="2416" priority="171" operator="equal">
      <formula>4</formula>
    </cfRule>
    <cfRule type="cellIs" dxfId="2415" priority="172" operator="equal">
      <formula>0.25</formula>
    </cfRule>
    <cfRule type="endsWith" dxfId="2414" priority="173" operator="endsWith" text="0">
      <formula>RIGHT(A53,LEN("0"))="0"</formula>
    </cfRule>
    <cfRule type="cellIs" dxfId="2413" priority="174" operator="equal">
      <formula>2</formula>
    </cfRule>
    <cfRule type="cellIs" dxfId="2412" priority="175" operator="equal">
      <formula>0.5</formula>
    </cfRule>
  </conditionalFormatting>
  <conditionalFormatting sqref="Z2:Z19">
    <cfRule type="top10" dxfId="2411" priority="168" bottom="1" rank="1"/>
    <cfRule type="top10" dxfId="2410" priority="169" rank="1"/>
    <cfRule type="colorScale" priority="170">
      <colorScale>
        <cfvo type="min"/>
        <cfvo type="percentile" val="50"/>
        <cfvo type="max"/>
        <color rgb="FFFF0000"/>
        <color rgb="FFFFFF00"/>
        <color rgb="FF00B050"/>
      </colorScale>
    </cfRule>
  </conditionalFormatting>
  <conditionalFormatting sqref="X2:X19">
    <cfRule type="top10" dxfId="2409" priority="165" bottom="1" rank="1"/>
    <cfRule type="top10" dxfId="2408" priority="166" rank="1"/>
    <cfRule type="colorScale" priority="167">
      <colorScale>
        <cfvo type="min"/>
        <cfvo type="percentile" val="50"/>
        <cfvo type="max"/>
        <color rgb="FFFF0000"/>
        <color rgb="FFFFFF00"/>
        <color rgb="FF00B050"/>
      </colorScale>
    </cfRule>
  </conditionalFormatting>
  <conditionalFormatting sqref="Y2:Y19">
    <cfRule type="top10" dxfId="2407" priority="162" bottom="1" rank="1"/>
    <cfRule type="top10" dxfId="2406" priority="163" rank="1"/>
    <cfRule type="colorScale" priority="164">
      <colorScale>
        <cfvo type="min"/>
        <cfvo type="percentile" val="50"/>
        <cfvo type="max"/>
        <color rgb="FF00B050"/>
        <color rgb="FFFFFF00"/>
        <color rgb="FFFF0000"/>
      </colorScale>
    </cfRule>
  </conditionalFormatting>
  <conditionalFormatting sqref="C24">
    <cfRule type="cellIs" dxfId="2405" priority="116" operator="equal">
      <formula>4</formula>
    </cfRule>
    <cfRule type="cellIs" dxfId="2404" priority="117" operator="equal">
      <formula>0.25</formula>
    </cfRule>
    <cfRule type="endsWith" dxfId="2403" priority="118" operator="endsWith" text="0">
      <formula>RIGHT(C24,LEN("0"))="0"</formula>
    </cfRule>
    <cfRule type="cellIs" dxfId="2402" priority="119" operator="equal">
      <formula>2</formula>
    </cfRule>
    <cfRule type="cellIs" dxfId="2401" priority="120" operator="equal">
      <formula>0.5</formula>
    </cfRule>
  </conditionalFormatting>
  <conditionalFormatting sqref="C30">
    <cfRule type="cellIs" dxfId="2400" priority="93" operator="equal">
      <formula>4</formula>
    </cfRule>
    <cfRule type="cellIs" dxfId="2399" priority="94" operator="equal">
      <formula>0.25</formula>
    </cfRule>
    <cfRule type="endsWith" dxfId="2398" priority="95" operator="endsWith" text="0">
      <formula>RIGHT(C30,LEN("0"))="0"</formula>
    </cfRule>
    <cfRule type="cellIs" dxfId="2397" priority="96" operator="equal">
      <formula>2</formula>
    </cfRule>
    <cfRule type="cellIs" dxfId="2396" priority="97" operator="equal">
      <formula>0.5</formula>
    </cfRule>
  </conditionalFormatting>
  <conditionalFormatting sqref="C36">
    <cfRule type="cellIs" dxfId="2395" priority="70" operator="equal">
      <formula>4</formula>
    </cfRule>
    <cfRule type="cellIs" dxfId="2394" priority="71" operator="equal">
      <formula>0.25</formula>
    </cfRule>
    <cfRule type="endsWith" dxfId="2393" priority="72" operator="endsWith" text="0">
      <formula>RIGHT(C36,LEN("0"))="0"</formula>
    </cfRule>
    <cfRule type="cellIs" dxfId="2392" priority="73" operator="equal">
      <formula>2</formula>
    </cfRule>
    <cfRule type="cellIs" dxfId="2391" priority="74" operator="equal">
      <formula>0.5</formula>
    </cfRule>
  </conditionalFormatting>
  <conditionalFormatting sqref="C42">
    <cfRule type="cellIs" dxfId="2390" priority="47" operator="equal">
      <formula>4</formula>
    </cfRule>
    <cfRule type="cellIs" dxfId="2389" priority="48" operator="equal">
      <formula>0.25</formula>
    </cfRule>
    <cfRule type="endsWith" dxfId="2388" priority="49" operator="endsWith" text="0">
      <formula>RIGHT(C42,LEN("0"))="0"</formula>
    </cfRule>
    <cfRule type="cellIs" dxfId="2387" priority="50" operator="equal">
      <formula>2</formula>
    </cfRule>
    <cfRule type="cellIs" dxfId="2386" priority="51" operator="equal">
      <formula>0.5</formula>
    </cfRule>
  </conditionalFormatting>
  <conditionalFormatting sqref="C48">
    <cfRule type="cellIs" dxfId="2385" priority="24" operator="equal">
      <formula>4</formula>
    </cfRule>
    <cfRule type="cellIs" dxfId="2384" priority="25" operator="equal">
      <formula>0.25</formula>
    </cfRule>
    <cfRule type="endsWith" dxfId="2383" priority="26" operator="endsWith" text="0">
      <formula>RIGHT(C48,LEN("0"))="0"</formula>
    </cfRule>
    <cfRule type="cellIs" dxfId="2382" priority="27" operator="equal">
      <formula>2</formula>
    </cfRule>
    <cfRule type="cellIs" dxfId="2381" priority="28" operator="equal">
      <formula>0.5</formula>
    </cfRule>
  </conditionalFormatting>
  <conditionalFormatting sqref="C54">
    <cfRule type="cellIs" dxfId="2380" priority="1" operator="equal">
      <formula>4</formula>
    </cfRule>
    <cfRule type="cellIs" dxfId="2379" priority="2" operator="equal">
      <formula>0.25</formula>
    </cfRule>
    <cfRule type="endsWith" dxfId="2378" priority="3" operator="endsWith" text="0">
      <formula>RIGHT(C54,LEN("0"))="0"</formula>
    </cfRule>
    <cfRule type="cellIs" dxfId="2377" priority="4" operator="equal">
      <formula>2</formula>
    </cfRule>
    <cfRule type="cellIs" dxfId="2376" priority="5" operator="equal">
      <formula>0.5</formula>
    </cfRule>
  </conditionalFormatting>
  <dataValidations count="1">
    <dataValidation type="list" allowBlank="1" showInputMessage="1" showErrorMessage="1" sqref="A25:A26 A31:A32 A37:A38 A43:A44 B53:B56 B23:B26 B29:B32 B35:B38 B41:B44 B47:B50 A49:A50 A55:A56" xr:uid="{1CBA6900-3D22-40D5-ACEE-924A4F2E124B}">
      <formula1>$C$22:$U$22</formula1>
    </dataValidation>
  </dataValidations>
  <pageMargins left="0.7" right="0.7" top="0.75" bottom="0.75" header="0.3" footer="0.3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197" operator="containsText" id="{29773C9F-2990-4D59-9B60-05CADEBC7820}">
            <xm:f>NOT(ISERROR(SEARCH($U$1,A1)))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2198" operator="containsText" id="{5287BF11-1C6A-4E50-9151-CA2F42FB3D77}">
            <xm:f>NOT(ISERROR(SEARCH($T$1,A1)))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2199" operator="containsText" id="{117B7A39-DE3B-4178-B6F8-911F05C567FD}">
            <xm:f>NOT(ISERROR(SEARCH($S$1,A1)))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2200" operator="containsText" id="{69C250A0-30DE-47E6-B971-FD7268D7B8DC}">
            <xm:f>NOT(ISERROR(SEARCH($R$1,A1)))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2201" operator="containsText" id="{0C06D200-F167-49EE-8E63-F89D693B364A}">
            <xm:f>NOT(ISERROR(SEARCH($Q$1,A1)))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2202" operator="containsText" id="{B6016D02-D8FD-4AAA-843E-2ED2263F13FC}">
            <xm:f>NOT(ISERROR(SEARCH($P$1,A1)))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2203" operator="containsText" id="{F30B02E6-170D-437F-AAEB-F9A57FF8D073}">
            <xm:f>NOT(ISERROR(SEARCH($O$1,A1)))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2204" operator="containsText" id="{D64A98E8-C252-414B-BDD4-FC203D9E412D}">
            <xm:f>NOT(ISERROR(SEARCH($N$1,A1)))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2205" operator="containsText" id="{E8546B0D-ED8B-4CA7-92DB-2D2647FDC287}">
            <xm:f>NOT(ISERROR(SEARCH($M$1,A1)))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2206" operator="containsText" id="{CFBCEC2A-B92E-472F-8134-66EA205E1C82}">
            <xm:f>NOT(ISERROR(SEARCH($L$1,A1)))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2207" operator="containsText" id="{30BBB448-4AB9-4AF0-BA1C-2E20BCFF2641}">
            <xm:f>NOT(ISERROR(SEARCH($K$1,A1)))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2208" operator="containsText" id="{E1698DB2-BA15-48F2-B3EE-89225439046A}">
            <xm:f>NOT(ISERROR(SEARCH($J$1,A1)))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2209" operator="containsText" id="{6B2A1A7D-343C-448D-B71A-06BD3D898424}">
            <xm:f>NOT(ISERROR(SEARCH($I$1,A1)))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2210" operator="containsText" id="{E9F4F402-330D-4A84-BAEA-5E59AF4C8304}">
            <xm:f>NOT(ISERROR(SEARCH($H$1,A1)))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2211" operator="containsText" id="{5C5BEB20-10B9-4EAB-A4DD-890EC70A6449}">
            <xm:f>NOT(ISERROR(SEARCH($G$1,A1)))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2212" operator="containsText" id="{30E7D622-EC52-46D4-8212-7E83961BDACA}">
            <xm:f>NOT(ISERROR(SEARCH($F$1,A1)))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2213" operator="containsText" id="{C61127AE-C329-48D6-B237-84A6B0C59C54}">
            <xm:f>NOT(ISERROR(SEARCH($E$1,A1)))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2214" operator="containsText" id="{55D070CD-1B98-4D30-A2D0-C4F3842313AF}">
            <xm:f>NOT(ISERROR(SEARCH($D$1,A1)))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A23:C23 A2:W19 A1:Z1 A20 C28:U28 C34:U34 C40:U40 C46:U46 A57:Z59 C52:U52 C20 C22:U22 X20:Z20 B29:B30 B35:B36 A45:U45 A51:U51 B53:B54 W29:Z32 X27:Z28 Y35:Z38 X33:Z34 Y41:Z44 X39:Z40 Y47:Z50 X45:Z46 Y53:Z54 X51:Z52 V25:X26 A27:U27 B26:C26 A33:U33 A39:U39 B41:B42 B47:B48 D29:U30 D35:U36 D41:U42 D47:U48 D53:U54 V55:Z56 Y22:Z26 A21:C21 A24:B24 A25:C25 D24:U24</xm:sqref>
        </x14:conditionalFormatting>
        <x14:conditionalFormatting xmlns:xm="http://schemas.microsoft.com/office/excel/2006/main">
          <x14:cfRule type="containsText" priority="2145" operator="containsText" id="{C44B8938-E1C4-4DA6-8667-6D60ADA4A859}">
            <xm:f>NOT(ISERROR(SEARCH($U$1,W21)))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2146" operator="containsText" id="{6F032CF2-BC3C-4F63-ABE8-3322890095FE}">
            <xm:f>NOT(ISERROR(SEARCH($T$1,W21)))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2147" operator="containsText" id="{50C9EB2A-4EED-437A-A9BD-2D89810C5BBE}">
            <xm:f>NOT(ISERROR(SEARCH($S$1,W21)))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2148" operator="containsText" id="{0194D0FF-8CCD-4F0D-961C-3BFE7113D0E1}">
            <xm:f>NOT(ISERROR(SEARCH($R$1,W21)))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2149" operator="containsText" id="{8DAA2E32-30F5-45E4-8854-A89044F9961C}">
            <xm:f>NOT(ISERROR(SEARCH($Q$1,W21)))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2150" operator="containsText" id="{7432C474-CB49-41ED-B999-F14644F15697}">
            <xm:f>NOT(ISERROR(SEARCH($P$1,W21)))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2151" operator="containsText" id="{7ED757A5-3618-449F-93A3-40EA3F03BDAF}">
            <xm:f>NOT(ISERROR(SEARCH($O$1,W21)))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2152" operator="containsText" id="{F89D4B9E-39CD-492F-B501-FBB382CF290B}">
            <xm:f>NOT(ISERROR(SEARCH($N$1,W21)))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2153" operator="containsText" id="{371A189D-E2B8-449B-80A2-30B042B0D688}">
            <xm:f>NOT(ISERROR(SEARCH($M$1,W21)))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2154" operator="containsText" id="{FC8732BF-3BDD-4057-926A-2DD24F2E4837}">
            <xm:f>NOT(ISERROR(SEARCH($L$1,W21)))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2155" operator="containsText" id="{C1FB6E07-3140-4B60-B386-D853E2F17774}">
            <xm:f>NOT(ISERROR(SEARCH($K$1,W21)))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2156" operator="containsText" id="{04C70896-7C06-489C-9756-8F95AB4F305C}">
            <xm:f>NOT(ISERROR(SEARCH($J$1,W21)))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2157" operator="containsText" id="{D668E5F7-EF73-4DD0-88B6-2F3A0A530949}">
            <xm:f>NOT(ISERROR(SEARCH($I$1,W21)))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2158" operator="containsText" id="{72117620-2193-418A-971F-F76DEEE4517C}">
            <xm:f>NOT(ISERROR(SEARCH($H$1,W21)))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2159" operator="containsText" id="{493E2DF5-A752-432C-A3D4-86F9D0BCBB08}">
            <xm:f>NOT(ISERROR(SEARCH($G$1,W21)))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2160" operator="containsText" id="{42CCB466-B669-4967-A7C5-C7B9A92CA13D}">
            <xm:f>NOT(ISERROR(SEARCH($F$1,W21)))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2161" operator="containsText" id="{697FDE10-CB93-43C9-90A7-AE956F1D197E}">
            <xm:f>NOT(ISERROR(SEARCH($E$1,W21)))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2162" operator="containsText" id="{4D6F54ED-691C-4746-B729-D20A4BB47C58}">
            <xm:f>NOT(ISERROR(SEARCH($D$1,W21)))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W21</xm:sqref>
        </x14:conditionalFormatting>
        <x14:conditionalFormatting xmlns:xm="http://schemas.microsoft.com/office/excel/2006/main">
          <x14:cfRule type="containsText" priority="2122" operator="containsText" id="{5DDECE69-C937-4F2B-8904-57A3A3DA546C}">
            <xm:f>NOT(ISERROR(SEARCH($U$1,W22)))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2123" operator="containsText" id="{BDAF8831-7828-46C2-806A-7BC0AC7004D5}">
            <xm:f>NOT(ISERROR(SEARCH($T$1,W22)))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2124" operator="containsText" id="{09E449C7-0830-43BA-A494-58B82B39A4B5}">
            <xm:f>NOT(ISERROR(SEARCH($S$1,W22)))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2125" operator="containsText" id="{902E2DB1-94F5-4451-89D3-5844FD9C81DD}">
            <xm:f>NOT(ISERROR(SEARCH($R$1,W22)))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2126" operator="containsText" id="{0774E232-7F21-4C33-A8DD-88EFA5CE3B43}">
            <xm:f>NOT(ISERROR(SEARCH($Q$1,W22)))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2127" operator="containsText" id="{4A20D863-F619-4832-8179-6A004C58FE64}">
            <xm:f>NOT(ISERROR(SEARCH($P$1,W22)))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2128" operator="containsText" id="{8D03F009-4648-432E-8C67-3C9F64BF9CCD}">
            <xm:f>NOT(ISERROR(SEARCH($O$1,W22)))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2129" operator="containsText" id="{BD83294A-D779-4770-9F9E-20F779134B93}">
            <xm:f>NOT(ISERROR(SEARCH($N$1,W22)))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2130" operator="containsText" id="{A3A53C2A-963A-4D43-9E48-0F24B8603326}">
            <xm:f>NOT(ISERROR(SEARCH($M$1,W22)))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2131" operator="containsText" id="{D259AF44-1795-4B01-BFEB-C0F5FE88503D}">
            <xm:f>NOT(ISERROR(SEARCH($L$1,W22)))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2132" operator="containsText" id="{CB443763-1FC7-4674-B4E4-F23673C3FC0D}">
            <xm:f>NOT(ISERROR(SEARCH($K$1,W22)))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2133" operator="containsText" id="{C5A87D9D-4C51-478B-A444-46FD925BE697}">
            <xm:f>NOT(ISERROR(SEARCH($J$1,W22)))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2134" operator="containsText" id="{B7932468-48F3-4D41-9018-AF54DA8DFE30}">
            <xm:f>NOT(ISERROR(SEARCH($I$1,W22)))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2135" operator="containsText" id="{CE2C1EFD-3F5D-4CF0-9EFA-E3E372FA13EC}">
            <xm:f>NOT(ISERROR(SEARCH($H$1,W22)))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2136" operator="containsText" id="{A3E2C412-3B20-4133-AE54-AC7A6A8D2C26}">
            <xm:f>NOT(ISERROR(SEARCH($G$1,W22)))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2137" operator="containsText" id="{A09F9683-382C-4200-B749-6EF0E5E33DC3}">
            <xm:f>NOT(ISERROR(SEARCH($F$1,W22)))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2138" operator="containsText" id="{882C7091-A45D-46B0-B8B5-8BA28B8BC789}">
            <xm:f>NOT(ISERROR(SEARCH($E$1,W22)))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2139" operator="containsText" id="{49B2A68F-89FC-4D34-A093-44105A1276E9}">
            <xm:f>NOT(ISERROR(SEARCH($D$1,W22)))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W22</xm:sqref>
        </x14:conditionalFormatting>
        <x14:conditionalFormatting xmlns:xm="http://schemas.microsoft.com/office/excel/2006/main">
          <x14:cfRule type="containsText" priority="2076" operator="containsText" id="{5297804D-4F41-4434-9D6C-BF92C041B4FD}">
            <xm:f>NOT(ISERROR(SEARCH($U$1,V20)))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2077" operator="containsText" id="{307FE404-30F3-4C69-BDD5-52D4E5B8D9B3}">
            <xm:f>NOT(ISERROR(SEARCH($T$1,V20)))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2078" operator="containsText" id="{572C0EE9-F6FF-4200-A555-36C52D6D9360}">
            <xm:f>NOT(ISERROR(SEARCH($S$1,V20)))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2079" operator="containsText" id="{649075CD-2E44-46A0-AC08-14CCEE1C5C9D}">
            <xm:f>NOT(ISERROR(SEARCH($R$1,V20)))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2080" operator="containsText" id="{1A8A024A-CF14-4C22-A1CF-B1972337E368}">
            <xm:f>NOT(ISERROR(SEARCH($Q$1,V20)))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2081" operator="containsText" id="{84BE6634-50A2-478E-BBE6-820BC96BA146}">
            <xm:f>NOT(ISERROR(SEARCH($P$1,V20)))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2082" operator="containsText" id="{D5FB52A1-1371-42BD-8DAA-CB5EEE272BC0}">
            <xm:f>NOT(ISERROR(SEARCH($O$1,V20)))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2083" operator="containsText" id="{42E87994-EA15-434C-98FF-6E86B60D6134}">
            <xm:f>NOT(ISERROR(SEARCH($N$1,V20)))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2084" operator="containsText" id="{39D44816-58FC-4F6B-94E3-B3464C98BBC5}">
            <xm:f>NOT(ISERROR(SEARCH($M$1,V20)))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2085" operator="containsText" id="{000396B7-0322-4168-83D0-3D06E22C58F0}">
            <xm:f>NOT(ISERROR(SEARCH($L$1,V20)))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2086" operator="containsText" id="{38EC1F80-69BA-4874-950F-A0AEFDCC83DF}">
            <xm:f>NOT(ISERROR(SEARCH($K$1,V20)))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2087" operator="containsText" id="{E60371DD-F7BE-4977-BDAF-6FC4211D0A23}">
            <xm:f>NOT(ISERROR(SEARCH($J$1,V20)))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2088" operator="containsText" id="{72426854-C57E-482B-8DD3-98074D638D6C}">
            <xm:f>NOT(ISERROR(SEARCH($I$1,V20)))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2089" operator="containsText" id="{876AA9EB-63C2-46D1-855C-2435BF1528A5}">
            <xm:f>NOT(ISERROR(SEARCH($H$1,V20)))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2090" operator="containsText" id="{2BB0881D-0AAF-448B-8127-90B838746A24}">
            <xm:f>NOT(ISERROR(SEARCH($G$1,V20)))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2091" operator="containsText" id="{1431AAC7-DB0A-46D9-A216-E6CE0DAF6091}">
            <xm:f>NOT(ISERROR(SEARCH($F$1,V20)))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2092" operator="containsText" id="{E8338212-EF51-47CD-B513-3061A5F1272D}">
            <xm:f>NOT(ISERROR(SEARCH($E$1,V20)))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2093" operator="containsText" id="{2467712A-80FE-408D-8937-5CC1B099D9DC}">
            <xm:f>NOT(ISERROR(SEARCH($D$1,V20)))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V20</xm:sqref>
        </x14:conditionalFormatting>
        <x14:conditionalFormatting xmlns:xm="http://schemas.microsoft.com/office/excel/2006/main">
          <x14:cfRule type="containsText" priority="2053" operator="containsText" id="{BB0D2751-5CA6-4A0B-8854-DF710BA00D67}">
            <xm:f>NOT(ISERROR(SEARCH($U$1,V21)))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2054" operator="containsText" id="{A2A8F137-5A60-4341-AC10-BD398BD11C06}">
            <xm:f>NOT(ISERROR(SEARCH($T$1,V21)))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2055" operator="containsText" id="{BE3FFC58-3CAE-4D9F-817D-BE2ECCAA1D12}">
            <xm:f>NOT(ISERROR(SEARCH($S$1,V21)))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2056" operator="containsText" id="{AE8DF0D8-B238-4FFC-BCE9-90A4F03DEC7F}">
            <xm:f>NOT(ISERROR(SEARCH($R$1,V21)))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2057" operator="containsText" id="{10E1E5CD-7D3D-46D5-87C0-984E7CF98178}">
            <xm:f>NOT(ISERROR(SEARCH($Q$1,V21)))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2058" operator="containsText" id="{83960724-0BDB-43E2-BEC9-76F0086D3F48}">
            <xm:f>NOT(ISERROR(SEARCH($P$1,V21)))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2059" operator="containsText" id="{A37FC595-65EF-4D8D-B9D1-F91BC9530257}">
            <xm:f>NOT(ISERROR(SEARCH($O$1,V21)))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2060" operator="containsText" id="{B3B9121C-84D5-42B1-8F03-5421F1DE4C28}">
            <xm:f>NOT(ISERROR(SEARCH($N$1,V21)))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2061" operator="containsText" id="{81216809-849E-4AC8-948B-E5BE32ED602C}">
            <xm:f>NOT(ISERROR(SEARCH($M$1,V21)))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2062" operator="containsText" id="{E73F439C-F87D-48E3-8246-F8387C0345A5}">
            <xm:f>NOT(ISERROR(SEARCH($L$1,V21)))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2063" operator="containsText" id="{2A96BA8C-8F37-4734-9EBC-C14F8FC38077}">
            <xm:f>NOT(ISERROR(SEARCH($K$1,V21)))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2064" operator="containsText" id="{A8AE09CD-4255-4706-82BB-118FC346703D}">
            <xm:f>NOT(ISERROR(SEARCH($J$1,V21)))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2065" operator="containsText" id="{A729641F-98F7-4496-BE9E-1DAD861F6EEF}">
            <xm:f>NOT(ISERROR(SEARCH($I$1,V21)))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2066" operator="containsText" id="{E1A8C444-B2BA-4E2C-860C-3C680755FFCB}">
            <xm:f>NOT(ISERROR(SEARCH($H$1,V21)))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2067" operator="containsText" id="{0968ADAB-2D33-4F27-BEB2-336167B1C40F}">
            <xm:f>NOT(ISERROR(SEARCH($G$1,V21)))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2068" operator="containsText" id="{32171BB7-10BD-4AA7-A58A-79F600F9D25A}">
            <xm:f>NOT(ISERROR(SEARCH($F$1,V21)))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2069" operator="containsText" id="{1F3AF642-BDC7-4EC2-9890-74D5E1782058}">
            <xm:f>NOT(ISERROR(SEARCH($E$1,V21)))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2070" operator="containsText" id="{3511BFBB-E092-49AF-BFA5-B2A6BCEA72CA}">
            <xm:f>NOT(ISERROR(SEARCH($D$1,V21)))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V21</xm:sqref>
        </x14:conditionalFormatting>
        <x14:conditionalFormatting xmlns:xm="http://schemas.microsoft.com/office/excel/2006/main">
          <x14:cfRule type="containsText" priority="2030" operator="containsText" id="{17624BBA-FE66-49DD-9EF5-6953C39616A2}">
            <xm:f>NOT(ISERROR(SEARCH($U$1,V27)))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2031" operator="containsText" id="{0CB57773-2EFF-4EFF-8125-F4B154B31C4F}">
            <xm:f>NOT(ISERROR(SEARCH($T$1,V27)))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2032" operator="containsText" id="{06FF9A5B-EDFD-4513-B2EA-BDD82F722D5C}">
            <xm:f>NOT(ISERROR(SEARCH($S$1,V27)))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2033" operator="containsText" id="{215D101C-E31F-4F84-A994-70F1B90E8BA1}">
            <xm:f>NOT(ISERROR(SEARCH($R$1,V27)))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2034" operator="containsText" id="{6FA6C098-CC78-404C-B015-5D3AED1EC30C}">
            <xm:f>NOT(ISERROR(SEARCH($Q$1,V27)))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2035" operator="containsText" id="{BBF6D7C7-05AB-4F81-AD92-54A65747BC20}">
            <xm:f>NOT(ISERROR(SEARCH($P$1,V27)))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2036" operator="containsText" id="{5D217B46-628A-455A-BFB4-FFEBC6460EF4}">
            <xm:f>NOT(ISERROR(SEARCH($O$1,V27)))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2037" operator="containsText" id="{6CD40B6E-AB48-42EF-A04E-C9D22E060A71}">
            <xm:f>NOT(ISERROR(SEARCH($N$1,V27)))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2038" operator="containsText" id="{DB8DA380-DBDA-4A4B-A196-2A260365B8CF}">
            <xm:f>NOT(ISERROR(SEARCH($M$1,V27)))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2039" operator="containsText" id="{F1267F01-C09D-40EC-AF73-ECAB918AAA35}">
            <xm:f>NOT(ISERROR(SEARCH($L$1,V27)))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2040" operator="containsText" id="{D9206C22-E97F-4209-8EBA-FC019E33671B}">
            <xm:f>NOT(ISERROR(SEARCH($K$1,V27)))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2041" operator="containsText" id="{FC6A5597-73BC-4175-99A7-8D0BF4F2ABD2}">
            <xm:f>NOT(ISERROR(SEARCH($J$1,V27)))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2042" operator="containsText" id="{F247F44B-241E-45D2-8297-06CB71F26B9F}">
            <xm:f>NOT(ISERROR(SEARCH($I$1,V27)))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2043" operator="containsText" id="{85621C05-7AE6-4097-A478-6E7E3D966310}">
            <xm:f>NOT(ISERROR(SEARCH($H$1,V27)))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2044" operator="containsText" id="{5C7DE3F7-8185-40E4-AB09-836BD1EF0128}">
            <xm:f>NOT(ISERROR(SEARCH($G$1,V27)))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2045" operator="containsText" id="{E51F3E86-ABF8-4E28-9E68-94860D6F3A90}">
            <xm:f>NOT(ISERROR(SEARCH($F$1,V27)))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2046" operator="containsText" id="{302672FF-5151-41D1-9815-9AF9D4CF8079}">
            <xm:f>NOT(ISERROR(SEARCH($E$1,V27)))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2047" operator="containsText" id="{8A21030A-B8A8-43E5-BD07-4612BC3B34CA}">
            <xm:f>NOT(ISERROR(SEARCH($D$1,V27)))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V27</xm:sqref>
        </x14:conditionalFormatting>
        <x14:conditionalFormatting xmlns:xm="http://schemas.microsoft.com/office/excel/2006/main">
          <x14:cfRule type="containsText" priority="2007" operator="containsText" id="{CF0C06B6-558B-498F-989A-1CEF7324895F}">
            <xm:f>NOT(ISERROR(SEARCH($U$1,V33)))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2008" operator="containsText" id="{561693D6-39E2-454A-9A2F-863A963C785D}">
            <xm:f>NOT(ISERROR(SEARCH($T$1,V33)))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2009" operator="containsText" id="{3900CC01-EE57-4979-91DB-893C103F9498}">
            <xm:f>NOT(ISERROR(SEARCH($S$1,V33)))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2010" operator="containsText" id="{D9227B48-B569-433D-A2C7-91D346BA0A46}">
            <xm:f>NOT(ISERROR(SEARCH($R$1,V33)))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2011" operator="containsText" id="{C2850338-D190-4C93-A005-152A9BC63FB9}">
            <xm:f>NOT(ISERROR(SEARCH($Q$1,V33)))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2012" operator="containsText" id="{81DD2308-1A4F-48CE-AC3C-8A02A07FA2C9}">
            <xm:f>NOT(ISERROR(SEARCH($P$1,V33)))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2013" operator="containsText" id="{74CCE693-C2CA-40FA-B683-FB8278F5DB36}">
            <xm:f>NOT(ISERROR(SEARCH($O$1,V33)))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2014" operator="containsText" id="{FCF0F069-4B87-417B-9D4D-8AC988147127}">
            <xm:f>NOT(ISERROR(SEARCH($N$1,V33)))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2015" operator="containsText" id="{9F4C1245-57D2-4039-BCB0-3B3F777E1412}">
            <xm:f>NOT(ISERROR(SEARCH($M$1,V33)))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2016" operator="containsText" id="{AA7CE37B-92F1-48E3-B602-033E488B5359}">
            <xm:f>NOT(ISERROR(SEARCH($L$1,V33)))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2017" operator="containsText" id="{F515D55A-2A52-46A7-9FC9-B6E88A637FE7}">
            <xm:f>NOT(ISERROR(SEARCH($K$1,V33)))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2018" operator="containsText" id="{3F010FBF-BC5C-4C1C-A9D8-9B02EE7592ED}">
            <xm:f>NOT(ISERROR(SEARCH($J$1,V33)))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2019" operator="containsText" id="{6BC1F5CA-7E3A-4256-8286-860455ADDF11}">
            <xm:f>NOT(ISERROR(SEARCH($I$1,V33)))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2020" operator="containsText" id="{614D22CD-5B1F-4F08-97E5-7ECED93C116D}">
            <xm:f>NOT(ISERROR(SEARCH($H$1,V33)))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2021" operator="containsText" id="{FB68B003-32ED-402A-BD80-7A4509A9F2A8}">
            <xm:f>NOT(ISERROR(SEARCH($G$1,V33)))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2022" operator="containsText" id="{B5BD1A4F-75AB-4BE8-8940-31D548898D1B}">
            <xm:f>NOT(ISERROR(SEARCH($F$1,V33)))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2023" operator="containsText" id="{E1710C04-6169-42CE-AE44-D172F6094B10}">
            <xm:f>NOT(ISERROR(SEARCH($E$1,V33)))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2024" operator="containsText" id="{1090BF5A-AD47-44CB-8510-5D7BFE8CD787}">
            <xm:f>NOT(ISERROR(SEARCH($D$1,V33)))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V33</xm:sqref>
        </x14:conditionalFormatting>
        <x14:conditionalFormatting xmlns:xm="http://schemas.microsoft.com/office/excel/2006/main">
          <x14:cfRule type="containsText" priority="1984" operator="containsText" id="{E37524DF-A1EC-4D40-AD24-1A353B82EFB3}">
            <xm:f>NOT(ISERROR(SEARCH($U$1,V39)))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985" operator="containsText" id="{09B42962-3776-44BA-95C4-C1FAF1D774E5}">
            <xm:f>NOT(ISERROR(SEARCH($T$1,V39)))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986" operator="containsText" id="{B51D8D6B-833A-47A8-A7A5-0CAA3499F22F}">
            <xm:f>NOT(ISERROR(SEARCH($S$1,V39)))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987" operator="containsText" id="{E5D9EF1B-23D9-419A-BE2C-1A419EFBADC9}">
            <xm:f>NOT(ISERROR(SEARCH($R$1,V39)))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988" operator="containsText" id="{4FB27F99-56B3-438E-9469-A7F2F294DC94}">
            <xm:f>NOT(ISERROR(SEARCH($Q$1,V39)))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989" operator="containsText" id="{71822AFB-DABF-4B70-967A-031507F26DA2}">
            <xm:f>NOT(ISERROR(SEARCH($P$1,V39)))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990" operator="containsText" id="{93563DD3-82CA-45E8-9D77-9F41BB8C5666}">
            <xm:f>NOT(ISERROR(SEARCH($O$1,V39)))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991" operator="containsText" id="{C70876D7-B370-4686-85CD-001F5F12D230}">
            <xm:f>NOT(ISERROR(SEARCH($N$1,V39)))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992" operator="containsText" id="{15EF6163-792F-40B5-8F17-586B7ECAB5A1}">
            <xm:f>NOT(ISERROR(SEARCH($M$1,V39)))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993" operator="containsText" id="{A706AF96-B3DF-4A4F-83DA-29E0D7D717EE}">
            <xm:f>NOT(ISERROR(SEARCH($L$1,V39)))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994" operator="containsText" id="{1E41753C-5EA0-4226-B050-DC95BC573648}">
            <xm:f>NOT(ISERROR(SEARCH($K$1,V39)))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995" operator="containsText" id="{E1EE8BFC-2209-446B-B07A-2A3D2DB05DD9}">
            <xm:f>NOT(ISERROR(SEARCH($J$1,V39)))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996" operator="containsText" id="{7281DB33-75A0-4F86-A571-2BD55F9EF9A5}">
            <xm:f>NOT(ISERROR(SEARCH($I$1,V39)))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997" operator="containsText" id="{59CE747B-72B7-45DB-83E5-7E2DE40BDE1F}">
            <xm:f>NOT(ISERROR(SEARCH($H$1,V39)))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998" operator="containsText" id="{704D6F2B-0803-4DC1-8DAD-20A69C93A3AE}">
            <xm:f>NOT(ISERROR(SEARCH($G$1,V39)))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999" operator="containsText" id="{EF1FE29D-21B4-42AE-B8F4-9AE14677D056}">
            <xm:f>NOT(ISERROR(SEARCH($F$1,V39)))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2000" operator="containsText" id="{81A16D1A-D534-4433-AF9F-0B5E9DE5B31C}">
            <xm:f>NOT(ISERROR(SEARCH($E$1,V39)))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2001" operator="containsText" id="{0BB3ADF7-8DB4-43AF-B75C-4A2A1C0E0C41}">
            <xm:f>NOT(ISERROR(SEARCH($D$1,V39)))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V39</xm:sqref>
        </x14:conditionalFormatting>
        <x14:conditionalFormatting xmlns:xm="http://schemas.microsoft.com/office/excel/2006/main">
          <x14:cfRule type="containsText" priority="1961" operator="containsText" id="{26C717E9-5FA7-4EC0-A900-B4774E1383E6}">
            <xm:f>NOT(ISERROR(SEARCH($U$1,V45)))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962" operator="containsText" id="{31437F92-859A-44BF-8914-A9A847885D76}">
            <xm:f>NOT(ISERROR(SEARCH($T$1,V45)))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963" operator="containsText" id="{A5E0B821-026B-4E87-831B-5A122AECD44A}">
            <xm:f>NOT(ISERROR(SEARCH($S$1,V45)))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964" operator="containsText" id="{833E0669-D0B3-4A5E-A20A-522495FF9101}">
            <xm:f>NOT(ISERROR(SEARCH($R$1,V45)))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965" operator="containsText" id="{0D5D1E44-90B0-4F28-91D9-7FE6ABD2032C}">
            <xm:f>NOT(ISERROR(SEARCH($Q$1,V45)))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966" operator="containsText" id="{2194E692-261F-4C7D-8F47-DDD56954365A}">
            <xm:f>NOT(ISERROR(SEARCH($P$1,V45)))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967" operator="containsText" id="{AC74983B-A6AF-4257-ACA5-6FC544DEDF78}">
            <xm:f>NOT(ISERROR(SEARCH($O$1,V45)))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968" operator="containsText" id="{8BDA118C-E845-4007-B86E-F8A9E4C0A326}">
            <xm:f>NOT(ISERROR(SEARCH($N$1,V45)))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969" operator="containsText" id="{12220F7F-1161-4F42-8C8F-D36D399C1265}">
            <xm:f>NOT(ISERROR(SEARCH($M$1,V45)))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970" operator="containsText" id="{53220A4C-0542-4E53-8372-8D9913256D79}">
            <xm:f>NOT(ISERROR(SEARCH($L$1,V45)))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971" operator="containsText" id="{FE7422F4-B88C-4479-AD59-C33A5E644E09}">
            <xm:f>NOT(ISERROR(SEARCH($K$1,V45)))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972" operator="containsText" id="{7A18BA52-FE71-4679-A2AA-97B511E214C3}">
            <xm:f>NOT(ISERROR(SEARCH($J$1,V45)))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973" operator="containsText" id="{6F76CED9-5C4F-47C4-A3AE-7879EFD44E03}">
            <xm:f>NOT(ISERROR(SEARCH($I$1,V45)))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974" operator="containsText" id="{26A09A59-7542-4A4E-93D6-CD096CC0B12F}">
            <xm:f>NOT(ISERROR(SEARCH($H$1,V45)))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975" operator="containsText" id="{4D9917B2-9661-440B-A5DB-B0BF7BB75B4D}">
            <xm:f>NOT(ISERROR(SEARCH($G$1,V45)))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976" operator="containsText" id="{A39413EF-50F2-4F1E-ACDC-6837135D854F}">
            <xm:f>NOT(ISERROR(SEARCH($F$1,V45)))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977" operator="containsText" id="{0A3F6EDB-DABE-4EBC-9ECE-F43B6AAC4961}">
            <xm:f>NOT(ISERROR(SEARCH($E$1,V45)))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978" operator="containsText" id="{3E47563B-0D9A-4106-93D6-432D99048F2A}">
            <xm:f>NOT(ISERROR(SEARCH($D$1,V45)))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V45</xm:sqref>
        </x14:conditionalFormatting>
        <x14:conditionalFormatting xmlns:xm="http://schemas.microsoft.com/office/excel/2006/main">
          <x14:cfRule type="containsText" priority="1938" operator="containsText" id="{8C3B2C92-F819-4BE1-BE31-8C28AB07158F}">
            <xm:f>NOT(ISERROR(SEARCH($U$1,V51)))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939" operator="containsText" id="{95E435C2-79FC-4A09-B2F2-D34336682FBF}">
            <xm:f>NOT(ISERROR(SEARCH($T$1,V51)))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940" operator="containsText" id="{4F2D17E0-DFDD-439F-96FC-A0FBA49A5A93}">
            <xm:f>NOT(ISERROR(SEARCH($S$1,V51)))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941" operator="containsText" id="{A300745C-3DE9-4420-BF08-32DD9A816519}">
            <xm:f>NOT(ISERROR(SEARCH($R$1,V51)))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942" operator="containsText" id="{F3E12275-4B5C-4BD3-966A-3C157450D487}">
            <xm:f>NOT(ISERROR(SEARCH($Q$1,V51)))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943" operator="containsText" id="{374CB2B8-8304-4832-B8AB-64B9F9712FB5}">
            <xm:f>NOT(ISERROR(SEARCH($P$1,V51)))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944" operator="containsText" id="{7E96FE34-2322-4251-93CD-D59C11F4298A}">
            <xm:f>NOT(ISERROR(SEARCH($O$1,V51)))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945" operator="containsText" id="{18B961D7-17D2-4222-A302-CD87F1A97B61}">
            <xm:f>NOT(ISERROR(SEARCH($N$1,V51)))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946" operator="containsText" id="{47173715-8134-407B-A9BF-CC94A1A8ECCA}">
            <xm:f>NOT(ISERROR(SEARCH($M$1,V51)))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947" operator="containsText" id="{BC42124C-E73C-4F5D-82B8-86E5B8B582D4}">
            <xm:f>NOT(ISERROR(SEARCH($L$1,V51)))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948" operator="containsText" id="{B89ACAEE-53BD-4491-B60F-B90FE7DD40C4}">
            <xm:f>NOT(ISERROR(SEARCH($K$1,V51)))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949" operator="containsText" id="{F2C6410D-F4AA-4B99-85E5-D99925363944}">
            <xm:f>NOT(ISERROR(SEARCH($J$1,V51)))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950" operator="containsText" id="{0046B4E7-1D85-4AFC-A4B1-1E8AC9AB8593}">
            <xm:f>NOT(ISERROR(SEARCH($I$1,V51)))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951" operator="containsText" id="{32A4B8AD-2E1B-4345-94C2-0A1917433B3D}">
            <xm:f>NOT(ISERROR(SEARCH($H$1,V51)))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952" operator="containsText" id="{2D4E8FEB-AF95-45D8-ADBA-249A3A22D9C0}">
            <xm:f>NOT(ISERROR(SEARCH($G$1,V51)))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953" operator="containsText" id="{71CF6AE3-7829-4A33-A1F6-B2A841DDDE76}">
            <xm:f>NOT(ISERROR(SEARCH($F$1,V51)))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954" operator="containsText" id="{CE956D65-3939-402E-9464-BE3075B73C25}">
            <xm:f>NOT(ISERROR(SEARCH($E$1,V51)))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955" operator="containsText" id="{269B095C-D877-47D4-AAFF-5E45B57D2D92}">
            <xm:f>NOT(ISERROR(SEARCH($D$1,V51)))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V51</xm:sqref>
        </x14:conditionalFormatting>
        <x14:conditionalFormatting xmlns:xm="http://schemas.microsoft.com/office/excel/2006/main">
          <x14:cfRule type="containsText" priority="1524" operator="containsText" id="{19CD1871-7F59-4988-A667-AC28848F869D}">
            <xm:f>NOT(ISERROR(SEARCH($U$1,V41)))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525" operator="containsText" id="{86D58C35-0852-4DC4-A9FD-75E2BA908250}">
            <xm:f>NOT(ISERROR(SEARCH($T$1,V41)))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526" operator="containsText" id="{3D8AB900-C61B-4391-A5E9-C3C81F0C94B8}">
            <xm:f>NOT(ISERROR(SEARCH($S$1,V41)))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527" operator="containsText" id="{7CA5C9DC-FB0B-4A99-B8B9-8404A50F3C89}">
            <xm:f>NOT(ISERROR(SEARCH($R$1,V41)))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528" operator="containsText" id="{F25191D8-8B60-4BC7-B04F-62CD91F3AFAB}">
            <xm:f>NOT(ISERROR(SEARCH($Q$1,V41)))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529" operator="containsText" id="{642C3D8B-3148-4C68-A6A3-3BD4A13E382E}">
            <xm:f>NOT(ISERROR(SEARCH($P$1,V41)))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530" operator="containsText" id="{43C17400-BD8A-4188-9335-FD24EAB106AA}">
            <xm:f>NOT(ISERROR(SEARCH($O$1,V41)))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531" operator="containsText" id="{7C431DBC-FF48-4425-AFCA-BCB8A9770CCB}">
            <xm:f>NOT(ISERROR(SEARCH($N$1,V41)))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532" operator="containsText" id="{78F9F019-34FA-4104-9107-B3EE32C18481}">
            <xm:f>NOT(ISERROR(SEARCH($M$1,V41)))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533" operator="containsText" id="{12B7A53D-210B-44EE-AE23-32BFC05662EE}">
            <xm:f>NOT(ISERROR(SEARCH($L$1,V41)))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534" operator="containsText" id="{C6314D5B-0094-4416-8D23-5DA07CA17B49}">
            <xm:f>NOT(ISERROR(SEARCH($K$1,V41)))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535" operator="containsText" id="{323E0D69-B1E1-4A97-AD28-095D32DC0B8B}">
            <xm:f>NOT(ISERROR(SEARCH($J$1,V41)))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536" operator="containsText" id="{77E0F54A-6B01-4ACF-8880-99AB7004354A}">
            <xm:f>NOT(ISERROR(SEARCH($I$1,V41)))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537" operator="containsText" id="{0D298984-EB44-46A1-AB3F-4CEF932137CD}">
            <xm:f>NOT(ISERROR(SEARCH($H$1,V41)))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538" operator="containsText" id="{35BAF77C-206D-4995-A2EC-F861A3F01DA5}">
            <xm:f>NOT(ISERROR(SEARCH($G$1,V41)))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539" operator="containsText" id="{143FFD50-5404-4D7A-AB98-3C6E08A7D54D}">
            <xm:f>NOT(ISERROR(SEARCH($F$1,V41)))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540" operator="containsText" id="{CB1206BA-C891-410F-ABF5-8A32EEF4CB1B}">
            <xm:f>NOT(ISERROR(SEARCH($E$1,V41)))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541" operator="containsText" id="{469A24CC-8472-49AB-8A74-604F0868BB4C}">
            <xm:f>NOT(ISERROR(SEARCH($D$1,V41)))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V41:V44</xm:sqref>
        </x14:conditionalFormatting>
        <x14:conditionalFormatting xmlns:xm="http://schemas.microsoft.com/office/excel/2006/main">
          <x14:cfRule type="containsText" priority="1777" operator="containsText" id="{89ED96EB-E7CF-4823-95D9-215A7549626D}">
            <xm:f>NOT(ISERROR(SEARCH($U$1,V29)))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778" operator="containsText" id="{08F1F261-B391-4866-AB4C-118EE46D985A}">
            <xm:f>NOT(ISERROR(SEARCH($T$1,V29)))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779" operator="containsText" id="{BA1DB1CB-5018-4501-94C6-61E67690D77D}">
            <xm:f>NOT(ISERROR(SEARCH($S$1,V29)))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780" operator="containsText" id="{2B13741C-1D6B-4312-910D-255D08EE363C}">
            <xm:f>NOT(ISERROR(SEARCH($R$1,V29)))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781" operator="containsText" id="{004114D0-1B06-4551-9C85-3DBD88B403CA}">
            <xm:f>NOT(ISERROR(SEARCH($Q$1,V29)))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782" operator="containsText" id="{5388F1CA-A793-4B37-9C77-B59A7C290C8F}">
            <xm:f>NOT(ISERROR(SEARCH($P$1,V29)))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783" operator="containsText" id="{C9D7D569-8928-41F3-8816-3D7BC5D1740D}">
            <xm:f>NOT(ISERROR(SEARCH($O$1,V29)))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784" operator="containsText" id="{FBACD4AA-3AE1-44B2-AFE8-09C9D666117B}">
            <xm:f>NOT(ISERROR(SEARCH($N$1,V29)))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785" operator="containsText" id="{F7674BA8-E713-4DE4-9DCA-80556794A69D}">
            <xm:f>NOT(ISERROR(SEARCH($M$1,V29)))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786" operator="containsText" id="{0925B462-47AF-4CEF-9049-D496C6AFCABA}">
            <xm:f>NOT(ISERROR(SEARCH($L$1,V29)))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787" operator="containsText" id="{ABCDB9CA-6420-476E-B827-DED9DA57EDB5}">
            <xm:f>NOT(ISERROR(SEARCH($K$1,V29)))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788" operator="containsText" id="{D6422F26-2137-4E88-8F75-BACD478B0977}">
            <xm:f>NOT(ISERROR(SEARCH($J$1,V29)))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789" operator="containsText" id="{5CE2F2DE-6639-4099-BD8A-880C4E382043}">
            <xm:f>NOT(ISERROR(SEARCH($I$1,V29)))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790" operator="containsText" id="{D44E6B67-CE65-433E-9B0E-CBF6858535EF}">
            <xm:f>NOT(ISERROR(SEARCH($H$1,V29)))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791" operator="containsText" id="{9FAFE760-D0D9-4885-B539-351EC8CA124E}">
            <xm:f>NOT(ISERROR(SEARCH($G$1,V29)))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792" operator="containsText" id="{C51FB603-B70D-492B-BAE0-571884F43BC6}">
            <xm:f>NOT(ISERROR(SEARCH($F$1,V29)))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793" operator="containsText" id="{C4735D75-FF2C-4790-9D8E-7B02F1A70879}">
            <xm:f>NOT(ISERROR(SEARCH($E$1,V29)))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794" operator="containsText" id="{5A959E0D-AADD-4D7E-9BCA-EFA837EED07D}">
            <xm:f>NOT(ISERROR(SEARCH($D$1,V29)))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V29:V32</xm:sqref>
        </x14:conditionalFormatting>
        <x14:conditionalFormatting xmlns:xm="http://schemas.microsoft.com/office/excel/2006/main">
          <x14:cfRule type="containsText" priority="1570" operator="containsText" id="{615D3BA0-8029-44E8-AFF2-DC57E20B6AA0}">
            <xm:f>NOT(ISERROR(SEARCH($U$1,V35)))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571" operator="containsText" id="{F05CCB4D-C3D4-4E2F-AECB-DCDD862A1BFC}">
            <xm:f>NOT(ISERROR(SEARCH($T$1,V35)))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572" operator="containsText" id="{47BE6D6C-CEFD-46CF-B9E1-4683AB73E542}">
            <xm:f>NOT(ISERROR(SEARCH($S$1,V35)))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573" operator="containsText" id="{603CA5EB-2AEF-4461-ABAA-E0D9B7D73CAB}">
            <xm:f>NOT(ISERROR(SEARCH($R$1,V35)))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574" operator="containsText" id="{BD9ABF7F-35F4-4DF6-B464-3ED4B0D864D5}">
            <xm:f>NOT(ISERROR(SEARCH($Q$1,V35)))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575" operator="containsText" id="{4DD639D6-89BA-4309-A4BA-21F3EC51DD5D}">
            <xm:f>NOT(ISERROR(SEARCH($P$1,V35)))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576" operator="containsText" id="{69FF8523-242C-4E06-AD9D-CBD63357F15C}">
            <xm:f>NOT(ISERROR(SEARCH($O$1,V35)))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577" operator="containsText" id="{4A603E33-C324-4E07-8BE6-B7F62B78B154}">
            <xm:f>NOT(ISERROR(SEARCH($N$1,V35)))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578" operator="containsText" id="{E4C35AA5-E357-4520-92D0-628F01D3C38D}">
            <xm:f>NOT(ISERROR(SEARCH($M$1,V35)))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579" operator="containsText" id="{149A69AE-F772-4F14-94D8-74F4B9FB37B7}">
            <xm:f>NOT(ISERROR(SEARCH($L$1,V35)))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580" operator="containsText" id="{4C7713A7-C793-4CCD-865F-B700C23C8548}">
            <xm:f>NOT(ISERROR(SEARCH($K$1,V35)))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581" operator="containsText" id="{6D41B3AC-0C68-4DDE-9E65-B816DBE34F84}">
            <xm:f>NOT(ISERROR(SEARCH($J$1,V35)))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582" operator="containsText" id="{0455E250-B366-4198-AF93-60FF093061DE}">
            <xm:f>NOT(ISERROR(SEARCH($I$1,V35)))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583" operator="containsText" id="{C48C04E1-5ECA-4941-A524-0762E9FC9490}">
            <xm:f>NOT(ISERROR(SEARCH($H$1,V35)))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584" operator="containsText" id="{B6C44465-673B-4BB4-BC85-B3456A19BC72}">
            <xm:f>NOT(ISERROR(SEARCH($G$1,V35)))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585" operator="containsText" id="{1D399217-C093-4AC1-BA69-A8905757ED1C}">
            <xm:f>NOT(ISERROR(SEARCH($F$1,V35)))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586" operator="containsText" id="{0CA1A465-31C9-4F1B-AFE9-F2564F97AEFB}">
            <xm:f>NOT(ISERROR(SEARCH($E$1,V35)))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587" operator="containsText" id="{D22CE285-6572-453E-ACC4-36D22DD25563}">
            <xm:f>NOT(ISERROR(SEARCH($D$1,V35)))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V35:V38</xm:sqref>
        </x14:conditionalFormatting>
        <x14:conditionalFormatting xmlns:xm="http://schemas.microsoft.com/office/excel/2006/main">
          <x14:cfRule type="containsText" priority="1593" operator="containsText" id="{E1BD3761-0366-4D46-8482-D4B843B88117}">
            <xm:f>NOT(ISERROR(SEARCH($U$1,W35)))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594" operator="containsText" id="{965AD091-E7AA-4E99-B936-706C309A4765}">
            <xm:f>NOT(ISERROR(SEARCH($T$1,W35)))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595" operator="containsText" id="{EFC2F74C-980F-4077-8471-66369087BD19}">
            <xm:f>NOT(ISERROR(SEARCH($S$1,W35)))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596" operator="containsText" id="{9D6EC872-C8C9-4811-AA91-714811320596}">
            <xm:f>NOT(ISERROR(SEARCH($R$1,W35)))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597" operator="containsText" id="{A3426F12-0940-4CCD-8962-A96739E77E88}">
            <xm:f>NOT(ISERROR(SEARCH($Q$1,W35)))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598" operator="containsText" id="{08D2FFDC-2F5E-4723-88C4-25CA4EF17128}">
            <xm:f>NOT(ISERROR(SEARCH($P$1,W35)))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599" operator="containsText" id="{95C11460-0D7D-42B7-9A41-5A2472CB2256}">
            <xm:f>NOT(ISERROR(SEARCH($O$1,W35)))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600" operator="containsText" id="{BB122E61-7ACE-48D9-BDC4-0D3969E07E3D}">
            <xm:f>NOT(ISERROR(SEARCH($N$1,W35)))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601" operator="containsText" id="{99A0FB17-D157-4A28-A244-2726D2E1F69A}">
            <xm:f>NOT(ISERROR(SEARCH($M$1,W35)))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602" operator="containsText" id="{62833E4B-9569-4AD6-959F-06B3B3EB3EA9}">
            <xm:f>NOT(ISERROR(SEARCH($L$1,W35)))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603" operator="containsText" id="{6DB81B66-9485-4C46-A979-25DB67B61877}">
            <xm:f>NOT(ISERROR(SEARCH($K$1,W35)))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604" operator="containsText" id="{06CF581B-6DC0-44F3-AB33-9BFA6E40C7DE}">
            <xm:f>NOT(ISERROR(SEARCH($J$1,W35)))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605" operator="containsText" id="{784AD27D-1723-462F-A9C2-D98204F1E62B}">
            <xm:f>NOT(ISERROR(SEARCH($I$1,W35)))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606" operator="containsText" id="{89CBD43B-127F-4FE0-A2BC-E1CDB9045FBE}">
            <xm:f>NOT(ISERROR(SEARCH($H$1,W35)))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607" operator="containsText" id="{DF1576C9-2CE5-416F-81B5-E50DA32FAEA6}">
            <xm:f>NOT(ISERROR(SEARCH($G$1,W35)))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608" operator="containsText" id="{122C2BBD-7EAE-476A-AA08-9029E405439A}">
            <xm:f>NOT(ISERROR(SEARCH($F$1,W35)))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609" operator="containsText" id="{2F4E50F4-05E9-4107-9CEF-08F627D85647}">
            <xm:f>NOT(ISERROR(SEARCH($E$1,W35)))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610" operator="containsText" id="{79769E5D-3FC0-456C-9FB9-714BE1DB164D}">
            <xm:f>NOT(ISERROR(SEARCH($D$1,W35)))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W35:X38</xm:sqref>
        </x14:conditionalFormatting>
        <x14:conditionalFormatting xmlns:xm="http://schemas.microsoft.com/office/excel/2006/main">
          <x14:cfRule type="containsText" priority="1432" operator="containsText" id="{A5523AB5-9772-405F-8F6E-E94ADE7921E3}">
            <xm:f>NOT(ISERROR(SEARCH($U$1,V53)))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433" operator="containsText" id="{495B337F-F253-49DF-B5D2-D59CBDD49649}">
            <xm:f>NOT(ISERROR(SEARCH($T$1,V53)))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434" operator="containsText" id="{CC9FDE62-147B-4C52-9CE2-61E14AFE587E}">
            <xm:f>NOT(ISERROR(SEARCH($S$1,V53)))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435" operator="containsText" id="{0D3F637B-5380-4B79-9C2A-202286D2E339}">
            <xm:f>NOT(ISERROR(SEARCH($R$1,V53)))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436" operator="containsText" id="{F2A5FE52-4F83-4C9F-B668-CE2D2CB7A49F}">
            <xm:f>NOT(ISERROR(SEARCH($Q$1,V53)))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437" operator="containsText" id="{7FECCF83-D450-4095-98A9-7DCB9A31DAA1}">
            <xm:f>NOT(ISERROR(SEARCH($P$1,V53)))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438" operator="containsText" id="{FE94D96D-C571-47A8-8799-B12B963803F0}">
            <xm:f>NOT(ISERROR(SEARCH($O$1,V53)))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439" operator="containsText" id="{819019EF-4616-4B3B-8CA0-3E3769B0328A}">
            <xm:f>NOT(ISERROR(SEARCH($N$1,V53)))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440" operator="containsText" id="{824CE3B3-5450-4466-A0E4-3F28C010DC95}">
            <xm:f>NOT(ISERROR(SEARCH($M$1,V53)))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441" operator="containsText" id="{5977FD28-0A5F-45D6-80B7-65275E30A78C}">
            <xm:f>NOT(ISERROR(SEARCH($L$1,V53)))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442" operator="containsText" id="{B299FAF5-A20F-452D-A3B8-B1FDBF60CAD9}">
            <xm:f>NOT(ISERROR(SEARCH($K$1,V53)))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443" operator="containsText" id="{52A20918-25EE-4C53-B9B9-03D8517B5565}">
            <xm:f>NOT(ISERROR(SEARCH($J$1,V53)))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444" operator="containsText" id="{71CB5027-C525-45F2-BEB3-90F56AFE0F4A}">
            <xm:f>NOT(ISERROR(SEARCH($I$1,V53)))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445" operator="containsText" id="{586118A8-D21D-4EA2-824C-8F67D701E412}">
            <xm:f>NOT(ISERROR(SEARCH($H$1,V53)))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446" operator="containsText" id="{CCE2F4CA-E184-44EF-BC83-D784D0A57A5F}">
            <xm:f>NOT(ISERROR(SEARCH($G$1,V53)))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447" operator="containsText" id="{F026357D-DA39-463B-9282-2DEBB7324F87}">
            <xm:f>NOT(ISERROR(SEARCH($F$1,V53)))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448" operator="containsText" id="{4C886B82-B312-4469-AD3F-2B8897D65078}">
            <xm:f>NOT(ISERROR(SEARCH($E$1,V53)))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449" operator="containsText" id="{83832DB2-6932-4070-B3CA-E662964B955D}">
            <xm:f>NOT(ISERROR(SEARCH($D$1,V53)))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V53:V54</xm:sqref>
        </x14:conditionalFormatting>
        <x14:conditionalFormatting xmlns:xm="http://schemas.microsoft.com/office/excel/2006/main">
          <x14:cfRule type="containsText" priority="1547" operator="containsText" id="{0F12E5AC-E9D0-4E64-8387-278661950E41}">
            <xm:f>NOT(ISERROR(SEARCH($U$1,W41)))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548" operator="containsText" id="{D9EA7DBF-9DA6-4FED-8D1C-D57D79999614}">
            <xm:f>NOT(ISERROR(SEARCH($T$1,W41)))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549" operator="containsText" id="{05444FE7-2A50-44C4-9F34-13F459C8093B}">
            <xm:f>NOT(ISERROR(SEARCH($S$1,W41)))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550" operator="containsText" id="{7A0F219D-EFA7-42E4-BFF1-DC4D59A8A199}">
            <xm:f>NOT(ISERROR(SEARCH($R$1,W41)))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551" operator="containsText" id="{A6577736-949F-4465-B6CE-C2F112E1E2BE}">
            <xm:f>NOT(ISERROR(SEARCH($Q$1,W41)))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552" operator="containsText" id="{2B2577E8-EFC5-4625-A45F-CFE03F3B28ED}">
            <xm:f>NOT(ISERROR(SEARCH($P$1,W41)))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553" operator="containsText" id="{F5A868DB-B279-4864-8AB5-B3AA37D0D56C}">
            <xm:f>NOT(ISERROR(SEARCH($O$1,W41)))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554" operator="containsText" id="{E27D7D1D-4FFF-46A3-BC0D-30F1160D1948}">
            <xm:f>NOT(ISERROR(SEARCH($N$1,W41)))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555" operator="containsText" id="{3DA51EC3-BF72-43D5-AB73-D69521CA77EF}">
            <xm:f>NOT(ISERROR(SEARCH($M$1,W41)))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556" operator="containsText" id="{9790581D-7D3D-4939-837A-445A7078757C}">
            <xm:f>NOT(ISERROR(SEARCH($L$1,W41)))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557" operator="containsText" id="{C3084D27-E250-4487-96E2-F385BE1706D2}">
            <xm:f>NOT(ISERROR(SEARCH($K$1,W41)))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558" operator="containsText" id="{621902C3-C6AF-4D8B-8B30-D97DAF5B57C2}">
            <xm:f>NOT(ISERROR(SEARCH($J$1,W41)))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559" operator="containsText" id="{8FCE31E5-C5C2-4F96-B15C-1004F43AE9E4}">
            <xm:f>NOT(ISERROR(SEARCH($I$1,W41)))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560" operator="containsText" id="{BFE1975F-A890-40F2-858A-2CB52BBC4FEC}">
            <xm:f>NOT(ISERROR(SEARCH($H$1,W41)))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561" operator="containsText" id="{FB479A8D-58F1-46E7-A513-1A07D5118A18}">
            <xm:f>NOT(ISERROR(SEARCH($G$1,W41)))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562" operator="containsText" id="{CB9080F6-3F8C-486F-AA27-2C48C488C5DA}">
            <xm:f>NOT(ISERROR(SEARCH($F$1,W41)))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563" operator="containsText" id="{8FF0FF61-A33B-4890-8191-0FED4034BE25}">
            <xm:f>NOT(ISERROR(SEARCH($E$1,W41)))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564" operator="containsText" id="{0ACEB72B-DFE3-41A5-90AA-C748E0235244}">
            <xm:f>NOT(ISERROR(SEARCH($D$1,W41)))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W41:X44</xm:sqref>
        </x14:conditionalFormatting>
        <x14:conditionalFormatting xmlns:xm="http://schemas.microsoft.com/office/excel/2006/main">
          <x14:cfRule type="containsText" priority="1501" operator="containsText" id="{3BE5D625-1F55-458B-9A0A-E9AC9B6A4B32}">
            <xm:f>NOT(ISERROR(SEARCH($U$1,W47)))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502" operator="containsText" id="{6FFB050F-1DE7-4A75-A5FF-9E3D13477664}">
            <xm:f>NOT(ISERROR(SEARCH($T$1,W47)))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503" operator="containsText" id="{C5B4B1F7-E8B8-49F0-8CBB-692A24421FD9}">
            <xm:f>NOT(ISERROR(SEARCH($S$1,W47)))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504" operator="containsText" id="{5CE0B654-5B19-4483-924E-4EB062C05F4D}">
            <xm:f>NOT(ISERROR(SEARCH($R$1,W47)))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505" operator="containsText" id="{F8E32FC0-584C-4E79-B4CC-B3EAE22821B8}">
            <xm:f>NOT(ISERROR(SEARCH($Q$1,W47)))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506" operator="containsText" id="{1647FFF5-F433-4EA4-8634-99BB986BD845}">
            <xm:f>NOT(ISERROR(SEARCH($P$1,W47)))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507" operator="containsText" id="{3719DBEA-28F0-4DE5-9F91-168D54C8C43F}">
            <xm:f>NOT(ISERROR(SEARCH($O$1,W47)))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508" operator="containsText" id="{680C98FD-7311-4CD6-AB6C-4C7EAC5A9470}">
            <xm:f>NOT(ISERROR(SEARCH($N$1,W47)))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509" operator="containsText" id="{1CC8AAF3-E8B2-44CB-B95A-738EC139EE53}">
            <xm:f>NOT(ISERROR(SEARCH($M$1,W47)))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510" operator="containsText" id="{B20216E1-DE76-4918-8B1B-09A6BF2DD6B4}">
            <xm:f>NOT(ISERROR(SEARCH($L$1,W47)))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511" operator="containsText" id="{0985C327-170D-4D09-9537-0C1AADABEB63}">
            <xm:f>NOT(ISERROR(SEARCH($K$1,W47)))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512" operator="containsText" id="{B73B3132-2D9C-47ED-9F49-FB4486198BDE}">
            <xm:f>NOT(ISERROR(SEARCH($J$1,W47)))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513" operator="containsText" id="{5DFB4F62-500A-4D7C-93C1-3A5C87D1EC4F}">
            <xm:f>NOT(ISERROR(SEARCH($I$1,W47)))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514" operator="containsText" id="{4151DECB-5EC3-44BD-A4F2-55F514E786FC}">
            <xm:f>NOT(ISERROR(SEARCH($H$1,W47)))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515" operator="containsText" id="{97F210DC-64E7-4C2E-8B3B-E7979791782E}">
            <xm:f>NOT(ISERROR(SEARCH($G$1,W47)))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516" operator="containsText" id="{35C2E6AB-FEB3-46EC-B13B-50104F187968}">
            <xm:f>NOT(ISERROR(SEARCH($F$1,W47)))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517" operator="containsText" id="{B192F277-D363-44DA-AF3C-B43C0A79E5E4}">
            <xm:f>NOT(ISERROR(SEARCH($E$1,W47)))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518" operator="containsText" id="{20CFC9C9-A67D-46E6-B58D-CC55F68E82F8}">
            <xm:f>NOT(ISERROR(SEARCH($D$1,W47)))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W47:X50</xm:sqref>
        </x14:conditionalFormatting>
        <x14:conditionalFormatting xmlns:xm="http://schemas.microsoft.com/office/excel/2006/main">
          <x14:cfRule type="containsText" priority="1478" operator="containsText" id="{93730941-1762-4015-B9B8-27981B99741D}">
            <xm:f>NOT(ISERROR(SEARCH($U$1,V47)))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479" operator="containsText" id="{F94B6FFD-7230-4AAC-B446-E362B6241D5D}">
            <xm:f>NOT(ISERROR(SEARCH($T$1,V47)))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480" operator="containsText" id="{75B3F7BA-2094-4ADA-A51F-669384305957}">
            <xm:f>NOT(ISERROR(SEARCH($S$1,V47)))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481" operator="containsText" id="{10AA23A5-D677-4503-BC68-244A6067A5C1}">
            <xm:f>NOT(ISERROR(SEARCH($R$1,V47)))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482" operator="containsText" id="{96BD698B-84CC-4884-A208-F8B8CB72E523}">
            <xm:f>NOT(ISERROR(SEARCH($Q$1,V47)))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483" operator="containsText" id="{288E95A4-F907-4948-9123-E1E174512A9F}">
            <xm:f>NOT(ISERROR(SEARCH($P$1,V47)))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484" operator="containsText" id="{2F900E49-4369-4E01-9898-14EE8FD6DCC0}">
            <xm:f>NOT(ISERROR(SEARCH($O$1,V47)))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485" operator="containsText" id="{BF623D77-6988-4425-A0A1-42F07A28219B}">
            <xm:f>NOT(ISERROR(SEARCH($N$1,V47)))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486" operator="containsText" id="{283AA7EB-7F7E-48BC-A5BE-D6B1DF878F75}">
            <xm:f>NOT(ISERROR(SEARCH($M$1,V47)))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487" operator="containsText" id="{FAD7DA6F-09FF-4D28-8CCB-931D4DF4746A}">
            <xm:f>NOT(ISERROR(SEARCH($L$1,V47)))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488" operator="containsText" id="{1795CB7F-79CB-49B6-BC49-288AF7E531B6}">
            <xm:f>NOT(ISERROR(SEARCH($K$1,V47)))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489" operator="containsText" id="{FB82547A-D40B-4B08-B842-A1204D8B0119}">
            <xm:f>NOT(ISERROR(SEARCH($J$1,V47)))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490" operator="containsText" id="{1A6677BF-2680-4018-AB3B-104FBC47ADDE}">
            <xm:f>NOT(ISERROR(SEARCH($I$1,V47)))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491" operator="containsText" id="{DF1B9333-A732-43CB-AC02-D913C34DAD5A}">
            <xm:f>NOT(ISERROR(SEARCH($H$1,V47)))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492" operator="containsText" id="{5C8BFA97-E616-4B2D-81EA-53338D05FEB0}">
            <xm:f>NOT(ISERROR(SEARCH($G$1,V47)))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493" operator="containsText" id="{CE7019E0-3BAD-47DF-8443-65E1C11E7952}">
            <xm:f>NOT(ISERROR(SEARCH($F$1,V47)))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494" operator="containsText" id="{0DE8F425-4153-471C-BD98-692792640EA2}">
            <xm:f>NOT(ISERROR(SEARCH($E$1,V47)))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495" operator="containsText" id="{1B6B7450-D0CE-46B0-9DB5-DC588821433C}">
            <xm:f>NOT(ISERROR(SEARCH($D$1,V47)))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V47:V50</xm:sqref>
        </x14:conditionalFormatting>
        <x14:conditionalFormatting xmlns:xm="http://schemas.microsoft.com/office/excel/2006/main">
          <x14:cfRule type="containsText" priority="1455" operator="containsText" id="{7CF65F54-1721-4187-A3D2-F91D36C377ED}">
            <xm:f>NOT(ISERROR(SEARCH($U$1,W53)))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456" operator="containsText" id="{A6535C8A-2C0B-48CB-9952-3BE24C6F57C4}">
            <xm:f>NOT(ISERROR(SEARCH($T$1,W53)))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457" operator="containsText" id="{E60FD6D4-C4EE-48D6-8388-AEB07B839207}">
            <xm:f>NOT(ISERROR(SEARCH($S$1,W53)))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458" operator="containsText" id="{22A4462F-2B26-48ED-925D-019FF6582E8E}">
            <xm:f>NOT(ISERROR(SEARCH($R$1,W53)))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459" operator="containsText" id="{F55416B3-8342-4C5F-AA8A-2F9394E70787}">
            <xm:f>NOT(ISERROR(SEARCH($Q$1,W53)))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460" operator="containsText" id="{00118EB4-D02E-4A3E-9A38-F9F81EEA6624}">
            <xm:f>NOT(ISERROR(SEARCH($P$1,W53)))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461" operator="containsText" id="{42A042D1-20A7-412F-921B-86430709E24E}">
            <xm:f>NOT(ISERROR(SEARCH($O$1,W53)))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462" operator="containsText" id="{AA2D6239-2382-4FC8-ABAB-E6BF7FF9D123}">
            <xm:f>NOT(ISERROR(SEARCH($N$1,W53)))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463" operator="containsText" id="{EB09A7A6-DE08-45E4-9CE7-2991ADC6F9A4}">
            <xm:f>NOT(ISERROR(SEARCH($M$1,W53)))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464" operator="containsText" id="{6070DC57-A690-44AC-8590-0FB0B9C14257}">
            <xm:f>NOT(ISERROR(SEARCH($L$1,W53)))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465" operator="containsText" id="{26350139-3598-4E2C-9DED-4E8D1208BEF9}">
            <xm:f>NOT(ISERROR(SEARCH($K$1,W53)))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466" operator="containsText" id="{E65EA8B6-3F02-4B2F-B29A-C000E6980934}">
            <xm:f>NOT(ISERROR(SEARCH($J$1,W53)))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467" operator="containsText" id="{072C1315-7530-4B15-B9DD-14C43FBD41C7}">
            <xm:f>NOT(ISERROR(SEARCH($I$1,W53)))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468" operator="containsText" id="{54594D24-0FB8-4900-A9A2-A61E738A038E}">
            <xm:f>NOT(ISERROR(SEARCH($H$1,W53)))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469" operator="containsText" id="{7FCBC742-A569-4608-87C3-535C4A359059}">
            <xm:f>NOT(ISERROR(SEARCH($G$1,W53)))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470" operator="containsText" id="{3FF19D9F-3656-4863-858A-800314D8EEC8}">
            <xm:f>NOT(ISERROR(SEARCH($F$1,W53)))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471" operator="containsText" id="{F30F7BDB-0FE4-47E8-8106-DBDD77C80F91}">
            <xm:f>NOT(ISERROR(SEARCH($E$1,W53)))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472" operator="containsText" id="{8D66501B-891C-4C3F-B897-3E00EDA3ECD0}">
            <xm:f>NOT(ISERROR(SEARCH($D$1,W53)))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W53:X54</xm:sqref>
        </x14:conditionalFormatting>
        <x14:conditionalFormatting xmlns:xm="http://schemas.microsoft.com/office/excel/2006/main">
          <x14:cfRule type="containsText" priority="1409" operator="containsText" id="{BC130913-E390-4D96-AF51-C88FEDB861A7}">
            <xm:f>NOT(ISERROR(SEARCH($U$1,A31)))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410" operator="containsText" id="{0C52C7B5-0561-4912-8E47-21E600E94123}">
            <xm:f>NOT(ISERROR(SEARCH($T$1,A31)))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411" operator="containsText" id="{34E32311-ECF6-4E22-984F-5CB163553EC6}">
            <xm:f>NOT(ISERROR(SEARCH($S$1,A31)))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412" operator="containsText" id="{7334E31C-6034-4A33-9106-0A4E568D5105}">
            <xm:f>NOT(ISERROR(SEARCH($R$1,A31)))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413" operator="containsText" id="{D5FAE5A4-5A56-4860-BB8B-05D29F97A442}">
            <xm:f>NOT(ISERROR(SEARCH($Q$1,A31)))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414" operator="containsText" id="{6FA0EE64-61BF-4259-9683-5FCB102F4C50}">
            <xm:f>NOT(ISERROR(SEARCH($P$1,A31)))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415" operator="containsText" id="{554B7468-1488-4767-9AB2-0DF73B8BC599}">
            <xm:f>NOT(ISERROR(SEARCH($O$1,A31)))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416" operator="containsText" id="{2376F848-BD23-4391-B614-4332F90DB477}">
            <xm:f>NOT(ISERROR(SEARCH($N$1,A31)))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417" operator="containsText" id="{8367566E-FDC3-47D6-A380-8E8F8361A86A}">
            <xm:f>NOT(ISERROR(SEARCH($M$1,A31)))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418" operator="containsText" id="{9D19AE86-CF81-49AF-A236-5CD4F318A807}">
            <xm:f>NOT(ISERROR(SEARCH($L$1,A31)))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419" operator="containsText" id="{458A1FE6-4E51-4742-8E1D-685D7F376112}">
            <xm:f>NOT(ISERROR(SEARCH($K$1,A31)))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420" operator="containsText" id="{5AF7F720-B28A-42FA-9E5D-AFF19FFC7B4F}">
            <xm:f>NOT(ISERROR(SEARCH($J$1,A31)))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421" operator="containsText" id="{8FA40503-D08C-43C9-A25F-AB230C78B43F}">
            <xm:f>NOT(ISERROR(SEARCH($I$1,A31)))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422" operator="containsText" id="{9BB143C6-1B44-441E-98C7-5047AF53633B}">
            <xm:f>NOT(ISERROR(SEARCH($H$1,A31)))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423" operator="containsText" id="{BA8C6FD4-D8D2-4A9C-92F5-106C72FF1A47}">
            <xm:f>NOT(ISERROR(SEARCH($G$1,A31)))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424" operator="containsText" id="{390AA4F3-54A9-4257-BBAE-53FC24B17716}">
            <xm:f>NOT(ISERROR(SEARCH($F$1,A31)))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425" operator="containsText" id="{DF5D7120-E49A-4EC4-9441-AC8D3C3639D8}">
            <xm:f>NOT(ISERROR(SEARCH($E$1,A31)))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426" operator="containsText" id="{DA8A89C4-B44A-4A5A-B92F-C50C47B73C3A}">
            <xm:f>NOT(ISERROR(SEARCH($D$1,A31)))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B32 A31:C31</xm:sqref>
        </x14:conditionalFormatting>
        <x14:conditionalFormatting xmlns:xm="http://schemas.microsoft.com/office/excel/2006/main">
          <x14:cfRule type="containsText" priority="1378" operator="containsText" id="{A65884F6-FA69-49FA-940B-0863128A17D6}">
            <xm:f>NOT(ISERROR(SEARCH($U$1,A37)))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379" operator="containsText" id="{6031B6A0-EA60-4CE5-BB98-B2ACFEAE77BF}">
            <xm:f>NOT(ISERROR(SEARCH($T$1,A37)))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380" operator="containsText" id="{1D23E4FF-2D59-46CD-8938-08157933BB5D}">
            <xm:f>NOT(ISERROR(SEARCH($S$1,A37)))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381" operator="containsText" id="{D4497CF7-EB13-450C-A69F-E87FAB481634}">
            <xm:f>NOT(ISERROR(SEARCH($R$1,A37)))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382" operator="containsText" id="{6224096D-3FD5-45A7-86B4-CC9D8C1C05FF}">
            <xm:f>NOT(ISERROR(SEARCH($Q$1,A37)))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383" operator="containsText" id="{A5572DC6-E541-431F-9014-C799E993C60F}">
            <xm:f>NOT(ISERROR(SEARCH($P$1,A37)))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384" operator="containsText" id="{22135300-3DC3-438A-83FD-AE482AEE945D}">
            <xm:f>NOT(ISERROR(SEARCH($O$1,A37)))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385" operator="containsText" id="{328340B4-171C-4A79-81E1-DB563B895CE7}">
            <xm:f>NOT(ISERROR(SEARCH($N$1,A37)))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386" operator="containsText" id="{71B97554-04B2-4BC7-8090-6F1E24FD8B09}">
            <xm:f>NOT(ISERROR(SEARCH($M$1,A37)))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387" operator="containsText" id="{17CECE5F-D426-404D-B0E1-743F65EDCD4E}">
            <xm:f>NOT(ISERROR(SEARCH($L$1,A37)))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388" operator="containsText" id="{9A746D6D-4CC8-4596-AE2A-8AF85CB44CF1}">
            <xm:f>NOT(ISERROR(SEARCH($K$1,A37)))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389" operator="containsText" id="{F02C11DF-A327-4DD0-B0AE-E82ABEAC2FC6}">
            <xm:f>NOT(ISERROR(SEARCH($J$1,A37)))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390" operator="containsText" id="{FFE6BEB3-05E3-428B-BA3E-83A531B3A8BC}">
            <xm:f>NOT(ISERROR(SEARCH($I$1,A37)))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391" operator="containsText" id="{B4586946-39A5-4EC6-87FB-6FA56B29CA58}">
            <xm:f>NOT(ISERROR(SEARCH($H$1,A37)))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392" operator="containsText" id="{A13FCAA0-92CE-4BF3-B60E-6D1203ABDA82}">
            <xm:f>NOT(ISERROR(SEARCH($G$1,A37)))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393" operator="containsText" id="{4B5CE17B-7168-4D0B-A3DB-AB28E5299E26}">
            <xm:f>NOT(ISERROR(SEARCH($F$1,A37)))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394" operator="containsText" id="{6D7E0FAE-439C-47A4-AF3A-369F3FEAB8F3}">
            <xm:f>NOT(ISERROR(SEARCH($E$1,A37)))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395" operator="containsText" id="{E65B56B3-5784-4A19-8A10-57A2BF8BF6F3}">
            <xm:f>NOT(ISERROR(SEARCH($D$1,A37)))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B38 A37:C37</xm:sqref>
        </x14:conditionalFormatting>
        <x14:conditionalFormatting xmlns:xm="http://schemas.microsoft.com/office/excel/2006/main">
          <x14:cfRule type="containsText" priority="1232" operator="containsText" id="{455381EB-10B9-4417-AF53-7F1B4496276A}">
            <xm:f>NOT(ISERROR(SEARCH($U$1,A43)))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233" operator="containsText" id="{31261C56-2811-46EA-8EB4-C1D2817E0C03}">
            <xm:f>NOT(ISERROR(SEARCH($T$1,A43)))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234" operator="containsText" id="{476DCB06-EA58-405B-ACD7-A9114C08F684}">
            <xm:f>NOT(ISERROR(SEARCH($S$1,A43)))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235" operator="containsText" id="{CE92DF1F-EFC8-48ED-9C0D-C54EC4009D2C}">
            <xm:f>NOT(ISERROR(SEARCH($R$1,A43)))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236" operator="containsText" id="{1EF85664-5444-4D2B-9690-B1E78321CA95}">
            <xm:f>NOT(ISERROR(SEARCH($Q$1,A43)))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237" operator="containsText" id="{424E66AA-C49B-4902-BB06-76589B5F8E9F}">
            <xm:f>NOT(ISERROR(SEARCH($P$1,A43)))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238" operator="containsText" id="{28C3D761-96CC-412F-9354-F4A9282408ED}">
            <xm:f>NOT(ISERROR(SEARCH($O$1,A43)))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239" operator="containsText" id="{6DB5CB81-662A-4742-AAE6-627F264F4B0D}">
            <xm:f>NOT(ISERROR(SEARCH($N$1,A43)))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240" operator="containsText" id="{2542330D-E810-4A0B-A08F-254634078A45}">
            <xm:f>NOT(ISERROR(SEARCH($M$1,A43)))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241" operator="containsText" id="{09FB5E41-3DFA-423F-B4E7-E5D1602150BA}">
            <xm:f>NOT(ISERROR(SEARCH($L$1,A43)))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242" operator="containsText" id="{3FEF0043-31BA-42EF-A497-1E10E6BC92D4}">
            <xm:f>NOT(ISERROR(SEARCH($K$1,A43)))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243" operator="containsText" id="{197FFB0E-1736-4FCC-A970-D03CB76690EB}">
            <xm:f>NOT(ISERROR(SEARCH($J$1,A43)))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244" operator="containsText" id="{0C7B5DED-3AC3-4E3B-91E3-1B267B4A290F}">
            <xm:f>NOT(ISERROR(SEARCH($I$1,A43)))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245" operator="containsText" id="{A9FC9F5A-B0B8-465D-98AE-6240F5FFC278}">
            <xm:f>NOT(ISERROR(SEARCH($H$1,A43)))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246" operator="containsText" id="{6FF0D58B-5250-49E2-8D3D-F84DF3503699}">
            <xm:f>NOT(ISERROR(SEARCH($G$1,A43)))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247" operator="containsText" id="{0B3C0AB6-06F6-4BFC-A2A8-5BD2E229B057}">
            <xm:f>NOT(ISERROR(SEARCH($F$1,A43)))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248" operator="containsText" id="{2AE6BE1D-6BF2-4ACA-8888-7936F1B4904E}">
            <xm:f>NOT(ISERROR(SEARCH($E$1,A43)))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249" operator="containsText" id="{DD357652-FB5F-40D1-ACB5-36301ED32C04}">
            <xm:f>NOT(ISERROR(SEARCH($D$1,A43)))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B44 A43:C43</xm:sqref>
        </x14:conditionalFormatting>
        <x14:conditionalFormatting xmlns:xm="http://schemas.microsoft.com/office/excel/2006/main">
          <x14:cfRule type="containsText" priority="1201" operator="containsText" id="{5CDECD2F-B6A6-4BD7-8E87-85EE8064CCCE}">
            <xm:f>NOT(ISERROR(SEARCH($U$1,A49)))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202" operator="containsText" id="{9DF8B112-3C10-44D0-BF09-23F96F60873E}">
            <xm:f>NOT(ISERROR(SEARCH($T$1,A49)))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203" operator="containsText" id="{13DC055C-7459-4269-BBBB-3F29166F5D10}">
            <xm:f>NOT(ISERROR(SEARCH($S$1,A49)))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204" operator="containsText" id="{09571394-6173-4223-AF54-BDCB0DDC628C}">
            <xm:f>NOT(ISERROR(SEARCH($R$1,A49)))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205" operator="containsText" id="{457BF92E-2BEE-4236-9755-D24BF9A3EAFB}">
            <xm:f>NOT(ISERROR(SEARCH($Q$1,A49)))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206" operator="containsText" id="{EDF05F87-EDA4-4E54-8B4E-D3BFD9145B5C}">
            <xm:f>NOT(ISERROR(SEARCH($P$1,A49)))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207" operator="containsText" id="{CF8F3638-42C7-41B3-A434-20DE1E3BFD56}">
            <xm:f>NOT(ISERROR(SEARCH($O$1,A49)))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208" operator="containsText" id="{29B4ABCF-5314-4DAF-A13B-F2974CA04815}">
            <xm:f>NOT(ISERROR(SEARCH($N$1,A49)))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209" operator="containsText" id="{0B8D84C0-EEF9-438E-9CFA-71A8702FF3A0}">
            <xm:f>NOT(ISERROR(SEARCH($M$1,A49)))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210" operator="containsText" id="{30A02E10-ACE9-47DB-99DF-FA0F6337A848}">
            <xm:f>NOT(ISERROR(SEARCH($L$1,A49)))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211" operator="containsText" id="{0CE6AF65-0CCC-4618-94DC-1F925A0C687D}">
            <xm:f>NOT(ISERROR(SEARCH($K$1,A49)))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212" operator="containsText" id="{8ADEB8EE-DB64-44A4-BF4B-69192D4127EF}">
            <xm:f>NOT(ISERROR(SEARCH($J$1,A49)))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213" operator="containsText" id="{CD1E3A79-D542-4851-ACF7-9F512036B812}">
            <xm:f>NOT(ISERROR(SEARCH($I$1,A49)))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214" operator="containsText" id="{86B3308A-195A-4083-83CB-809B6D239FC6}">
            <xm:f>NOT(ISERROR(SEARCH($H$1,A49)))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215" operator="containsText" id="{052623ED-A62F-4896-AF96-32532F4381CE}">
            <xm:f>NOT(ISERROR(SEARCH($G$1,A49)))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216" operator="containsText" id="{7DF7FB5B-86B7-43CE-BE85-DCD390A88B41}">
            <xm:f>NOT(ISERROR(SEARCH($F$1,A49)))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217" operator="containsText" id="{C7D1A484-4D5C-472D-A71F-6B396755684D}">
            <xm:f>NOT(ISERROR(SEARCH($E$1,A49)))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218" operator="containsText" id="{A9DB919B-6FAA-4BFB-BEB4-0D25DCD11F7B}">
            <xm:f>NOT(ISERROR(SEARCH($D$1,A49)))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B50 A49:C49</xm:sqref>
        </x14:conditionalFormatting>
        <x14:conditionalFormatting xmlns:xm="http://schemas.microsoft.com/office/excel/2006/main">
          <x14:cfRule type="containsText" priority="1170" operator="containsText" id="{F8BB7BB1-D6F3-4C44-BEFC-69D8DD858E20}">
            <xm:f>NOT(ISERROR(SEARCH($U$1,C29)))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171" operator="containsText" id="{8F12D59C-C0BD-4080-8719-369B13038734}">
            <xm:f>NOT(ISERROR(SEARCH($T$1,C29)))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172" operator="containsText" id="{A9E8B9E3-3665-4F4B-BF80-AA448F503085}">
            <xm:f>NOT(ISERROR(SEARCH($S$1,C29)))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173" operator="containsText" id="{FB9E1601-BD00-4856-9787-CB41FAC0D89D}">
            <xm:f>NOT(ISERROR(SEARCH($R$1,C29)))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174" operator="containsText" id="{C024E609-CC25-464C-8082-E833E14CBC4D}">
            <xm:f>NOT(ISERROR(SEARCH($Q$1,C29)))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175" operator="containsText" id="{F0ABBFEB-CE02-4CCE-8B04-15DC443BB469}">
            <xm:f>NOT(ISERROR(SEARCH($P$1,C29)))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176" operator="containsText" id="{435FB721-815D-49A7-80F2-FC74E012DEC0}">
            <xm:f>NOT(ISERROR(SEARCH($O$1,C29)))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177" operator="containsText" id="{FAF6EF38-5233-4CF8-8414-CAB23518180F}">
            <xm:f>NOT(ISERROR(SEARCH($N$1,C29)))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178" operator="containsText" id="{0E8A9CC8-9037-4A77-85CF-DBE4DDFCFB92}">
            <xm:f>NOT(ISERROR(SEARCH($M$1,C29)))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179" operator="containsText" id="{C416A1DD-D6C7-4278-B2CF-BC1793C314DA}">
            <xm:f>NOT(ISERROR(SEARCH($L$1,C29)))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180" operator="containsText" id="{4D69A286-7C7A-49CD-A90F-4240B7EC065D}">
            <xm:f>NOT(ISERROR(SEARCH($K$1,C29)))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181" operator="containsText" id="{DE39693B-5882-40A2-9D02-09A340CF89C6}">
            <xm:f>NOT(ISERROR(SEARCH($J$1,C29)))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182" operator="containsText" id="{6A1BE4EF-5187-4796-A9BD-E6F613ED22E1}">
            <xm:f>NOT(ISERROR(SEARCH($I$1,C29)))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183" operator="containsText" id="{55E9853C-380F-4E91-A838-9A89DA901FCB}">
            <xm:f>NOT(ISERROR(SEARCH($H$1,C29)))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184" operator="containsText" id="{8D60F026-1044-4EF5-BEE3-EBDB24A35234}">
            <xm:f>NOT(ISERROR(SEARCH($G$1,C29)))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185" operator="containsText" id="{E25F4431-F4B7-4A91-870F-84DDABE48473}">
            <xm:f>NOT(ISERROR(SEARCH($F$1,C29)))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186" operator="containsText" id="{BE47D381-FE84-4226-B41E-AA2280F876FF}">
            <xm:f>NOT(ISERROR(SEARCH($E$1,C29)))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187" operator="containsText" id="{0F2B4592-52EE-462A-A4CC-2F230FC11692}">
            <xm:f>NOT(ISERROR(SEARCH($D$1,C29)))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C29</xm:sqref>
        </x14:conditionalFormatting>
        <x14:conditionalFormatting xmlns:xm="http://schemas.microsoft.com/office/excel/2006/main">
          <x14:cfRule type="containsText" priority="1147" operator="containsText" id="{2A5B0528-AA07-41AA-9B8F-072E7F8FA635}">
            <xm:f>NOT(ISERROR(SEARCH($U$1,C35)))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148" operator="containsText" id="{49565F6C-9078-447D-BECF-B69A5C7AC82A}">
            <xm:f>NOT(ISERROR(SEARCH($T$1,C35)))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149" operator="containsText" id="{30CBA89F-2411-435D-A746-3E3B7714879A}">
            <xm:f>NOT(ISERROR(SEARCH($S$1,C35)))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150" operator="containsText" id="{12DA04E7-2D4D-472E-A024-3E546FF72F5C}">
            <xm:f>NOT(ISERROR(SEARCH($R$1,C35)))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151" operator="containsText" id="{68D72786-7C4B-4F17-8061-0CFCA9714C7B}">
            <xm:f>NOT(ISERROR(SEARCH($Q$1,C35)))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152" operator="containsText" id="{3B87A3BE-D683-4216-8758-4F9793AF20CD}">
            <xm:f>NOT(ISERROR(SEARCH($P$1,C35)))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153" operator="containsText" id="{3FEC318D-21E7-492C-BB8A-D79CBAE51FD4}">
            <xm:f>NOT(ISERROR(SEARCH($O$1,C35)))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154" operator="containsText" id="{AA9318D9-E799-4FC0-9B08-3D3856780ED5}">
            <xm:f>NOT(ISERROR(SEARCH($N$1,C35)))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155" operator="containsText" id="{D919FE4B-9CAA-44F2-A0CB-B0F2AF8A8092}">
            <xm:f>NOT(ISERROR(SEARCH($M$1,C35)))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156" operator="containsText" id="{748EA4F1-8027-44C3-8892-3C28A97E2926}">
            <xm:f>NOT(ISERROR(SEARCH($L$1,C35)))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157" operator="containsText" id="{5A578B2C-BACB-4A90-99F8-B87A42DFD446}">
            <xm:f>NOT(ISERROR(SEARCH($K$1,C35)))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158" operator="containsText" id="{E471A592-25E7-4636-8EE3-7BB208E81591}">
            <xm:f>NOT(ISERROR(SEARCH($J$1,C35)))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159" operator="containsText" id="{AF1CD4E0-56B1-4EC9-8A32-7E81546A3100}">
            <xm:f>NOT(ISERROR(SEARCH($I$1,C35)))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160" operator="containsText" id="{54B1BCB0-7A41-4A0C-B5DB-5DD10F0189DC}">
            <xm:f>NOT(ISERROR(SEARCH($H$1,C35)))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161" operator="containsText" id="{51E4BCF4-0020-4040-B77E-4AEE372DB6AF}">
            <xm:f>NOT(ISERROR(SEARCH($G$1,C35)))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162" operator="containsText" id="{D9DD7270-7232-4D99-ADEC-6871A6E04EE3}">
            <xm:f>NOT(ISERROR(SEARCH($F$1,C35)))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163" operator="containsText" id="{EEFAE23B-86EC-4A13-8847-E8FF32BE3608}">
            <xm:f>NOT(ISERROR(SEARCH($E$1,C35)))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164" operator="containsText" id="{B0A619B2-A0DF-436D-82BC-9AB2B6FE6BAC}">
            <xm:f>NOT(ISERROR(SEARCH($D$1,C35)))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C35</xm:sqref>
        </x14:conditionalFormatting>
        <x14:conditionalFormatting xmlns:xm="http://schemas.microsoft.com/office/excel/2006/main">
          <x14:cfRule type="containsText" priority="1124" operator="containsText" id="{39AA4200-D363-4618-8495-B32B212CDBF3}">
            <xm:f>NOT(ISERROR(SEARCH($U$1,C41)))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125" operator="containsText" id="{33EBC40D-0B98-4EA3-98FA-C519BCB6DCC8}">
            <xm:f>NOT(ISERROR(SEARCH($T$1,C41)))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126" operator="containsText" id="{88EB3541-E66B-48BC-8CB2-2D9D3C81A11B}">
            <xm:f>NOT(ISERROR(SEARCH($S$1,C41)))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127" operator="containsText" id="{21611A73-2C36-447B-89FD-2EBB86CE2B7A}">
            <xm:f>NOT(ISERROR(SEARCH($R$1,C41)))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128" operator="containsText" id="{328BF766-EF0A-4DC5-A2C6-AA34EBC525B5}">
            <xm:f>NOT(ISERROR(SEARCH($Q$1,C41)))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129" operator="containsText" id="{B59CED06-91F4-4D59-A8DC-26D31F54E5FE}">
            <xm:f>NOT(ISERROR(SEARCH($P$1,C41)))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130" operator="containsText" id="{E0C38D04-B95B-47C1-91EF-FBECFB8BA73A}">
            <xm:f>NOT(ISERROR(SEARCH($O$1,C41)))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131" operator="containsText" id="{37FCB464-0121-4597-8D0A-C8AC934B47D1}">
            <xm:f>NOT(ISERROR(SEARCH($N$1,C41)))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132" operator="containsText" id="{F36442D1-FC6B-42D6-BA52-135863BBFE20}">
            <xm:f>NOT(ISERROR(SEARCH($M$1,C41)))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133" operator="containsText" id="{8B35C982-B805-4273-8996-AB3101686750}">
            <xm:f>NOT(ISERROR(SEARCH($L$1,C41)))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134" operator="containsText" id="{A7738376-55C1-4729-9EA4-91516037D08F}">
            <xm:f>NOT(ISERROR(SEARCH($K$1,C41)))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135" operator="containsText" id="{1710D4D3-2117-4DCE-9601-34A2930A2695}">
            <xm:f>NOT(ISERROR(SEARCH($J$1,C41)))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136" operator="containsText" id="{CDB7DEF8-57A9-44CC-AA94-825A60EE4680}">
            <xm:f>NOT(ISERROR(SEARCH($I$1,C41)))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137" operator="containsText" id="{C7762098-50E8-41F9-9897-3DF1992C226F}">
            <xm:f>NOT(ISERROR(SEARCH($H$1,C41)))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138" operator="containsText" id="{466A4BF8-24D8-410E-BFD9-C7DE53DE90A3}">
            <xm:f>NOT(ISERROR(SEARCH($G$1,C41)))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139" operator="containsText" id="{106B415F-4AFF-424C-9C57-C7BAF11FE961}">
            <xm:f>NOT(ISERROR(SEARCH($F$1,C41)))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140" operator="containsText" id="{091F9432-2425-45E9-A088-438C50DF3834}">
            <xm:f>NOT(ISERROR(SEARCH($E$1,C41)))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141" operator="containsText" id="{95099D1A-29FF-4906-B19D-BDD3DBFAB9F0}">
            <xm:f>NOT(ISERROR(SEARCH($D$1,C41)))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C41</xm:sqref>
        </x14:conditionalFormatting>
        <x14:conditionalFormatting xmlns:xm="http://schemas.microsoft.com/office/excel/2006/main">
          <x14:cfRule type="containsText" priority="1101" operator="containsText" id="{04EF5423-D42B-4BF1-992E-39E53680053B}">
            <xm:f>NOT(ISERROR(SEARCH($U$1,C47)))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102" operator="containsText" id="{B2EF16BD-34A9-4CFF-A371-B8808E5AC923}">
            <xm:f>NOT(ISERROR(SEARCH($T$1,C47)))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103" operator="containsText" id="{3CCDC8B8-A66A-45F9-8FFC-ED67D6788C78}">
            <xm:f>NOT(ISERROR(SEARCH($S$1,C47)))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104" operator="containsText" id="{E3C0826E-11F9-4054-9533-B67171DF471A}">
            <xm:f>NOT(ISERROR(SEARCH($R$1,C47)))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105" operator="containsText" id="{9EF3D08C-9BD7-420F-B103-B3A747F91EC3}">
            <xm:f>NOT(ISERROR(SEARCH($Q$1,C47)))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106" operator="containsText" id="{BCF414C5-AAE2-49CB-A524-41D1BDCF19BA}">
            <xm:f>NOT(ISERROR(SEARCH($P$1,C47)))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107" operator="containsText" id="{56395BB1-6018-4585-A8AC-059CFC061F40}">
            <xm:f>NOT(ISERROR(SEARCH($O$1,C47)))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108" operator="containsText" id="{F94CD817-483D-489B-A03E-F35B6B4B35B1}">
            <xm:f>NOT(ISERROR(SEARCH($N$1,C47)))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109" operator="containsText" id="{070C814E-3509-4D4F-BF39-43AA33ABEA66}">
            <xm:f>NOT(ISERROR(SEARCH($M$1,C47)))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110" operator="containsText" id="{0FDAC1BA-0BFA-41EC-A05B-BFD653B12C72}">
            <xm:f>NOT(ISERROR(SEARCH($L$1,C47)))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111" operator="containsText" id="{03BF9FD2-433C-49A6-AF8C-7330CF330706}">
            <xm:f>NOT(ISERROR(SEARCH($K$1,C47)))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112" operator="containsText" id="{07A52FCE-B777-46E0-A03C-9091D4179F22}">
            <xm:f>NOT(ISERROR(SEARCH($J$1,C47)))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113" operator="containsText" id="{97BBF46E-141F-41D3-9616-7A5E74835892}">
            <xm:f>NOT(ISERROR(SEARCH($I$1,C47)))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114" operator="containsText" id="{6ADD39D8-C282-4FE1-BA22-7A3BF5B908BD}">
            <xm:f>NOT(ISERROR(SEARCH($H$1,C47)))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115" operator="containsText" id="{EF40CBEE-BDA0-447F-BD10-487E9E1376D8}">
            <xm:f>NOT(ISERROR(SEARCH($G$1,C47)))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116" operator="containsText" id="{104B5D72-73B4-4F03-AECA-5566C0F7E985}">
            <xm:f>NOT(ISERROR(SEARCH($F$1,C47)))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117" operator="containsText" id="{A30B1BD8-9495-4065-AAFA-DE0A89F31C80}">
            <xm:f>NOT(ISERROR(SEARCH($E$1,C47)))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118" operator="containsText" id="{46074C82-58ED-49B4-B15D-7BDBC9B1D09F}">
            <xm:f>NOT(ISERROR(SEARCH($D$1,C47)))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C47</xm:sqref>
        </x14:conditionalFormatting>
        <x14:conditionalFormatting xmlns:xm="http://schemas.microsoft.com/office/excel/2006/main">
          <x14:cfRule type="containsText" priority="1078" operator="containsText" id="{A9144BC9-6520-4458-B552-E7751D8E7C56}">
            <xm:f>NOT(ISERROR(SEARCH($U$1,C53)))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079" operator="containsText" id="{FAC78686-EB5A-43CB-8721-0C0294852C0C}">
            <xm:f>NOT(ISERROR(SEARCH($T$1,C53)))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080" operator="containsText" id="{6747D217-EA8D-4A32-877B-55EF1EB46EEB}">
            <xm:f>NOT(ISERROR(SEARCH($S$1,C53)))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081" operator="containsText" id="{7D4AD1BF-E3B3-42FB-B285-FF74C285F70A}">
            <xm:f>NOT(ISERROR(SEARCH($R$1,C53)))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082" operator="containsText" id="{117881AE-9708-4D0F-98E2-2C2626E49C9B}">
            <xm:f>NOT(ISERROR(SEARCH($Q$1,C53)))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083" operator="containsText" id="{918C5E74-FB96-4022-813D-4C9C50B734BF}">
            <xm:f>NOT(ISERROR(SEARCH($P$1,C53)))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084" operator="containsText" id="{BDB82D1D-66E6-4F3A-A48B-21AD61334253}">
            <xm:f>NOT(ISERROR(SEARCH($O$1,C53)))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085" operator="containsText" id="{F431EBD8-11C6-4346-8F9A-DCC5FACEF9D7}">
            <xm:f>NOT(ISERROR(SEARCH($N$1,C53)))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086" operator="containsText" id="{AB3AC2B8-9CD4-4B62-9015-EA14CFE724B2}">
            <xm:f>NOT(ISERROR(SEARCH($M$1,C53)))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087" operator="containsText" id="{B1C5A9DE-CA6B-4E90-98B3-27D225FF8E87}">
            <xm:f>NOT(ISERROR(SEARCH($L$1,C53)))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088" operator="containsText" id="{2FFA2772-745A-4D9A-BCEF-7A6B9E3A2983}">
            <xm:f>NOT(ISERROR(SEARCH($K$1,C53)))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089" operator="containsText" id="{8F6518F5-6589-46FF-BA2F-870B7CABA0CD}">
            <xm:f>NOT(ISERROR(SEARCH($J$1,C53)))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090" operator="containsText" id="{D5E958D2-75EE-4C06-884A-A480994AFB59}">
            <xm:f>NOT(ISERROR(SEARCH($I$1,C53)))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091" operator="containsText" id="{79FAEE41-CB3C-48DB-B131-FA815BCC88E0}">
            <xm:f>NOT(ISERROR(SEARCH($H$1,C53)))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092" operator="containsText" id="{B2CFC1EB-9FFB-4E04-B253-DE49D428B5DF}">
            <xm:f>NOT(ISERROR(SEARCH($G$1,C53)))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093" operator="containsText" id="{A371FB87-B9B2-4823-B918-F5D23D3A79C7}">
            <xm:f>NOT(ISERROR(SEARCH($F$1,C53)))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094" operator="containsText" id="{32AFFE65-836A-44B7-AFCA-6EE8224CE421}">
            <xm:f>NOT(ISERROR(SEARCH($E$1,C53)))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095" operator="containsText" id="{2680978D-2051-496E-AC42-701B86E59725}">
            <xm:f>NOT(ISERROR(SEARCH($D$1,C53)))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C53</xm:sqref>
        </x14:conditionalFormatting>
        <x14:conditionalFormatting xmlns:xm="http://schemas.microsoft.com/office/excel/2006/main">
          <x14:cfRule type="containsText" priority="1055" operator="containsText" id="{01502B21-37EE-41B9-89AF-E02095171046}">
            <xm:f>NOT(ISERROR(SEARCH($U$1,A55)))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056" operator="containsText" id="{BE007A66-51FB-46F8-BF7D-339DC1C31DB7}">
            <xm:f>NOT(ISERROR(SEARCH($T$1,A55)))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057" operator="containsText" id="{05A4F52B-2898-4997-94FC-EDD598E1DF13}">
            <xm:f>NOT(ISERROR(SEARCH($S$1,A55)))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058" operator="containsText" id="{13705282-2623-47E0-BC7B-455496435BB0}">
            <xm:f>NOT(ISERROR(SEARCH($R$1,A55)))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059" operator="containsText" id="{8FE64B29-DB19-4E49-8DAC-A70504656362}">
            <xm:f>NOT(ISERROR(SEARCH($Q$1,A55)))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060" operator="containsText" id="{66381D60-C00C-4250-ACE6-6DFE2B0F2FCF}">
            <xm:f>NOT(ISERROR(SEARCH($P$1,A55)))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061" operator="containsText" id="{7A33C32F-3964-4C67-98D0-17E30E477D40}">
            <xm:f>NOT(ISERROR(SEARCH($O$1,A55)))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062" operator="containsText" id="{A6CBCD58-49EB-4433-B11B-E75F6CADE3D0}">
            <xm:f>NOT(ISERROR(SEARCH($N$1,A55)))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063" operator="containsText" id="{495B4B91-C6C1-4658-AE1F-E2DFCE0ED48E}">
            <xm:f>NOT(ISERROR(SEARCH($M$1,A55)))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064" operator="containsText" id="{A4AD7D0B-C3F1-42F3-A678-4A3622FEB190}">
            <xm:f>NOT(ISERROR(SEARCH($L$1,A55)))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065" operator="containsText" id="{88FE3523-6D75-4D1E-AEC3-D4115ABB1B99}">
            <xm:f>NOT(ISERROR(SEARCH($K$1,A55)))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066" operator="containsText" id="{642E7A53-FEA0-4885-B867-6ABE4641DF38}">
            <xm:f>NOT(ISERROR(SEARCH($J$1,A55)))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067" operator="containsText" id="{C301B7B9-33F3-4A6A-8777-5546E15EBDC8}">
            <xm:f>NOT(ISERROR(SEARCH($I$1,A55)))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068" operator="containsText" id="{A7E92F05-AE7D-415E-B336-6AFEE5C679F9}">
            <xm:f>NOT(ISERROR(SEARCH($H$1,A55)))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069" operator="containsText" id="{2D880700-52DF-4DC4-935A-13BC120AFAA6}">
            <xm:f>NOT(ISERROR(SEARCH($G$1,A55)))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070" operator="containsText" id="{E0739DD4-613B-4703-A055-551F9CCA2BA2}">
            <xm:f>NOT(ISERROR(SEARCH($F$1,A55)))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071" operator="containsText" id="{8CC00AA3-403C-4090-88F1-A8460E330A5E}">
            <xm:f>NOT(ISERROR(SEARCH($E$1,A55)))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072" operator="containsText" id="{BC386721-F463-43EA-8846-177203819196}">
            <xm:f>NOT(ISERROR(SEARCH($D$1,A55)))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A55:C55 A56:B56</xm:sqref>
        </x14:conditionalFormatting>
        <x14:conditionalFormatting xmlns:xm="http://schemas.microsoft.com/office/excel/2006/main">
          <x14:cfRule type="containsText" priority="1024" operator="containsText" id="{2945615B-45B1-4DA5-BCAE-18E505BA2CF2}">
            <xm:f>NOT(ISERROR(SEARCH($U$1,A50)))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025" operator="containsText" id="{449CD946-98AD-4320-A424-C728C2621117}">
            <xm:f>NOT(ISERROR(SEARCH($T$1,A50)))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026" operator="containsText" id="{1BBE3664-AB4D-4656-A76A-DE4B287AAC6C}">
            <xm:f>NOT(ISERROR(SEARCH($S$1,A50)))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027" operator="containsText" id="{8BECD714-3609-4A94-AC43-C35AD87D1E02}">
            <xm:f>NOT(ISERROR(SEARCH($R$1,A50)))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028" operator="containsText" id="{02BB60B5-1DF3-4F5A-B2F0-F4A6E05A14F2}">
            <xm:f>NOT(ISERROR(SEARCH($Q$1,A50)))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029" operator="containsText" id="{33EC9E45-76E7-4688-8A58-F26C567EB9BC}">
            <xm:f>NOT(ISERROR(SEARCH($P$1,A50)))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030" operator="containsText" id="{4BEB79A6-4452-41ED-8A7D-9A529EDBA8AA}">
            <xm:f>NOT(ISERROR(SEARCH($O$1,A50)))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031" operator="containsText" id="{2F95B4F5-F3AA-484A-8FE8-0BB7D29C8B69}">
            <xm:f>NOT(ISERROR(SEARCH($N$1,A50)))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032" operator="containsText" id="{299AA077-21EF-48CA-920D-0B26186AA0C2}">
            <xm:f>NOT(ISERROR(SEARCH($M$1,A50)))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033" operator="containsText" id="{0F7210DF-B61E-4360-B4EB-5E21995D385B}">
            <xm:f>NOT(ISERROR(SEARCH($L$1,A50)))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034" operator="containsText" id="{F0E88F00-B797-4FE6-8173-AFF129A3EA4F}">
            <xm:f>NOT(ISERROR(SEARCH($K$1,A50)))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035" operator="containsText" id="{CC072A23-7005-4649-8A9D-F334FA1D6DC9}">
            <xm:f>NOT(ISERROR(SEARCH($J$1,A50)))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036" operator="containsText" id="{DCE7F6B8-AEE8-452E-A4D9-E6A92A89D07C}">
            <xm:f>NOT(ISERROR(SEARCH($I$1,A50)))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037" operator="containsText" id="{D43CDC09-8360-427B-8A0D-8491E840522E}">
            <xm:f>NOT(ISERROR(SEARCH($H$1,A50)))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038" operator="containsText" id="{B9858730-08E1-4327-9FAB-8002C49727C5}">
            <xm:f>NOT(ISERROR(SEARCH($G$1,A50)))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039" operator="containsText" id="{6523C648-3311-4832-9068-A46558A2B43A}">
            <xm:f>NOT(ISERROR(SEARCH($F$1,A50)))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040" operator="containsText" id="{9C4AF697-050A-48FB-B671-1F5EF43EF6A7}">
            <xm:f>NOT(ISERROR(SEARCH($E$1,A50)))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041" operator="containsText" id="{7D4CCC84-51E8-45BE-8202-829FD041E6DF}">
            <xm:f>NOT(ISERROR(SEARCH($D$1,A50)))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A50</xm:sqref>
        </x14:conditionalFormatting>
        <x14:conditionalFormatting xmlns:xm="http://schemas.microsoft.com/office/excel/2006/main">
          <x14:cfRule type="containsText" priority="1001" operator="containsText" id="{C9A15415-6B1A-4C30-96B0-94B7D71145D6}">
            <xm:f>NOT(ISERROR(SEARCH($U$1,A44)))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002" operator="containsText" id="{00BA26F3-3D68-4440-9901-D5A2FD501BC0}">
            <xm:f>NOT(ISERROR(SEARCH($T$1,A44)))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003" operator="containsText" id="{7B2B14FB-89CE-4EFE-9F18-94F2AE9C2748}">
            <xm:f>NOT(ISERROR(SEARCH($S$1,A44)))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004" operator="containsText" id="{511125E7-C748-4E62-B037-D4F268D00A84}">
            <xm:f>NOT(ISERROR(SEARCH($R$1,A44)))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005" operator="containsText" id="{F48A3C21-BB80-4BA9-BD66-5D87A45985C4}">
            <xm:f>NOT(ISERROR(SEARCH($Q$1,A44)))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006" operator="containsText" id="{DB8BAAC7-F386-4FFD-87E9-0B3A23E5754B}">
            <xm:f>NOT(ISERROR(SEARCH($P$1,A44)))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007" operator="containsText" id="{5AC475C7-D7D8-47CC-B665-4AD139CEAB84}">
            <xm:f>NOT(ISERROR(SEARCH($O$1,A44)))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008" operator="containsText" id="{628EA143-00B6-44D1-8FB6-1E9DE27A09CE}">
            <xm:f>NOT(ISERROR(SEARCH($N$1,A44)))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009" operator="containsText" id="{8DAA560B-E077-49CB-B8E5-EF3E1B5B1BBC}">
            <xm:f>NOT(ISERROR(SEARCH($M$1,A44)))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010" operator="containsText" id="{164531AA-35C4-41EB-BA3B-271AEA610054}">
            <xm:f>NOT(ISERROR(SEARCH($L$1,A44)))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011" operator="containsText" id="{AFD09CF0-8D51-4687-9C07-66EF26A4F1EE}">
            <xm:f>NOT(ISERROR(SEARCH($K$1,A44)))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012" operator="containsText" id="{12044DBE-5797-4D37-9E46-B5A755E6D1C2}">
            <xm:f>NOT(ISERROR(SEARCH($J$1,A44)))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013" operator="containsText" id="{4EAE66CE-9C1A-4BC5-BE22-C14833F9BE3F}">
            <xm:f>NOT(ISERROR(SEARCH($I$1,A44)))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014" operator="containsText" id="{840C568A-BB9C-4778-8696-B115B6C6681E}">
            <xm:f>NOT(ISERROR(SEARCH($H$1,A44)))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015" operator="containsText" id="{0EAB54E4-D14F-4D4D-AD00-2DC1429465D6}">
            <xm:f>NOT(ISERROR(SEARCH($G$1,A44)))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016" operator="containsText" id="{51A61DFE-D4F7-4CBA-B3E2-67F60269328B}">
            <xm:f>NOT(ISERROR(SEARCH($F$1,A44)))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017" operator="containsText" id="{4E147B73-4DA7-4CE3-8CFC-D8AB90E8801C}">
            <xm:f>NOT(ISERROR(SEARCH($E$1,A44)))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018" operator="containsText" id="{A0FE2D73-B55D-464E-A455-0208D70F0B3D}">
            <xm:f>NOT(ISERROR(SEARCH($D$1,A44)))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A44</xm:sqref>
        </x14:conditionalFormatting>
        <x14:conditionalFormatting xmlns:xm="http://schemas.microsoft.com/office/excel/2006/main">
          <x14:cfRule type="containsText" priority="978" operator="containsText" id="{39F39C2F-5730-4313-B156-89068485CB06}">
            <xm:f>NOT(ISERROR(SEARCH($U$1,A38)))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979" operator="containsText" id="{2A521497-9355-498C-A752-5B699C595956}">
            <xm:f>NOT(ISERROR(SEARCH($T$1,A38)))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980" operator="containsText" id="{5458394C-9A1F-49E2-B9C5-2BBF3E3CC6F8}">
            <xm:f>NOT(ISERROR(SEARCH($S$1,A38)))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981" operator="containsText" id="{8BD759CC-E07A-45B9-9ACE-77DA5F1054D2}">
            <xm:f>NOT(ISERROR(SEARCH($R$1,A38)))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982" operator="containsText" id="{37F2D1DA-9B49-4057-86F0-A8A7246C875A}">
            <xm:f>NOT(ISERROR(SEARCH($Q$1,A38)))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983" operator="containsText" id="{1697863C-70BF-4C08-B8AD-86DA80CF4F9E}">
            <xm:f>NOT(ISERROR(SEARCH($P$1,A38)))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984" operator="containsText" id="{06093C61-0809-4B2D-B882-4EB2B41E05A2}">
            <xm:f>NOT(ISERROR(SEARCH($O$1,A38)))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985" operator="containsText" id="{F08352E4-4352-40E5-BCC1-B65AA599DB31}">
            <xm:f>NOT(ISERROR(SEARCH($N$1,A38)))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986" operator="containsText" id="{3C59057B-5A76-44FD-BC9C-7521189E4674}">
            <xm:f>NOT(ISERROR(SEARCH($M$1,A38)))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987" operator="containsText" id="{5E64B1E0-AF75-4DF5-984A-12C4269393B4}">
            <xm:f>NOT(ISERROR(SEARCH($L$1,A38)))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988" operator="containsText" id="{B9827003-AA7F-4A1D-A2C9-129F07A0DF9A}">
            <xm:f>NOT(ISERROR(SEARCH($K$1,A38)))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989" operator="containsText" id="{F3FC3645-A96A-477D-84E4-D0439A85C298}">
            <xm:f>NOT(ISERROR(SEARCH($J$1,A38)))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990" operator="containsText" id="{6C33E49A-78CE-4F26-B77F-2F5F4BE50355}">
            <xm:f>NOT(ISERROR(SEARCH($I$1,A38)))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991" operator="containsText" id="{73CD5026-4C11-4ABF-B968-6C19BE7A6B71}">
            <xm:f>NOT(ISERROR(SEARCH($H$1,A38)))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992" operator="containsText" id="{015BDB6D-A388-4208-A5FC-0280324598AA}">
            <xm:f>NOT(ISERROR(SEARCH($G$1,A38)))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993" operator="containsText" id="{564E2E9C-A8FF-413C-B0F2-DDCCC783F898}">
            <xm:f>NOT(ISERROR(SEARCH($F$1,A38)))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994" operator="containsText" id="{48BB124D-4695-45C9-970F-8636DEF0EE70}">
            <xm:f>NOT(ISERROR(SEARCH($E$1,A38)))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995" operator="containsText" id="{02562D50-A32D-4060-9964-814E1099B829}">
            <xm:f>NOT(ISERROR(SEARCH($D$1,A38)))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A38</xm:sqref>
        </x14:conditionalFormatting>
        <x14:conditionalFormatting xmlns:xm="http://schemas.microsoft.com/office/excel/2006/main">
          <x14:cfRule type="containsText" priority="955" operator="containsText" id="{9C4A592F-5601-4D88-83E6-980B4507D690}">
            <xm:f>NOT(ISERROR(SEARCH($U$1,A32)))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956" operator="containsText" id="{27190914-583D-4150-AB25-7B8B3C354601}">
            <xm:f>NOT(ISERROR(SEARCH($T$1,A32)))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957" operator="containsText" id="{DAF7D40C-44B1-4416-8166-B7B9DBC5FDCA}">
            <xm:f>NOT(ISERROR(SEARCH($S$1,A32)))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958" operator="containsText" id="{4F7D8B42-DB1D-45BC-9EBD-773E2227B0F2}">
            <xm:f>NOT(ISERROR(SEARCH($R$1,A32)))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959" operator="containsText" id="{FC28A175-3478-4FB4-9F2F-384B1477189B}">
            <xm:f>NOT(ISERROR(SEARCH($Q$1,A32)))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960" operator="containsText" id="{F0FFBA1B-533E-419B-817F-5A416865CB56}">
            <xm:f>NOT(ISERROR(SEARCH($P$1,A32)))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961" operator="containsText" id="{D7371D78-74B2-4FDF-AEB3-8C22FD4B1EC4}">
            <xm:f>NOT(ISERROR(SEARCH($O$1,A32)))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962" operator="containsText" id="{289A6851-6D33-456B-B2C4-5CD3CF54DFFA}">
            <xm:f>NOT(ISERROR(SEARCH($N$1,A32)))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963" operator="containsText" id="{ADBFC808-2B27-4156-8C0C-81D96E574EA0}">
            <xm:f>NOT(ISERROR(SEARCH($M$1,A32)))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964" operator="containsText" id="{87E56A14-B09D-42BD-840B-CF17921F929D}">
            <xm:f>NOT(ISERROR(SEARCH($L$1,A32)))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965" operator="containsText" id="{FF60F064-CD49-4ED3-8E1A-413B5156C608}">
            <xm:f>NOT(ISERROR(SEARCH($K$1,A32)))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966" operator="containsText" id="{585B3FF9-2A0C-4E0A-8FEF-6F9F06C6AC58}">
            <xm:f>NOT(ISERROR(SEARCH($J$1,A32)))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967" operator="containsText" id="{A4433CA1-C30E-4891-BF3D-153A69DABD99}">
            <xm:f>NOT(ISERROR(SEARCH($I$1,A32)))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968" operator="containsText" id="{B35C21B0-BEB0-4370-947A-3900435853DC}">
            <xm:f>NOT(ISERROR(SEARCH($H$1,A32)))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969" operator="containsText" id="{ABB45C12-0DC0-478D-B621-50D6EC2DB846}">
            <xm:f>NOT(ISERROR(SEARCH($G$1,A32)))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970" operator="containsText" id="{9A4EEA63-BDB2-42E4-8045-8838E85E1B3C}">
            <xm:f>NOT(ISERROR(SEARCH($F$1,A32)))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971" operator="containsText" id="{446D1BD9-81FE-4647-B7B2-45A3BD81A642}">
            <xm:f>NOT(ISERROR(SEARCH($E$1,A32)))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972" operator="containsText" id="{D74B30AA-F5BA-4D26-9F82-58A79575A9EA}">
            <xm:f>NOT(ISERROR(SEARCH($D$1,A32)))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A32</xm:sqref>
        </x14:conditionalFormatting>
        <x14:conditionalFormatting xmlns:xm="http://schemas.microsoft.com/office/excel/2006/main">
          <x14:cfRule type="containsText" priority="932" operator="containsText" id="{6C0D52DA-44E4-4858-A681-CA959A47AF12}">
            <xm:f>NOT(ISERROR(SEARCH($U$1,A26)))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933" operator="containsText" id="{0DF557AA-BC82-46C0-BB5A-AA1E942DD0DB}">
            <xm:f>NOT(ISERROR(SEARCH($T$1,A26)))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934" operator="containsText" id="{A36E70EB-E563-4CBD-B98F-91A3E1877DB8}">
            <xm:f>NOT(ISERROR(SEARCH($S$1,A26)))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935" operator="containsText" id="{83C6C728-56F9-47FC-A56C-F84ED0A9022E}">
            <xm:f>NOT(ISERROR(SEARCH($R$1,A26)))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936" operator="containsText" id="{C233D279-3D48-4A93-A245-B680E1824061}">
            <xm:f>NOT(ISERROR(SEARCH($Q$1,A26)))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937" operator="containsText" id="{46096AEE-5B87-4789-B1D1-3D02C8CA71EC}">
            <xm:f>NOT(ISERROR(SEARCH($P$1,A26)))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938" operator="containsText" id="{EE7B030D-C0F5-4E37-AB05-A900F4C34DD2}">
            <xm:f>NOT(ISERROR(SEARCH($O$1,A26)))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939" operator="containsText" id="{36333894-F01B-4AD6-B461-D2BEE0C80B01}">
            <xm:f>NOT(ISERROR(SEARCH($N$1,A26)))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940" operator="containsText" id="{45F84CAB-A68F-4C0D-9658-216454C56FB8}">
            <xm:f>NOT(ISERROR(SEARCH($M$1,A26)))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941" operator="containsText" id="{48BE6EA4-BB9D-4155-92E3-EB2D1774CB5A}">
            <xm:f>NOT(ISERROR(SEARCH($L$1,A26)))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942" operator="containsText" id="{30453DAC-894E-4274-93A6-0CB681679B98}">
            <xm:f>NOT(ISERROR(SEARCH($K$1,A26)))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943" operator="containsText" id="{67F0E6D0-2B4B-407B-9821-D02D8CF549F2}">
            <xm:f>NOT(ISERROR(SEARCH($J$1,A26)))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944" operator="containsText" id="{57B3DA39-7051-4D00-B88C-CCB1888F06E1}">
            <xm:f>NOT(ISERROR(SEARCH($I$1,A26)))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945" operator="containsText" id="{16E0D2B7-9CB9-469E-9E47-9F6870F014E2}">
            <xm:f>NOT(ISERROR(SEARCH($H$1,A26)))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946" operator="containsText" id="{98F92484-3211-4C14-A57E-3117ACB2082E}">
            <xm:f>NOT(ISERROR(SEARCH($G$1,A26)))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947" operator="containsText" id="{15B81EC0-CB20-49E6-855D-113639785AE9}">
            <xm:f>NOT(ISERROR(SEARCH($F$1,A26)))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948" operator="containsText" id="{432346D2-457D-4F13-B193-E9160A692F49}">
            <xm:f>NOT(ISERROR(SEARCH($E$1,A26)))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949" operator="containsText" id="{0FE68FD7-FEB8-42ED-B64A-D3F098E7BA86}">
            <xm:f>NOT(ISERROR(SEARCH($D$1,A26)))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A26</xm:sqref>
        </x14:conditionalFormatting>
        <x14:conditionalFormatting xmlns:xm="http://schemas.microsoft.com/office/excel/2006/main">
          <x14:cfRule type="containsText" priority="751" operator="containsText" id="{808E022B-7519-4157-9508-354113806AB7}">
            <xm:f>NOT(ISERROR(SEARCH($U$1,AB1)))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752" operator="containsText" id="{6039C0EA-034D-43FB-888A-006F12A2795B}">
            <xm:f>NOT(ISERROR(SEARCH($T$1,AB1)))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753" operator="containsText" id="{69F2388C-DC83-4257-B7A5-F6CDEFA9B3EC}">
            <xm:f>NOT(ISERROR(SEARCH($S$1,AB1)))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754" operator="containsText" id="{03BF2741-840A-41C6-B49F-422F8F21FA15}">
            <xm:f>NOT(ISERROR(SEARCH($R$1,AB1)))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755" operator="containsText" id="{2A1553E7-41E5-4029-AA15-7716D610575E}">
            <xm:f>NOT(ISERROR(SEARCH($Q$1,AB1)))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756" operator="containsText" id="{9C20079F-A822-458A-815D-8D69E6FB8C2E}">
            <xm:f>NOT(ISERROR(SEARCH($P$1,AB1)))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757" operator="containsText" id="{D57D0B09-D9A9-4C27-A889-E94323119B32}">
            <xm:f>NOT(ISERROR(SEARCH($O$1,AB1)))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758" operator="containsText" id="{2CB367F1-1A8C-4C88-9C8D-66E6BE4F43F6}">
            <xm:f>NOT(ISERROR(SEARCH($N$1,AB1)))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759" operator="containsText" id="{B0652647-EB39-4F23-B069-88F78EE5441F}">
            <xm:f>NOT(ISERROR(SEARCH($M$1,AB1)))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760" operator="containsText" id="{B0EE4E34-E7E1-4DEF-B147-552F498C50EC}">
            <xm:f>NOT(ISERROR(SEARCH($L$1,AB1)))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761" operator="containsText" id="{7E8B3F65-6485-4386-9B92-6C2E77B81C31}">
            <xm:f>NOT(ISERROR(SEARCH($K$1,AB1)))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762" operator="containsText" id="{D1D6CF71-ADB9-4967-B041-04864C80E495}">
            <xm:f>NOT(ISERROR(SEARCH($J$1,AB1)))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763" operator="containsText" id="{0EF69FA9-11FE-4644-B518-B44BBFD11A5B}">
            <xm:f>NOT(ISERROR(SEARCH($I$1,AB1)))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764" operator="containsText" id="{E1101A8B-A8B6-4635-9508-21561D5E4EA0}">
            <xm:f>NOT(ISERROR(SEARCH($H$1,AB1)))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765" operator="containsText" id="{D9A7A0B6-0C1A-47CB-B815-E9947FA4F7FC}">
            <xm:f>NOT(ISERROR(SEARCH($G$1,AB1)))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766" operator="containsText" id="{E94183A6-E3DC-4681-B249-B350A097F3D8}">
            <xm:f>NOT(ISERROR(SEARCH($F$1,AB1)))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767" operator="containsText" id="{BBD32BF7-1266-4704-8F11-1B39DE67B024}">
            <xm:f>NOT(ISERROR(SEARCH($E$1,AB1)))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768" operator="containsText" id="{A37BB1D6-5CAB-4BC7-A649-95C14196C631}">
            <xm:f>NOT(ISERROR(SEARCH($D$1,AB1)))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AB1</xm:sqref>
        </x14:conditionalFormatting>
        <x14:conditionalFormatting xmlns:xm="http://schemas.microsoft.com/office/excel/2006/main">
          <x14:cfRule type="containsText" priority="728" operator="containsText" id="{8A1A7A7C-A100-4BF4-9136-CD7EDECE829A}">
            <xm:f>NOT(ISERROR(SEARCH($U$1,AB2)))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729" operator="containsText" id="{3A216AE1-F5C3-41DD-8FAB-81F6C553821F}">
            <xm:f>NOT(ISERROR(SEARCH($T$1,AB2)))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730" operator="containsText" id="{982A5F98-EF37-4977-A399-F0EE735340CF}">
            <xm:f>NOT(ISERROR(SEARCH($S$1,AB2)))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731" operator="containsText" id="{A61CD695-7CC5-4106-A6F6-2FD45E80CC1A}">
            <xm:f>NOT(ISERROR(SEARCH($R$1,AB2)))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732" operator="containsText" id="{7C274A29-6DAA-43E2-8475-5030BA460931}">
            <xm:f>NOT(ISERROR(SEARCH($Q$1,AB2)))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733" operator="containsText" id="{A2142F22-4C1F-41F7-B1E8-DD03384B8141}">
            <xm:f>NOT(ISERROR(SEARCH($P$1,AB2)))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734" operator="containsText" id="{F97E25B8-C617-44A9-B41B-4BFAE5798922}">
            <xm:f>NOT(ISERROR(SEARCH($O$1,AB2)))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735" operator="containsText" id="{27520CB0-ED0A-46E3-A44C-153F0410AA26}">
            <xm:f>NOT(ISERROR(SEARCH($N$1,AB2)))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736" operator="containsText" id="{80E60F94-5DEA-48C1-A356-129494C3484F}">
            <xm:f>NOT(ISERROR(SEARCH($M$1,AB2)))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737" operator="containsText" id="{3BFCE88E-ECBC-4732-A3DC-6FD49B4998AB}">
            <xm:f>NOT(ISERROR(SEARCH($L$1,AB2)))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738" operator="containsText" id="{60E67042-DD3F-4F4B-934D-F94A4ED9D83A}">
            <xm:f>NOT(ISERROR(SEARCH($K$1,AB2)))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739" operator="containsText" id="{FB89AF7B-3897-4F22-A159-CD91197C372B}">
            <xm:f>NOT(ISERROR(SEARCH($J$1,AB2)))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740" operator="containsText" id="{7F05CC1F-83C8-4DA4-ACD7-92FB2E269511}">
            <xm:f>NOT(ISERROR(SEARCH($I$1,AB2)))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741" operator="containsText" id="{E5ABFBE0-D50B-4D7B-A415-9560504A29BB}">
            <xm:f>NOT(ISERROR(SEARCH($H$1,AB2)))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742" operator="containsText" id="{A1E6CF0A-2188-4CCE-8794-72EC92F3384B}">
            <xm:f>NOT(ISERROR(SEARCH($G$1,AB2)))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743" operator="containsText" id="{EAF8B79E-2D12-4525-B057-C7EC0AD82AA6}">
            <xm:f>NOT(ISERROR(SEARCH($F$1,AB2)))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744" operator="containsText" id="{CA10700F-FD1E-442F-8ADE-E4326FCD4E8D}">
            <xm:f>NOT(ISERROR(SEARCH($E$1,AB2)))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745" operator="containsText" id="{5F207788-9B5B-4617-89C3-72E0BB8BAA9A}">
            <xm:f>NOT(ISERROR(SEARCH($D$1,AB2)))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AB2:AB19</xm:sqref>
        </x14:conditionalFormatting>
        <x14:conditionalFormatting xmlns:xm="http://schemas.microsoft.com/office/excel/2006/main">
          <x14:cfRule type="containsText" priority="391" operator="containsText" id="{14D0D873-DDD3-43AC-957D-D816B931037C}">
            <xm:f>NOT(ISERROR(SEARCH($U$1,C32)))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392" operator="containsText" id="{AA323A5F-C4CC-4A48-8170-5B3BE5AB1FF3}">
            <xm:f>NOT(ISERROR(SEARCH($T$1,C32)))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393" operator="containsText" id="{0F045D5E-BF1A-4C95-8FA0-C313CDA8058C}">
            <xm:f>NOT(ISERROR(SEARCH($S$1,C32)))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394" operator="containsText" id="{2E547B05-BE78-4E05-84E8-D315D2BDF83C}">
            <xm:f>NOT(ISERROR(SEARCH($R$1,C32)))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395" operator="containsText" id="{FC0C08E2-C55D-4C9D-BBF8-0578B6CDE5D9}">
            <xm:f>NOT(ISERROR(SEARCH($Q$1,C32)))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396" operator="containsText" id="{3501A11D-C1F9-460D-8135-238B9440695E}">
            <xm:f>NOT(ISERROR(SEARCH($P$1,C32)))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397" operator="containsText" id="{ACD0D495-D985-470C-99FA-42E6B8472371}">
            <xm:f>NOT(ISERROR(SEARCH($O$1,C32)))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398" operator="containsText" id="{B9A1D356-101E-4FE6-ACED-D477C07CE220}">
            <xm:f>NOT(ISERROR(SEARCH($N$1,C32)))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399" operator="containsText" id="{1C7873AA-B013-44CD-9E07-C772D19CF99F}">
            <xm:f>NOT(ISERROR(SEARCH($M$1,C32)))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400" operator="containsText" id="{D08C662D-F147-44F6-99AE-182C302839DE}">
            <xm:f>NOT(ISERROR(SEARCH($L$1,C32)))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401" operator="containsText" id="{6EF3E418-F2C5-4029-9F6C-10F2C89169EB}">
            <xm:f>NOT(ISERROR(SEARCH($K$1,C32)))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402" operator="containsText" id="{DEBC5778-E07E-418A-8F16-27D76BCE6C3F}">
            <xm:f>NOT(ISERROR(SEARCH($J$1,C32)))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403" operator="containsText" id="{E8C85CAC-45B4-4120-95DA-3DE0C334C529}">
            <xm:f>NOT(ISERROR(SEARCH($I$1,C32)))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404" operator="containsText" id="{9612791A-F96B-4CE6-9C2E-A576ACD1891F}">
            <xm:f>NOT(ISERROR(SEARCH($H$1,C32)))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405" operator="containsText" id="{57CC2DDA-31DE-4278-9BCD-65A29C45574E}">
            <xm:f>NOT(ISERROR(SEARCH($G$1,C32)))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406" operator="containsText" id="{144C7A91-A33C-440E-9BCF-D80E92F4D627}">
            <xm:f>NOT(ISERROR(SEARCH($F$1,C32)))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407" operator="containsText" id="{CF4C63F3-4F16-4F10-81CE-05A45FE53FE5}">
            <xm:f>NOT(ISERROR(SEARCH($E$1,C32)))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408" operator="containsText" id="{3D8C1D97-6650-4DFD-9768-9DBED8ECAC8C}">
            <xm:f>NOT(ISERROR(SEARCH($D$1,C32)))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C32</xm:sqref>
        </x14:conditionalFormatting>
        <x14:conditionalFormatting xmlns:xm="http://schemas.microsoft.com/office/excel/2006/main">
          <x14:cfRule type="containsText" priority="368" operator="containsText" id="{3D2DB436-9261-47B9-9C00-EAE69D32447E}">
            <xm:f>NOT(ISERROR(SEARCH($U$1,C38)))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369" operator="containsText" id="{B903ABB3-7360-4CE1-BB1C-4B38922132B3}">
            <xm:f>NOT(ISERROR(SEARCH($T$1,C38)))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370" operator="containsText" id="{4B7F89D0-1E52-4762-9C19-F2789CD40E1E}">
            <xm:f>NOT(ISERROR(SEARCH($S$1,C38)))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371" operator="containsText" id="{6EBDE7EE-32B9-45C1-8E18-D07C28C673B1}">
            <xm:f>NOT(ISERROR(SEARCH($R$1,C38)))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372" operator="containsText" id="{6D6917D0-41CF-4982-9F27-D5B534EA8BEC}">
            <xm:f>NOT(ISERROR(SEARCH($Q$1,C38)))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373" operator="containsText" id="{1A6D34AC-A965-4921-B961-02A25E60EA30}">
            <xm:f>NOT(ISERROR(SEARCH($P$1,C38)))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374" operator="containsText" id="{8ADA1801-4DD6-4E6E-B396-53219C1E3E5E}">
            <xm:f>NOT(ISERROR(SEARCH($O$1,C38)))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375" operator="containsText" id="{50AB4C27-E16C-4179-B4D5-6D52DF51BB70}">
            <xm:f>NOT(ISERROR(SEARCH($N$1,C38)))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376" operator="containsText" id="{1DB9DFA8-BC41-4787-AA1D-86312CFF4BC1}">
            <xm:f>NOT(ISERROR(SEARCH($M$1,C38)))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377" operator="containsText" id="{7B04F9FD-D3CD-4A81-B21A-1D7B94763EC9}">
            <xm:f>NOT(ISERROR(SEARCH($L$1,C38)))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378" operator="containsText" id="{86F7B9CB-0A84-4C3B-82C0-0FC94FB1D57C}">
            <xm:f>NOT(ISERROR(SEARCH($K$1,C38)))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379" operator="containsText" id="{CD25B5A8-BEDD-4E98-90E3-70B9D04F2346}">
            <xm:f>NOT(ISERROR(SEARCH($J$1,C38)))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380" operator="containsText" id="{3C96C04C-2C61-4416-9780-7EB7E9CB6036}">
            <xm:f>NOT(ISERROR(SEARCH($I$1,C38)))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381" operator="containsText" id="{6164B749-FCBE-48B2-8011-33BABEA195DF}">
            <xm:f>NOT(ISERROR(SEARCH($H$1,C38)))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382" operator="containsText" id="{2347F1B0-67B5-4594-9E7A-32C5B419913B}">
            <xm:f>NOT(ISERROR(SEARCH($G$1,C38)))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383" operator="containsText" id="{A24859CD-61F6-486F-8489-DA4484828D54}">
            <xm:f>NOT(ISERROR(SEARCH($F$1,C38)))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384" operator="containsText" id="{99D3D9BB-AE21-472C-AC70-85F9099F1F30}">
            <xm:f>NOT(ISERROR(SEARCH($E$1,C38)))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385" operator="containsText" id="{BE633DA7-96EC-46BE-ABC5-580E1FEC6B02}">
            <xm:f>NOT(ISERROR(SEARCH($D$1,C38)))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C38</xm:sqref>
        </x14:conditionalFormatting>
        <x14:conditionalFormatting xmlns:xm="http://schemas.microsoft.com/office/excel/2006/main">
          <x14:cfRule type="containsText" priority="345" operator="containsText" id="{F32AFBC5-B579-4C76-A2C2-27DB1A43022D}">
            <xm:f>NOT(ISERROR(SEARCH($U$1,C44)))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346" operator="containsText" id="{1FACF7D7-3B5A-4143-B4B5-56DCE8F7DC13}">
            <xm:f>NOT(ISERROR(SEARCH($T$1,C44)))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347" operator="containsText" id="{EFBF8F3B-CCDA-417C-9220-59257802B959}">
            <xm:f>NOT(ISERROR(SEARCH($S$1,C44)))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348" operator="containsText" id="{CC47B0FE-15CE-4C9D-A4BF-E22687C2BC49}">
            <xm:f>NOT(ISERROR(SEARCH($R$1,C44)))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349" operator="containsText" id="{728EE656-CCE5-4923-A4C1-7B909805DAC3}">
            <xm:f>NOT(ISERROR(SEARCH($Q$1,C44)))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350" operator="containsText" id="{CB86EF77-0C63-4278-8E1E-003C9EB2469D}">
            <xm:f>NOT(ISERROR(SEARCH($P$1,C44)))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351" operator="containsText" id="{11F6E26F-F5BC-48E3-A3D4-1FDD55E44F77}">
            <xm:f>NOT(ISERROR(SEARCH($O$1,C44)))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352" operator="containsText" id="{16E0C7BF-05F1-49B6-AF41-87ADD905AD66}">
            <xm:f>NOT(ISERROR(SEARCH($N$1,C44)))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353" operator="containsText" id="{A4FEFE66-3E6A-40D9-B45C-D42FD623C7F2}">
            <xm:f>NOT(ISERROR(SEARCH($M$1,C44)))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354" operator="containsText" id="{5185F2F3-3697-469C-846F-2EBB72E6C02B}">
            <xm:f>NOT(ISERROR(SEARCH($L$1,C44)))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355" operator="containsText" id="{131045E1-990C-4FE0-8DD9-428472E3B505}">
            <xm:f>NOT(ISERROR(SEARCH($K$1,C44)))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356" operator="containsText" id="{E08CE4A5-D3CB-421B-8CA2-E6A36D4C1FDD}">
            <xm:f>NOT(ISERROR(SEARCH($J$1,C44)))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357" operator="containsText" id="{93FFB337-7585-4D72-BEB2-9EFD2B2AFBD0}">
            <xm:f>NOT(ISERROR(SEARCH($I$1,C44)))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358" operator="containsText" id="{D28792D0-E729-47EE-97D8-6AE8F0BE6DA5}">
            <xm:f>NOT(ISERROR(SEARCH($H$1,C44)))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359" operator="containsText" id="{5C5B843E-0B2B-4EB3-9CAF-D35621CC9831}">
            <xm:f>NOT(ISERROR(SEARCH($G$1,C44)))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360" operator="containsText" id="{22F563F7-489A-4CAE-83ED-A907B14DE2A3}">
            <xm:f>NOT(ISERROR(SEARCH($F$1,C44)))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361" operator="containsText" id="{7086EC17-38BC-43BC-8C87-BD0371C00FB8}">
            <xm:f>NOT(ISERROR(SEARCH($E$1,C44)))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362" operator="containsText" id="{42E90CAC-FA54-4F72-90E2-99CA009B92BE}">
            <xm:f>NOT(ISERROR(SEARCH($D$1,C44)))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C44</xm:sqref>
        </x14:conditionalFormatting>
        <x14:conditionalFormatting xmlns:xm="http://schemas.microsoft.com/office/excel/2006/main">
          <x14:cfRule type="containsText" priority="322" operator="containsText" id="{6E2530A8-C16D-44CA-AF36-D9476187F991}">
            <xm:f>NOT(ISERROR(SEARCH($U$1,C50)))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323" operator="containsText" id="{2586DCDD-CFED-4C5F-AA61-015A4B166D2A}">
            <xm:f>NOT(ISERROR(SEARCH($T$1,C50)))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324" operator="containsText" id="{BD46CD19-1196-4B0C-BD8C-7B9C975967F5}">
            <xm:f>NOT(ISERROR(SEARCH($S$1,C50)))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325" operator="containsText" id="{81F27038-A847-4E6D-AD41-EFA3487CB51C}">
            <xm:f>NOT(ISERROR(SEARCH($R$1,C50)))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326" operator="containsText" id="{F53A3D6E-EC7B-443A-810A-C6A325D0A657}">
            <xm:f>NOT(ISERROR(SEARCH($Q$1,C50)))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327" operator="containsText" id="{55CF010B-1049-4905-BCF6-CDB5AF34DB28}">
            <xm:f>NOT(ISERROR(SEARCH($P$1,C50)))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328" operator="containsText" id="{27B659CE-0CEA-4989-9073-0279AF805B9A}">
            <xm:f>NOT(ISERROR(SEARCH($O$1,C50)))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329" operator="containsText" id="{216E708D-1899-42FA-AF72-57F0B00F85C9}">
            <xm:f>NOT(ISERROR(SEARCH($N$1,C50)))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330" operator="containsText" id="{46022E6A-3C67-46D1-AD3E-31A0F22EED4F}">
            <xm:f>NOT(ISERROR(SEARCH($M$1,C50)))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331" operator="containsText" id="{C815A819-A3BB-496A-AC87-5D52328F38A7}">
            <xm:f>NOT(ISERROR(SEARCH($L$1,C50)))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332" operator="containsText" id="{94F8B7D5-66AB-4204-B933-2A1061F7221C}">
            <xm:f>NOT(ISERROR(SEARCH($K$1,C50)))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333" operator="containsText" id="{2060C86A-F569-4CA8-8A1F-64D358A259E7}">
            <xm:f>NOT(ISERROR(SEARCH($J$1,C50)))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334" operator="containsText" id="{4DA21B94-1FB8-4F8A-AA7A-47AD6EB02A4C}">
            <xm:f>NOT(ISERROR(SEARCH($I$1,C50)))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335" operator="containsText" id="{6E2488FA-497A-46D7-9815-BDFBF4B36935}">
            <xm:f>NOT(ISERROR(SEARCH($H$1,C50)))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336" operator="containsText" id="{AB2355F3-6BF7-49A0-9EBD-18F567A82FA3}">
            <xm:f>NOT(ISERROR(SEARCH($G$1,C50)))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337" operator="containsText" id="{B7FA6890-A73A-4904-97EB-9CFB38821D36}">
            <xm:f>NOT(ISERROR(SEARCH($F$1,C50)))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338" operator="containsText" id="{FDF33A30-E6B8-4A74-A4BB-428712F7FA16}">
            <xm:f>NOT(ISERROR(SEARCH($E$1,C50)))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339" operator="containsText" id="{7F79E6DF-E3A2-467E-A664-DFECC35A34A6}">
            <xm:f>NOT(ISERROR(SEARCH($D$1,C50)))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C50</xm:sqref>
        </x14:conditionalFormatting>
        <x14:conditionalFormatting xmlns:xm="http://schemas.microsoft.com/office/excel/2006/main">
          <x14:cfRule type="containsText" priority="299" operator="containsText" id="{51870A44-3AD6-4399-81AC-0DDBE6C34557}">
            <xm:f>NOT(ISERROR(SEARCH($U$1,C56)))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300" operator="containsText" id="{84018FFD-DE45-422D-8BF5-681A902EA822}">
            <xm:f>NOT(ISERROR(SEARCH($T$1,C56)))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301" operator="containsText" id="{788D26C4-CAB7-4A28-ABCF-E4A495652F26}">
            <xm:f>NOT(ISERROR(SEARCH($S$1,C56)))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302" operator="containsText" id="{F4E09B35-0A1F-4EE8-B253-9D5FA1C485B8}">
            <xm:f>NOT(ISERROR(SEARCH($R$1,C56)))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303" operator="containsText" id="{777D0AFA-3B94-4649-BB64-F5A04AA72410}">
            <xm:f>NOT(ISERROR(SEARCH($Q$1,C56)))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304" operator="containsText" id="{77949986-2E05-46D0-A3E2-3B6A6E44E44A}">
            <xm:f>NOT(ISERROR(SEARCH($P$1,C56)))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305" operator="containsText" id="{58525DF9-A348-44D7-AE5C-B05F3F74A11A}">
            <xm:f>NOT(ISERROR(SEARCH($O$1,C56)))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306" operator="containsText" id="{7264A6BE-48FB-4C03-AA91-B8A5B6DD1EDB}">
            <xm:f>NOT(ISERROR(SEARCH($N$1,C56)))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307" operator="containsText" id="{DE6C4491-C446-4649-8231-6928D5E2588D}">
            <xm:f>NOT(ISERROR(SEARCH($M$1,C56)))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308" operator="containsText" id="{20B7EDC6-0B25-4299-A2B1-0129A8E87FFB}">
            <xm:f>NOT(ISERROR(SEARCH($L$1,C56)))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309" operator="containsText" id="{65403200-88B5-4264-9A8F-078669BD2FC4}">
            <xm:f>NOT(ISERROR(SEARCH($K$1,C56)))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310" operator="containsText" id="{E610166F-D40A-4B0D-9CB8-FEC07B7543C3}">
            <xm:f>NOT(ISERROR(SEARCH($J$1,C56)))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311" operator="containsText" id="{B23DCBB4-71CB-4CD6-A066-B37396D36A5E}">
            <xm:f>NOT(ISERROR(SEARCH($I$1,C56)))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312" operator="containsText" id="{23A7BE31-0905-417B-BDC0-3DB1ABBB7263}">
            <xm:f>NOT(ISERROR(SEARCH($H$1,C56)))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313" operator="containsText" id="{2E74EA38-DACE-46B0-B41D-F65ABA1E2933}">
            <xm:f>NOT(ISERROR(SEARCH($G$1,C56)))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314" operator="containsText" id="{378200A2-AD4C-4915-953F-A1952AE1CA7F}">
            <xm:f>NOT(ISERROR(SEARCH($F$1,C56)))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315" operator="containsText" id="{C86461B9-0BA2-4521-BCDD-DCA3C9C9A900}">
            <xm:f>NOT(ISERROR(SEARCH($E$1,C56)))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316" operator="containsText" id="{C291AB15-CE90-4641-BAAD-42761E05ACBB}">
            <xm:f>NOT(ISERROR(SEARCH($D$1,C56)))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C56</xm:sqref>
        </x14:conditionalFormatting>
        <x14:conditionalFormatting xmlns:xm="http://schemas.microsoft.com/office/excel/2006/main">
          <x14:cfRule type="containsText" priority="268" operator="containsText" id="{7280DEF3-D99B-48C0-ABDD-4DEE9CEDCA72}">
            <xm:f>NOT(ISERROR(SEARCH($U$1,A29)))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269" operator="containsText" id="{46351BAB-0C44-4674-A2D7-E105B8001B70}">
            <xm:f>NOT(ISERROR(SEARCH($T$1,A29)))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270" operator="containsText" id="{CB128ED5-635D-4B7C-A0FA-A3A1E3DC5FC3}">
            <xm:f>NOT(ISERROR(SEARCH($S$1,A29)))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271" operator="containsText" id="{D7019D7E-D7CF-436C-9EF5-B4F34906022C}">
            <xm:f>NOT(ISERROR(SEARCH($R$1,A29)))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272" operator="containsText" id="{0F86D538-24EB-4089-AFC2-9A1645430468}">
            <xm:f>NOT(ISERROR(SEARCH($Q$1,A29)))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273" operator="containsText" id="{068F8EAC-2139-41FB-8D32-8625B64F280E}">
            <xm:f>NOT(ISERROR(SEARCH($P$1,A29)))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274" operator="containsText" id="{6366BAD0-01DB-424A-A83E-EDE71869E83E}">
            <xm:f>NOT(ISERROR(SEARCH($O$1,A29)))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275" operator="containsText" id="{5AABADEF-9ADF-49E7-902A-C59039998197}">
            <xm:f>NOT(ISERROR(SEARCH($N$1,A29)))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276" operator="containsText" id="{5C790347-35FD-4878-B551-B09A7B67A87F}">
            <xm:f>NOT(ISERROR(SEARCH($M$1,A29)))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277" operator="containsText" id="{A36ADAA9-264D-4DF0-996F-25BC79A62BBA}">
            <xm:f>NOT(ISERROR(SEARCH($L$1,A29)))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278" operator="containsText" id="{9833BF5C-1286-4857-A76D-141F5660EC32}">
            <xm:f>NOT(ISERROR(SEARCH($K$1,A29)))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279" operator="containsText" id="{D33B7E92-D438-454B-A88B-319740311DE8}">
            <xm:f>NOT(ISERROR(SEARCH($J$1,A29)))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280" operator="containsText" id="{2BF1FB2F-6793-487E-BA11-362439C82291}">
            <xm:f>NOT(ISERROR(SEARCH($I$1,A29)))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281" operator="containsText" id="{012B7300-04BE-4C18-92AD-38843CA8665A}">
            <xm:f>NOT(ISERROR(SEARCH($H$1,A29)))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282" operator="containsText" id="{3397EE53-86D8-4E0B-811A-6E95205F5724}">
            <xm:f>NOT(ISERROR(SEARCH($G$1,A29)))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283" operator="containsText" id="{F23A034C-AF5D-4E44-9BC1-42957B55DE83}">
            <xm:f>NOT(ISERROR(SEARCH($F$1,A29)))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284" operator="containsText" id="{1C56A019-94BD-442D-8DF3-B145DC3DEE4F}">
            <xm:f>NOT(ISERROR(SEARCH($E$1,A29)))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285" operator="containsText" id="{4AAC8176-61C5-429D-AE94-9BF7C8346FD5}">
            <xm:f>NOT(ISERROR(SEARCH($D$1,A29)))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A29:A30</xm:sqref>
        </x14:conditionalFormatting>
        <x14:conditionalFormatting xmlns:xm="http://schemas.microsoft.com/office/excel/2006/main">
          <x14:cfRule type="containsText" priority="245" operator="containsText" id="{835E835C-FA4C-44C0-90A9-C9887796951B}">
            <xm:f>NOT(ISERROR(SEARCH($U$1,A35)))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246" operator="containsText" id="{5C0611D7-A249-44BB-97F4-A740DE8A4690}">
            <xm:f>NOT(ISERROR(SEARCH($T$1,A35)))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247" operator="containsText" id="{0C8F0903-D118-4AC8-B7E2-573682C8DA4A}">
            <xm:f>NOT(ISERROR(SEARCH($S$1,A35)))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248" operator="containsText" id="{8625A169-6EB9-4A9F-89AF-9C83F23F6562}">
            <xm:f>NOT(ISERROR(SEARCH($R$1,A35)))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249" operator="containsText" id="{E07E45BC-99A0-4D44-977B-F12F371F001A}">
            <xm:f>NOT(ISERROR(SEARCH($Q$1,A35)))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250" operator="containsText" id="{8F21CA1E-5005-484C-8E8E-D91E50771D48}">
            <xm:f>NOT(ISERROR(SEARCH($P$1,A35)))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251" operator="containsText" id="{7325B325-BBCA-45FB-8646-724533E8A8C0}">
            <xm:f>NOT(ISERROR(SEARCH($O$1,A35)))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252" operator="containsText" id="{75321301-B2C6-45FD-AE83-2DB81B998DF6}">
            <xm:f>NOT(ISERROR(SEARCH($N$1,A35)))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253" operator="containsText" id="{4B3C3AE5-5014-4898-908B-33B5A5E9F151}">
            <xm:f>NOT(ISERROR(SEARCH($M$1,A35)))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254" operator="containsText" id="{9930F436-6B73-4CE0-9846-C4E654E82E0C}">
            <xm:f>NOT(ISERROR(SEARCH($L$1,A35)))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255" operator="containsText" id="{3E7D65B8-92F9-4889-8647-4563306A903D}">
            <xm:f>NOT(ISERROR(SEARCH($K$1,A35)))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256" operator="containsText" id="{BCF4527B-02B0-4ADD-A17D-51BBEEFD7BBD}">
            <xm:f>NOT(ISERROR(SEARCH($J$1,A35)))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257" operator="containsText" id="{16ECDA46-914F-4C92-9788-E2B2058E5828}">
            <xm:f>NOT(ISERROR(SEARCH($I$1,A35)))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258" operator="containsText" id="{42DFECD0-7217-495E-A7CC-4943B7301A26}">
            <xm:f>NOT(ISERROR(SEARCH($H$1,A35)))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259" operator="containsText" id="{FC45C2DE-5CE9-4882-9785-D2E2052C0C48}">
            <xm:f>NOT(ISERROR(SEARCH($G$1,A35)))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260" operator="containsText" id="{E4F8319B-C67D-4E38-AD03-313205A4CD63}">
            <xm:f>NOT(ISERROR(SEARCH($F$1,A35)))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261" operator="containsText" id="{18DA80B5-4DF6-48B2-9D14-AF4A59827A6E}">
            <xm:f>NOT(ISERROR(SEARCH($E$1,A35)))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262" operator="containsText" id="{78263364-2B89-42EF-845B-A2CA6879D1E3}">
            <xm:f>NOT(ISERROR(SEARCH($D$1,A35)))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A35:A36</xm:sqref>
        </x14:conditionalFormatting>
        <x14:conditionalFormatting xmlns:xm="http://schemas.microsoft.com/office/excel/2006/main">
          <x14:cfRule type="containsText" priority="222" operator="containsText" id="{C37ACB30-43A8-45EF-839E-4A6DF3E92F23}">
            <xm:f>NOT(ISERROR(SEARCH($U$1,A41)))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223" operator="containsText" id="{5102B36B-F2AE-4201-9BC2-B9B94D02FC68}">
            <xm:f>NOT(ISERROR(SEARCH($T$1,A41)))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224" operator="containsText" id="{76D3928C-5616-44DB-80EA-AFF42B378005}">
            <xm:f>NOT(ISERROR(SEARCH($S$1,A41)))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225" operator="containsText" id="{4300880F-2594-4440-A454-6EE5080F33EE}">
            <xm:f>NOT(ISERROR(SEARCH($R$1,A41)))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226" operator="containsText" id="{CF2A1A64-BD6E-4109-A906-3F41F002367A}">
            <xm:f>NOT(ISERROR(SEARCH($Q$1,A41)))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227" operator="containsText" id="{6A01D8B4-C012-44E9-A71F-3C89F2DA82F1}">
            <xm:f>NOT(ISERROR(SEARCH($P$1,A41)))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228" operator="containsText" id="{4B1147FD-52A8-4C12-9E2A-D9E3AD134C4B}">
            <xm:f>NOT(ISERROR(SEARCH($O$1,A41)))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229" operator="containsText" id="{7986E81D-4813-44C8-90BC-CC0A55CDE64D}">
            <xm:f>NOT(ISERROR(SEARCH($N$1,A41)))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230" operator="containsText" id="{D5C1920F-9505-4826-B443-20A5C6651C0F}">
            <xm:f>NOT(ISERROR(SEARCH($M$1,A41)))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231" operator="containsText" id="{C7ADE555-658B-4D61-B419-3FAAEF6C8B3A}">
            <xm:f>NOT(ISERROR(SEARCH($L$1,A41)))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232" operator="containsText" id="{4C228903-2CA1-4E8F-A15E-0625FE773D16}">
            <xm:f>NOT(ISERROR(SEARCH($K$1,A41)))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233" operator="containsText" id="{E6215720-1564-4924-9983-B65192A59D03}">
            <xm:f>NOT(ISERROR(SEARCH($J$1,A41)))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234" operator="containsText" id="{B1B93221-EA53-41EA-ACCB-A0B22DB61F8C}">
            <xm:f>NOT(ISERROR(SEARCH($I$1,A41)))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235" operator="containsText" id="{23A35447-89EC-4088-9AFB-DA5FEC2128EE}">
            <xm:f>NOT(ISERROR(SEARCH($H$1,A41)))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236" operator="containsText" id="{1A21CB06-4E72-4026-8A4B-09B960E79EBB}">
            <xm:f>NOT(ISERROR(SEARCH($G$1,A41)))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237" operator="containsText" id="{E37812B4-437C-41B2-8C60-B24B96C269BB}">
            <xm:f>NOT(ISERROR(SEARCH($F$1,A41)))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238" operator="containsText" id="{50F1B7C1-732A-4F32-8712-CCE7A5761F5D}">
            <xm:f>NOT(ISERROR(SEARCH($E$1,A41)))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239" operator="containsText" id="{CCBE9935-A1C0-4385-97E1-D0CD697E7FD0}">
            <xm:f>NOT(ISERROR(SEARCH($D$1,A41)))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A41:A42</xm:sqref>
        </x14:conditionalFormatting>
        <x14:conditionalFormatting xmlns:xm="http://schemas.microsoft.com/office/excel/2006/main">
          <x14:cfRule type="containsText" priority="199" operator="containsText" id="{A2F4D975-DB77-4098-944E-EAB8748FBD62}">
            <xm:f>NOT(ISERROR(SEARCH($U$1,A47)))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200" operator="containsText" id="{B13EE186-241B-44F2-8799-9F021E935379}">
            <xm:f>NOT(ISERROR(SEARCH($T$1,A47)))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201" operator="containsText" id="{4139BCFE-7400-4821-84B4-AF6E7020B032}">
            <xm:f>NOT(ISERROR(SEARCH($S$1,A47)))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202" operator="containsText" id="{2EE65C51-50FA-48E2-9A43-30EEBB862B51}">
            <xm:f>NOT(ISERROR(SEARCH($R$1,A47)))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203" operator="containsText" id="{2949ED74-F6EE-4A1B-B945-422637DD88A7}">
            <xm:f>NOT(ISERROR(SEARCH($Q$1,A47)))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204" operator="containsText" id="{0774FB69-EF79-454B-961A-5D6B4F510953}">
            <xm:f>NOT(ISERROR(SEARCH($P$1,A47)))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205" operator="containsText" id="{8CE60249-EFFE-43C0-8BBD-4925029F2013}">
            <xm:f>NOT(ISERROR(SEARCH($O$1,A47)))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206" operator="containsText" id="{98B610CA-B205-49D8-9CFD-5C0789BFCB1D}">
            <xm:f>NOT(ISERROR(SEARCH($N$1,A47)))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207" operator="containsText" id="{0F170204-EC55-487C-9EF7-5B0253EF2085}">
            <xm:f>NOT(ISERROR(SEARCH($M$1,A47)))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208" operator="containsText" id="{3032EE48-B873-46A0-A7FB-1D9E99A41BEF}">
            <xm:f>NOT(ISERROR(SEARCH($L$1,A47)))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209" operator="containsText" id="{122BA6B6-6C45-4808-A34D-F49466632829}">
            <xm:f>NOT(ISERROR(SEARCH($K$1,A47)))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210" operator="containsText" id="{5F372B25-A792-4A3E-AA91-A601C4847647}">
            <xm:f>NOT(ISERROR(SEARCH($J$1,A47)))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211" operator="containsText" id="{B03B2DE4-22A9-4A2B-9BAB-391ED3537777}">
            <xm:f>NOT(ISERROR(SEARCH($I$1,A47)))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212" operator="containsText" id="{BFA005F1-6B3E-48A7-9057-56B3D0035F42}">
            <xm:f>NOT(ISERROR(SEARCH($H$1,A47)))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213" operator="containsText" id="{D7EE3CC7-BE02-4FC1-9BAB-E0A2F482BE33}">
            <xm:f>NOT(ISERROR(SEARCH($G$1,A47)))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214" operator="containsText" id="{B80F723E-56EB-4640-820A-87305BD77490}">
            <xm:f>NOT(ISERROR(SEARCH($F$1,A47)))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215" operator="containsText" id="{B244FE81-2824-4697-B72D-F3803896FCA2}">
            <xm:f>NOT(ISERROR(SEARCH($E$1,A47)))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216" operator="containsText" id="{D052DDB4-5B9B-48AE-B7CD-1C68C66D5490}">
            <xm:f>NOT(ISERROR(SEARCH($D$1,A47)))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A47:A48</xm:sqref>
        </x14:conditionalFormatting>
        <x14:conditionalFormatting xmlns:xm="http://schemas.microsoft.com/office/excel/2006/main">
          <x14:cfRule type="containsText" priority="176" operator="containsText" id="{1EA6CF99-A54A-4C33-B794-D5C7FD940290}">
            <xm:f>NOT(ISERROR(SEARCH($U$1,A53)))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77" operator="containsText" id="{66C925D1-7DBA-4A53-B9D2-33B7F866BB92}">
            <xm:f>NOT(ISERROR(SEARCH($T$1,A53)))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78" operator="containsText" id="{5A885FB0-0BB6-44EB-8235-724C86B58F1C}">
            <xm:f>NOT(ISERROR(SEARCH($S$1,A53)))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79" operator="containsText" id="{4011AB31-E05C-4F0B-BEC5-841F1E8870AA}">
            <xm:f>NOT(ISERROR(SEARCH($R$1,A53)))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80" operator="containsText" id="{7CB7AC5A-3EC4-4A9E-9678-10C5A02D7674}">
            <xm:f>NOT(ISERROR(SEARCH($Q$1,A53)))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81" operator="containsText" id="{BCAD215D-67A7-423F-8880-DF858D4617DA}">
            <xm:f>NOT(ISERROR(SEARCH($P$1,A53)))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82" operator="containsText" id="{5BCFED09-3079-4F37-974B-D514EC496E5A}">
            <xm:f>NOT(ISERROR(SEARCH($O$1,A53)))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83" operator="containsText" id="{FFC994C4-6EC8-471A-806E-8D1EFE923783}">
            <xm:f>NOT(ISERROR(SEARCH($N$1,A53)))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84" operator="containsText" id="{EA3CD883-46BB-423C-97CC-22E197B9DE71}">
            <xm:f>NOT(ISERROR(SEARCH($M$1,A53)))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85" operator="containsText" id="{228AE964-0454-4560-B03C-29426EB16F61}">
            <xm:f>NOT(ISERROR(SEARCH($L$1,A53)))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86" operator="containsText" id="{82818324-08EE-4B51-9393-181A8E407EEB}">
            <xm:f>NOT(ISERROR(SEARCH($K$1,A53)))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87" operator="containsText" id="{44B2DF42-3E07-41DF-A433-3ABFAE9E9363}">
            <xm:f>NOT(ISERROR(SEARCH($J$1,A53)))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88" operator="containsText" id="{993A6DC1-A7F2-4A1A-992B-7A5ABC5F2636}">
            <xm:f>NOT(ISERROR(SEARCH($I$1,A53)))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89" operator="containsText" id="{8FBB0A79-4F10-41A4-A01F-296DE0619666}">
            <xm:f>NOT(ISERROR(SEARCH($H$1,A53)))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90" operator="containsText" id="{071915C2-A55D-4651-B36A-F0AF80510C38}">
            <xm:f>NOT(ISERROR(SEARCH($G$1,A53)))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91" operator="containsText" id="{A15164AF-8BF1-4FD0-9D6E-288D95136FD4}">
            <xm:f>NOT(ISERROR(SEARCH($F$1,A53)))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92" operator="containsText" id="{664CD1ED-1FD5-4B98-B9B6-93099C5AA60E}">
            <xm:f>NOT(ISERROR(SEARCH($E$1,A53)))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93" operator="containsText" id="{589A04DB-BFC4-41D8-B9F2-CA861ADB8B9C}">
            <xm:f>NOT(ISERROR(SEARCH($D$1,A53)))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A53:A54</xm:sqref>
        </x14:conditionalFormatting>
        <x14:conditionalFormatting xmlns:xm="http://schemas.microsoft.com/office/excel/2006/main">
          <x14:cfRule type="containsText" priority="121" operator="containsText" id="{5287BA3A-9429-4880-8E78-CD8C2A867DDE}">
            <xm:f>NOT(ISERROR(SEARCH($U$1,C24)))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22" operator="containsText" id="{08559692-2FCD-43D7-A510-29925F2EA95E}">
            <xm:f>NOT(ISERROR(SEARCH($T$1,C24)))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23" operator="containsText" id="{6CD59697-B5E1-4A11-ABD9-B5F92B162101}">
            <xm:f>NOT(ISERROR(SEARCH($S$1,C24)))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24" operator="containsText" id="{DF31ABC6-480B-4114-AD97-B2DB7E2B2E46}">
            <xm:f>NOT(ISERROR(SEARCH($R$1,C24)))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25" operator="containsText" id="{6ABD9D1C-10DE-49D6-AAD4-C3D07B7548AB}">
            <xm:f>NOT(ISERROR(SEARCH($Q$1,C24)))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26" operator="containsText" id="{B72DE0A8-DA5E-41E2-AA0D-4D7989E1935C}">
            <xm:f>NOT(ISERROR(SEARCH($P$1,C24)))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27" operator="containsText" id="{54AC743C-0C63-47E6-9B1E-D8134367AD2D}">
            <xm:f>NOT(ISERROR(SEARCH($O$1,C24)))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28" operator="containsText" id="{5BEB261B-2A76-45B0-866B-537974C78B40}">
            <xm:f>NOT(ISERROR(SEARCH($N$1,C24)))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29" operator="containsText" id="{904139B8-86C2-41CE-B4A8-31F053B02608}">
            <xm:f>NOT(ISERROR(SEARCH($M$1,C24)))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30" operator="containsText" id="{894A416F-F886-468B-B04E-88D9A8841C4F}">
            <xm:f>NOT(ISERROR(SEARCH($L$1,C24)))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31" operator="containsText" id="{B3A54EA2-3780-4D86-A691-DD9196BAD133}">
            <xm:f>NOT(ISERROR(SEARCH($K$1,C24)))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32" operator="containsText" id="{ACD57178-0854-4549-A580-829B9230029C}">
            <xm:f>NOT(ISERROR(SEARCH($J$1,C24)))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33" operator="containsText" id="{5A254FB7-7E3B-4172-B70D-D2B28509FDF0}">
            <xm:f>NOT(ISERROR(SEARCH($I$1,C24)))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34" operator="containsText" id="{69D7E427-6C2D-4A0D-B81A-8AE8F44399B3}">
            <xm:f>NOT(ISERROR(SEARCH($H$1,C24)))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35" operator="containsText" id="{A53594D0-39FF-4015-B591-FF0B6DF061D4}">
            <xm:f>NOT(ISERROR(SEARCH($G$1,C24)))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36" operator="containsText" id="{B88F3F8D-DD78-49CE-862E-308DBCDCEEA2}">
            <xm:f>NOT(ISERROR(SEARCH($F$1,C24)))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37" operator="containsText" id="{568B9CC5-5254-4ADC-AEA7-7778B2653288}">
            <xm:f>NOT(ISERROR(SEARCH($E$1,C24)))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38" operator="containsText" id="{2FF7AB97-1E6C-4139-A4B9-74BCD3E4B1DC}">
            <xm:f>NOT(ISERROR(SEARCH($D$1,C24)))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C24</xm:sqref>
        </x14:conditionalFormatting>
        <x14:conditionalFormatting xmlns:xm="http://schemas.microsoft.com/office/excel/2006/main">
          <x14:cfRule type="containsText" priority="98" operator="containsText" id="{BE9F221C-DDA3-48F2-95F8-38A6C12E5AC8}">
            <xm:f>NOT(ISERROR(SEARCH($U$1,C30)))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99" operator="containsText" id="{2867D31D-95A1-4454-B13D-A4FD8EDC6101}">
            <xm:f>NOT(ISERROR(SEARCH($T$1,C30)))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00" operator="containsText" id="{849F7434-A40A-4FA8-932B-D07FD2C30935}">
            <xm:f>NOT(ISERROR(SEARCH($S$1,C30)))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01" operator="containsText" id="{477D3CEB-B011-4129-8E7A-C3BF614868E4}">
            <xm:f>NOT(ISERROR(SEARCH($R$1,C30)))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02" operator="containsText" id="{6741CE71-4FAF-4385-B768-4FF415074694}">
            <xm:f>NOT(ISERROR(SEARCH($Q$1,C30)))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03" operator="containsText" id="{7172EFB1-B1B7-4BD3-BCF8-3D12587E79C9}">
            <xm:f>NOT(ISERROR(SEARCH($P$1,C30)))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04" operator="containsText" id="{3AB126A0-61B3-46D4-8735-67B0915D64EC}">
            <xm:f>NOT(ISERROR(SEARCH($O$1,C30)))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05" operator="containsText" id="{C2CC94C5-7D76-433B-98EB-AF53FDBFBFF5}">
            <xm:f>NOT(ISERROR(SEARCH($N$1,C30)))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06" operator="containsText" id="{DB9326D6-2F6F-450B-A2C1-7DA7E83EBA36}">
            <xm:f>NOT(ISERROR(SEARCH($M$1,C30)))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07" operator="containsText" id="{FDFFEC63-2F57-4140-BA5D-314DDDBB5FF8}">
            <xm:f>NOT(ISERROR(SEARCH($L$1,C30)))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08" operator="containsText" id="{4C68C0FE-42C5-4B8D-AFC6-7A3E7DCE5259}">
            <xm:f>NOT(ISERROR(SEARCH($K$1,C30)))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09" operator="containsText" id="{7E374C68-D4DB-4C22-835B-5F66B0D4B50E}">
            <xm:f>NOT(ISERROR(SEARCH($J$1,C30)))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10" operator="containsText" id="{8F5FD934-E619-4E26-8C86-7346DB0E600E}">
            <xm:f>NOT(ISERROR(SEARCH($I$1,C30)))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11" operator="containsText" id="{07ED6B7D-486C-43AE-ABDE-9FF827365C59}">
            <xm:f>NOT(ISERROR(SEARCH($H$1,C30)))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12" operator="containsText" id="{6845322B-CF5E-4E62-8C66-C544B3194C8E}">
            <xm:f>NOT(ISERROR(SEARCH($G$1,C30)))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13" operator="containsText" id="{B8ADDBFD-74B7-43EA-870E-8F4C9B6C25D9}">
            <xm:f>NOT(ISERROR(SEARCH($F$1,C30)))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14" operator="containsText" id="{F119451D-D8E8-4917-94EB-A2B187C9F7F5}">
            <xm:f>NOT(ISERROR(SEARCH($E$1,C30)))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15" operator="containsText" id="{AADEB73A-69B9-4093-957D-9CB619C430C3}">
            <xm:f>NOT(ISERROR(SEARCH($D$1,C30)))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C30</xm:sqref>
        </x14:conditionalFormatting>
        <x14:conditionalFormatting xmlns:xm="http://schemas.microsoft.com/office/excel/2006/main">
          <x14:cfRule type="containsText" priority="75" operator="containsText" id="{A743FB05-BC8A-4021-88CF-92193948E188}">
            <xm:f>NOT(ISERROR(SEARCH($U$1,C36)))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76" operator="containsText" id="{E0218D26-8A94-4297-9407-CD319E1CF165}">
            <xm:f>NOT(ISERROR(SEARCH($T$1,C36)))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77" operator="containsText" id="{DDBD3910-2624-4591-9612-0B736392B9A2}">
            <xm:f>NOT(ISERROR(SEARCH($S$1,C36)))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78" operator="containsText" id="{9D52711C-849D-4759-9E1A-5329A92C2B5D}">
            <xm:f>NOT(ISERROR(SEARCH($R$1,C36)))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79" operator="containsText" id="{360443A3-5501-49BA-B11D-C92E6620242B}">
            <xm:f>NOT(ISERROR(SEARCH($Q$1,C36)))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80" operator="containsText" id="{0DA2EEF1-74E0-48F8-BF9A-00F7F92A8213}">
            <xm:f>NOT(ISERROR(SEARCH($P$1,C36)))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81" operator="containsText" id="{037309B5-B1E7-4702-B584-59DD55AD922B}">
            <xm:f>NOT(ISERROR(SEARCH($O$1,C36)))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82" operator="containsText" id="{B5B63D17-07A3-4051-9570-3EE31EF308EE}">
            <xm:f>NOT(ISERROR(SEARCH($N$1,C36)))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83" operator="containsText" id="{D41DF81F-8834-4283-97A1-EC9E9B3DF009}">
            <xm:f>NOT(ISERROR(SEARCH($M$1,C36)))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84" operator="containsText" id="{15FA43DE-3836-4907-93A0-457D2555FECA}">
            <xm:f>NOT(ISERROR(SEARCH($L$1,C36)))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85" operator="containsText" id="{FFEF674D-F673-4886-8306-43EB6A6A3363}">
            <xm:f>NOT(ISERROR(SEARCH($K$1,C36)))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86" operator="containsText" id="{F9317C81-4318-4CF1-93E8-809EA530B879}">
            <xm:f>NOT(ISERROR(SEARCH($J$1,C36)))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87" operator="containsText" id="{C0A10AE9-173D-46A6-B46D-1B58F1399939}">
            <xm:f>NOT(ISERROR(SEARCH($I$1,C36)))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88" operator="containsText" id="{D9644640-27F7-40A4-BBE2-A55FB67B6364}">
            <xm:f>NOT(ISERROR(SEARCH($H$1,C36)))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89" operator="containsText" id="{9228ADDC-736E-4054-B328-E83182B044FC}">
            <xm:f>NOT(ISERROR(SEARCH($G$1,C36)))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90" operator="containsText" id="{E1E0EC86-EBD1-4AC7-B616-8C737C3F5C18}">
            <xm:f>NOT(ISERROR(SEARCH($F$1,C36)))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91" operator="containsText" id="{74907D58-7F74-4ED0-B329-6C430FDB3340}">
            <xm:f>NOT(ISERROR(SEARCH($E$1,C36)))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92" operator="containsText" id="{E2CFDA33-7031-4BD6-922D-9649D92185A8}">
            <xm:f>NOT(ISERROR(SEARCH($D$1,C36)))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C36</xm:sqref>
        </x14:conditionalFormatting>
        <x14:conditionalFormatting xmlns:xm="http://schemas.microsoft.com/office/excel/2006/main">
          <x14:cfRule type="containsText" priority="52" operator="containsText" id="{15648169-34C8-4E87-B598-14B84E661F4E}">
            <xm:f>NOT(ISERROR(SEARCH($U$1,C42)))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53" operator="containsText" id="{1E94B5D3-D731-4A38-A09B-D386A8354D24}">
            <xm:f>NOT(ISERROR(SEARCH($T$1,C42)))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54" operator="containsText" id="{FBC5F37F-81EB-40BC-A09A-9F8F90D60615}">
            <xm:f>NOT(ISERROR(SEARCH($S$1,C42)))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55" operator="containsText" id="{79831ADA-2217-4428-88F8-682A52028000}">
            <xm:f>NOT(ISERROR(SEARCH($R$1,C42)))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56" operator="containsText" id="{35205E27-C6FB-4349-8AE1-22919940639F}">
            <xm:f>NOT(ISERROR(SEARCH($Q$1,C42)))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57" operator="containsText" id="{FC8C5628-F077-47DF-8185-04BBE27FE71A}">
            <xm:f>NOT(ISERROR(SEARCH($P$1,C42)))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58" operator="containsText" id="{DE881CD4-609C-4D48-86FA-48074662F917}">
            <xm:f>NOT(ISERROR(SEARCH($O$1,C42)))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59" operator="containsText" id="{9BF1A5A9-9F26-4ED8-9CAE-842223384816}">
            <xm:f>NOT(ISERROR(SEARCH($N$1,C42)))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60" operator="containsText" id="{520EF2C2-BAAD-4641-88E3-7512B6F85D92}">
            <xm:f>NOT(ISERROR(SEARCH($M$1,C42)))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61" operator="containsText" id="{C8FF7081-9A1F-4F3A-B6C8-0FED8115038E}">
            <xm:f>NOT(ISERROR(SEARCH($L$1,C42)))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62" operator="containsText" id="{49468306-F83E-4689-AE99-55835340D669}">
            <xm:f>NOT(ISERROR(SEARCH($K$1,C42)))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63" operator="containsText" id="{F8F4BA25-CD23-40AD-BE93-E63AA9BFAFDA}">
            <xm:f>NOT(ISERROR(SEARCH($J$1,C42)))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64" operator="containsText" id="{1CEA5BA9-564B-4AFF-B7BA-49FD00B8B616}">
            <xm:f>NOT(ISERROR(SEARCH($I$1,C42)))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65" operator="containsText" id="{B6355F97-022E-4FCC-BA22-D6E3B3448331}">
            <xm:f>NOT(ISERROR(SEARCH($H$1,C42)))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66" operator="containsText" id="{BBED1B70-BBE2-4EB6-A840-F544A3E9D1FD}">
            <xm:f>NOT(ISERROR(SEARCH($G$1,C42)))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67" operator="containsText" id="{973E64BF-03F0-4847-BC8B-53C4149F9111}">
            <xm:f>NOT(ISERROR(SEARCH($F$1,C42)))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68" operator="containsText" id="{4A693220-801E-4EFB-9688-9E0DD3889CB2}">
            <xm:f>NOT(ISERROR(SEARCH($E$1,C42)))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69" operator="containsText" id="{47438A07-2F6B-465F-A8B7-EDD8D0564107}">
            <xm:f>NOT(ISERROR(SEARCH($D$1,C42)))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C42</xm:sqref>
        </x14:conditionalFormatting>
        <x14:conditionalFormatting xmlns:xm="http://schemas.microsoft.com/office/excel/2006/main">
          <x14:cfRule type="containsText" priority="29" operator="containsText" id="{408456FD-CE02-4F80-AA26-8600B58565BD}">
            <xm:f>NOT(ISERROR(SEARCH($U$1,C48)))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30" operator="containsText" id="{0EC9888F-AC08-4933-B052-68DB21C1B57A}">
            <xm:f>NOT(ISERROR(SEARCH($T$1,C48)))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31" operator="containsText" id="{5324E000-C702-4668-8A79-9845F9C5FD91}">
            <xm:f>NOT(ISERROR(SEARCH($S$1,C48)))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32" operator="containsText" id="{D311B689-0E27-4F4A-9167-5DA5A9AD491A}">
            <xm:f>NOT(ISERROR(SEARCH($R$1,C48)))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33" operator="containsText" id="{627EE1FC-B816-4226-A313-635CFF891224}">
            <xm:f>NOT(ISERROR(SEARCH($Q$1,C48)))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34" operator="containsText" id="{3555C434-6363-4659-869B-94F44862EDF9}">
            <xm:f>NOT(ISERROR(SEARCH($P$1,C48)))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35" operator="containsText" id="{F0D7EE59-5D56-439E-8BE6-0179C7F37F7E}">
            <xm:f>NOT(ISERROR(SEARCH($O$1,C48)))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36" operator="containsText" id="{D036DA7C-6EA8-407F-8C04-1827FD0484B9}">
            <xm:f>NOT(ISERROR(SEARCH($N$1,C48)))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37" operator="containsText" id="{CDDD03E6-801E-4214-B0CE-782B5908575F}">
            <xm:f>NOT(ISERROR(SEARCH($M$1,C48)))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38" operator="containsText" id="{E8D99EF4-C008-4581-9ECA-F5C560953E70}">
            <xm:f>NOT(ISERROR(SEARCH($L$1,C48)))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39" operator="containsText" id="{F1B5E761-DCA0-456F-9CE3-9D88ECC6C6FF}">
            <xm:f>NOT(ISERROR(SEARCH($K$1,C48)))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40" operator="containsText" id="{8635CA59-0D51-44DB-A140-CEA1E7A2BDF8}">
            <xm:f>NOT(ISERROR(SEARCH($J$1,C48)))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41" operator="containsText" id="{A723376D-F47E-4AD1-AFD3-4D1183186807}">
            <xm:f>NOT(ISERROR(SEARCH($I$1,C48)))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42" operator="containsText" id="{FE2651F8-9963-4F16-ADB3-1ADCE94E012D}">
            <xm:f>NOT(ISERROR(SEARCH($H$1,C48)))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43" operator="containsText" id="{CCF2973E-F03C-46E4-89EF-335F9D507574}">
            <xm:f>NOT(ISERROR(SEARCH($G$1,C48)))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44" operator="containsText" id="{DD7E3118-F7FC-4FDD-83F2-6C722FDABA22}">
            <xm:f>NOT(ISERROR(SEARCH($F$1,C48)))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45" operator="containsText" id="{2FC4ADBF-711D-4D6C-8CA9-F3E926D9313A}">
            <xm:f>NOT(ISERROR(SEARCH($E$1,C48)))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46" operator="containsText" id="{CA8790D7-6174-4BE6-9027-9AA93410BDC0}">
            <xm:f>NOT(ISERROR(SEARCH($D$1,C48)))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C48</xm:sqref>
        </x14:conditionalFormatting>
        <x14:conditionalFormatting xmlns:xm="http://schemas.microsoft.com/office/excel/2006/main">
          <x14:cfRule type="containsText" priority="6" operator="containsText" id="{FB23C051-8C06-4F90-8497-C0A06FCD010C}">
            <xm:f>NOT(ISERROR(SEARCH($U$1,C54)))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7" operator="containsText" id="{E576BEFA-4DC8-4362-86BD-B868EA4B55B3}">
            <xm:f>NOT(ISERROR(SEARCH($T$1,C54)))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8" operator="containsText" id="{AC90E854-A5B7-4637-A687-ABB7326A7058}">
            <xm:f>NOT(ISERROR(SEARCH($S$1,C54)))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9" operator="containsText" id="{236C163D-19E6-44CC-A1E4-ABBCEAF9B408}">
            <xm:f>NOT(ISERROR(SEARCH($R$1,C54)))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0" operator="containsText" id="{CDD442B9-55DE-4B4D-A3D0-2E50A8D178B4}">
            <xm:f>NOT(ISERROR(SEARCH($Q$1,C54)))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1" operator="containsText" id="{1385BA1E-A600-40FB-85F0-F0C80E7E0A42}">
            <xm:f>NOT(ISERROR(SEARCH($P$1,C54)))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2" operator="containsText" id="{247BCB92-64A5-4596-8C44-4DE0D3917452}">
            <xm:f>NOT(ISERROR(SEARCH($O$1,C54)))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3" operator="containsText" id="{7F883B10-C7CE-4D10-80CD-7E7B1F9DDF2B}">
            <xm:f>NOT(ISERROR(SEARCH($N$1,C54)))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4" operator="containsText" id="{8338AA81-F6E0-41D2-8CF3-2FFC0E15164E}">
            <xm:f>NOT(ISERROR(SEARCH($M$1,C54)))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5" operator="containsText" id="{256B6165-193F-4F6F-B34C-71B1643D75D8}">
            <xm:f>NOT(ISERROR(SEARCH($L$1,C54)))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6" operator="containsText" id="{17AEF6AC-2F08-4E14-A7E5-8AE8FC4B7D92}">
            <xm:f>NOT(ISERROR(SEARCH($K$1,C54)))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7" operator="containsText" id="{F3AC6B3B-312B-43DD-A1C4-72C6D83051EC}">
            <xm:f>NOT(ISERROR(SEARCH($J$1,C54)))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8" operator="containsText" id="{C90ED324-57EC-4C17-8E0C-28E91C774EDC}">
            <xm:f>NOT(ISERROR(SEARCH($I$1,C54)))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9" operator="containsText" id="{F4886D30-7EF7-42C6-AABD-617D48007DC6}">
            <xm:f>NOT(ISERROR(SEARCH($H$1,C54)))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20" operator="containsText" id="{702F0681-BDDA-4FF1-886B-69564C9B9984}">
            <xm:f>NOT(ISERROR(SEARCH($G$1,C54)))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21" operator="containsText" id="{C51E9B2B-3675-4AA8-8C1B-5142484553D4}">
            <xm:f>NOT(ISERROR(SEARCH($F$1,C54)))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22" operator="containsText" id="{F3774550-6427-43FF-8CF5-7204C03C4720}">
            <xm:f>NOT(ISERROR(SEARCH($E$1,C54)))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23" operator="containsText" id="{659CEEBF-5826-45FE-ABA3-A56EF3A7B95A}">
            <xm:f>NOT(ISERROR(SEARCH($D$1,C54)))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C54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C604-8BF0-41A0-857B-6317AEDCC493}">
  <sheetPr codeName="Sheet2"/>
  <dimension ref="A1:CC205"/>
  <sheetViews>
    <sheetView showGridLines="0" tabSelected="1" zoomScale="50" zoomScaleNormal="50" workbookViewId="0">
      <selection activeCell="H22" sqref="H22"/>
    </sheetView>
  </sheetViews>
  <sheetFormatPr defaultRowHeight="14.5" x14ac:dyDescent="0.35"/>
  <cols>
    <col min="1" max="6" width="37.1796875" style="30" bestFit="1" customWidth="1"/>
    <col min="7" max="7" width="9.1796875" customWidth="1"/>
    <col min="8" max="8" width="15.54296875" bestFit="1" customWidth="1"/>
    <col min="9" max="9" width="15.7265625" customWidth="1"/>
    <col min="29" max="32" width="19.36328125" customWidth="1"/>
    <col min="34" max="34" width="17.453125" customWidth="1"/>
    <col min="35" max="35" width="21" bestFit="1" customWidth="1"/>
  </cols>
  <sheetData>
    <row r="1" spans="1:81" ht="47.5" customHeight="1" thickBot="1" x14ac:dyDescent="0.4">
      <c r="A1" s="92" t="s">
        <v>2411</v>
      </c>
      <c r="B1" s="93"/>
      <c r="C1" s="93"/>
      <c r="D1" s="93"/>
      <c r="E1" s="93"/>
      <c r="F1" s="93"/>
      <c r="G1" s="31"/>
      <c r="H1" s="14" t="s">
        <v>29</v>
      </c>
      <c r="I1" s="12" t="s">
        <v>0</v>
      </c>
      <c r="J1" s="1" t="s">
        <v>18</v>
      </c>
      <c r="K1" s="2" t="s">
        <v>17</v>
      </c>
      <c r="L1" s="2" t="s">
        <v>16</v>
      </c>
      <c r="M1" s="2" t="s">
        <v>15</v>
      </c>
      <c r="N1" s="2" t="s">
        <v>14</v>
      </c>
      <c r="O1" s="2" t="s">
        <v>19</v>
      </c>
      <c r="P1" s="2" t="s">
        <v>13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6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3" t="s">
        <v>12</v>
      </c>
      <c r="AB1" s="31"/>
      <c r="AC1" s="14" t="s">
        <v>32</v>
      </c>
      <c r="AD1" s="63" t="s">
        <v>2437</v>
      </c>
      <c r="AE1" s="63" t="s">
        <v>31</v>
      </c>
      <c r="AF1" s="63" t="s">
        <v>30</v>
      </c>
      <c r="AG1" s="30"/>
      <c r="AH1" s="14" t="s">
        <v>38</v>
      </c>
      <c r="AI1" s="67" t="s">
        <v>39</v>
      </c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</row>
    <row r="2" spans="1:81" ht="15" customHeight="1" thickBot="1" x14ac:dyDescent="0.4">
      <c r="A2" s="12" t="s">
        <v>2412</v>
      </c>
      <c r="B2" s="12" t="s">
        <v>2413</v>
      </c>
      <c r="C2" s="12" t="s">
        <v>2414</v>
      </c>
      <c r="D2" s="12" t="s">
        <v>2415</v>
      </c>
      <c r="E2" s="12" t="s">
        <v>2416</v>
      </c>
      <c r="F2" s="12" t="s">
        <v>2417</v>
      </c>
      <c r="G2" s="31"/>
      <c r="H2" s="12" t="s">
        <v>1</v>
      </c>
      <c r="I2" s="9" t="s">
        <v>18</v>
      </c>
      <c r="J2" s="20">
        <v>1</v>
      </c>
      <c r="K2" s="21">
        <v>1</v>
      </c>
      <c r="L2" s="21">
        <v>1</v>
      </c>
      <c r="M2" s="21">
        <v>1</v>
      </c>
      <c r="N2" s="21">
        <v>1</v>
      </c>
      <c r="O2" s="21">
        <v>1</v>
      </c>
      <c r="P2" s="21">
        <v>1</v>
      </c>
      <c r="Q2" s="21">
        <v>1</v>
      </c>
      <c r="R2" s="21">
        <v>1</v>
      </c>
      <c r="S2" s="21">
        <v>1</v>
      </c>
      <c r="T2" s="21">
        <v>1</v>
      </c>
      <c r="U2" s="21">
        <v>1</v>
      </c>
      <c r="V2" s="21">
        <v>0.5</v>
      </c>
      <c r="W2" s="21">
        <v>0</v>
      </c>
      <c r="X2" s="21">
        <v>1</v>
      </c>
      <c r="Y2" s="21">
        <v>1</v>
      </c>
      <c r="Z2" s="21">
        <v>0.5</v>
      </c>
      <c r="AA2" s="6">
        <v>1</v>
      </c>
      <c r="AB2" s="31"/>
      <c r="AC2" s="60" t="s">
        <v>18</v>
      </c>
      <c r="AD2" s="20">
        <f>SUM(COUNTIF($J$23:$J$24,"=yes"),COUNTIF($J$29:$J$30,"=yes"),COUNTIF($J$35:$J$36,"=yes"),COUNTIF($J$41:$J$42,"=yes"),COUNTIF($J$47:$J$48,"=yes"),COUNTIF($J$53:$J$54,"=yes"))</f>
        <v>0</v>
      </c>
      <c r="AE2" s="21">
        <f>SUM(COUNTIF(J$23:J$24,{"2","4"}),COUNTIF(J$29:J$30,{"2","4"}),COUNTIF(J$35:J$36,{"2","4"}),COUNTIF(J$41:J$42,{"2","4"}),COUNTIF(J$47:J$48,{"2","4"}),COUNTIF(J$53:J$54,{"2","4"}))</f>
        <v>0</v>
      </c>
      <c r="AF2" s="6">
        <f>SUM(COUNTIF(J$23:J$24,{"0",".25",".5"}),COUNTIF(J$29:J$30,{"0",".25",".5"}),COUNTIF(J$35:J$36,{"0",".25",".5"}),COUNTIF(J$41:J$42,{"0",".25",".5"}),COUNTIF(J$47:J$48,{"0",".25",".5"}),COUNTIF(J$53:J$54,{"0",".25",".5"}))</f>
        <v>0</v>
      </c>
      <c r="AG2" s="30"/>
      <c r="AH2" s="60" t="s">
        <v>18</v>
      </c>
      <c r="AI2" s="68">
        <f ca="1">SUM(J25,J31,J37,J43,J49,J55)</f>
        <v>0</v>
      </c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</row>
    <row r="3" spans="1:81" x14ac:dyDescent="0.35">
      <c r="A3" s="76"/>
      <c r="B3" s="76"/>
      <c r="C3" s="76"/>
      <c r="D3" s="76"/>
      <c r="E3" s="76"/>
      <c r="F3" s="76"/>
      <c r="G3" s="31"/>
      <c r="H3" s="31"/>
      <c r="I3" s="16" t="s">
        <v>17</v>
      </c>
      <c r="J3" s="22">
        <v>1</v>
      </c>
      <c r="K3" s="8">
        <v>0.5</v>
      </c>
      <c r="L3" s="8">
        <v>0.5</v>
      </c>
      <c r="M3" s="8">
        <v>1</v>
      </c>
      <c r="N3" s="8">
        <v>2</v>
      </c>
      <c r="O3" s="8">
        <v>2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2</v>
      </c>
      <c r="V3" s="8">
        <v>0.5</v>
      </c>
      <c r="W3" s="8">
        <v>1</v>
      </c>
      <c r="X3" s="8">
        <v>0.5</v>
      </c>
      <c r="Y3" s="8">
        <v>1</v>
      </c>
      <c r="Z3" s="8">
        <v>2</v>
      </c>
      <c r="AA3" s="23">
        <v>1</v>
      </c>
      <c r="AB3" s="31"/>
      <c r="AC3" s="61" t="s">
        <v>17</v>
      </c>
      <c r="AD3" s="22">
        <f>SUM(COUNTIF($K$23:$K$24,"=yes"),COUNTIF($K$29:$K$30,"=yes"),COUNTIF($K$35:$K$36,"=yes"),COUNTIF($K$41:$K$42,"=yes"),COUNTIF($K$47:$K$48,"=yes"),COUNTIF($K$53:$K$54,"=yes"))</f>
        <v>0</v>
      </c>
      <c r="AE3" s="8">
        <f>SUM(COUNTIF(K$23:K$24,{"2","4"}),COUNTIF(K$29:K$30,{"2","4"}),COUNTIF(K$35:K$36,{"2","4"}),COUNTIF(K$41:K$42,{"2","4"}),COUNTIF(K$47:K$48,{"2","4"}),COUNTIF(K$53:K$54,{"2","4"}))</f>
        <v>0</v>
      </c>
      <c r="AF3" s="23">
        <f>SUM(COUNTIF(K$23:K$24,{"0",".25",".5"}),COUNTIF(K$29:K$30,{"0",".25",".5"}),COUNTIF(K$35:K$36,{"0",".25",".5"}),COUNTIF(K$41:K$42,{"0",".25",".5"}),COUNTIF(K$47:K$48,{"0",".25",".5"}),COUNTIF(K$53:K$54,{"0",".25",".5"}))</f>
        <v>0</v>
      </c>
      <c r="AG3" s="30"/>
      <c r="AH3" s="61" t="s">
        <v>17</v>
      </c>
      <c r="AI3" s="69">
        <f ca="1">SUM(K25,K31,K37,K43,K49,K55)</f>
        <v>0</v>
      </c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</row>
    <row r="4" spans="1:81" ht="15" customHeight="1" x14ac:dyDescent="0.35">
      <c r="A4" s="77"/>
      <c r="B4" s="77"/>
      <c r="C4" s="77"/>
      <c r="D4" s="77"/>
      <c r="E4" s="77"/>
      <c r="F4" s="77"/>
      <c r="G4" s="31"/>
      <c r="H4" s="31"/>
      <c r="I4" s="16" t="s">
        <v>16</v>
      </c>
      <c r="J4" s="22">
        <v>1</v>
      </c>
      <c r="K4" s="8">
        <v>2</v>
      </c>
      <c r="L4" s="8">
        <v>0.5</v>
      </c>
      <c r="M4" s="8">
        <v>1</v>
      </c>
      <c r="N4" s="8">
        <v>0.5</v>
      </c>
      <c r="O4" s="8">
        <v>1</v>
      </c>
      <c r="P4" s="8">
        <v>1</v>
      </c>
      <c r="Q4" s="8">
        <v>1</v>
      </c>
      <c r="R4" s="8">
        <v>2</v>
      </c>
      <c r="S4" s="8">
        <v>1</v>
      </c>
      <c r="T4" s="8">
        <v>1</v>
      </c>
      <c r="U4" s="8">
        <v>1</v>
      </c>
      <c r="V4" s="8">
        <v>2</v>
      </c>
      <c r="W4" s="8">
        <v>1</v>
      </c>
      <c r="X4" s="8">
        <v>0.5</v>
      </c>
      <c r="Y4" s="8">
        <v>1</v>
      </c>
      <c r="Z4" s="8">
        <v>1</v>
      </c>
      <c r="AA4" s="23">
        <v>1</v>
      </c>
      <c r="AB4" s="31"/>
      <c r="AC4" s="61" t="s">
        <v>16</v>
      </c>
      <c r="AD4" s="22">
        <f>SUM(COUNTIF($L$23:$L$24,"=yes"),COUNTIF($L$29:$L$30,"=yes"),COUNTIF($L$35:$L$36,"=yes"),COUNTIF($L$41:$L$42,"=yes"),COUNTIF($L$47:$L$48,"=yes"),COUNTIF($L$53:$L$54,"=yes"))</f>
        <v>0</v>
      </c>
      <c r="AE4" s="8">
        <f>SUM(COUNTIF(L$23:L$24,{"2","4"}),COUNTIF(L$29:L$30,{"2","4"}),COUNTIF(L$35:L$36,{"2","4"}),COUNTIF(L$41:L$42,{"2","4"}),COUNTIF(L$47:L$48,{"2","4"}),COUNTIF(L$53:L$54,{"2","4"}))</f>
        <v>0</v>
      </c>
      <c r="AF4" s="23">
        <f>SUM(COUNTIF(L$23:L$24,{"0",".25",".5"}),COUNTIF(L$29:L$30,{"0",".25",".5"}),COUNTIF(L$35:L$36,{"0",".25",".5"}),COUNTIF(L$41:L$42,{"0",".25",".5"}),COUNTIF(L$47:L$48,{"0",".25",".5"}),COUNTIF(L$53:L$54,{"0",".25",".5"}))</f>
        <v>0</v>
      </c>
      <c r="AG4" s="30"/>
      <c r="AH4" s="61" t="s">
        <v>16</v>
      </c>
      <c r="AI4" s="69">
        <f ca="1">SUM(L25,L31,L37,L43,L49,L55)</f>
        <v>0</v>
      </c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</row>
    <row r="5" spans="1:81" x14ac:dyDescent="0.35">
      <c r="A5" s="77"/>
      <c r="B5" s="77"/>
      <c r="C5" s="77"/>
      <c r="D5" s="77"/>
      <c r="E5" s="77"/>
      <c r="F5" s="77"/>
      <c r="G5" s="31"/>
      <c r="H5" s="31"/>
      <c r="I5" s="16" t="s">
        <v>15</v>
      </c>
      <c r="J5" s="22">
        <v>1</v>
      </c>
      <c r="K5" s="8">
        <v>1</v>
      </c>
      <c r="L5" s="8">
        <v>2</v>
      </c>
      <c r="M5" s="8">
        <v>0.5</v>
      </c>
      <c r="N5" s="8">
        <v>0.5</v>
      </c>
      <c r="O5" s="8">
        <v>1</v>
      </c>
      <c r="P5" s="8">
        <v>1</v>
      </c>
      <c r="Q5" s="8">
        <v>1</v>
      </c>
      <c r="R5" s="8">
        <v>0</v>
      </c>
      <c r="S5" s="8">
        <v>2</v>
      </c>
      <c r="T5" s="8">
        <v>1</v>
      </c>
      <c r="U5" s="8">
        <v>1</v>
      </c>
      <c r="V5" s="8">
        <v>1</v>
      </c>
      <c r="W5" s="8">
        <v>1</v>
      </c>
      <c r="X5" s="8">
        <v>0.5</v>
      </c>
      <c r="Y5" s="8">
        <v>1</v>
      </c>
      <c r="Z5" s="8">
        <v>1</v>
      </c>
      <c r="AA5" s="23">
        <v>1</v>
      </c>
      <c r="AB5" s="31"/>
      <c r="AC5" s="61" t="s">
        <v>15</v>
      </c>
      <c r="AD5" s="22">
        <f>SUM(COUNTIF($M$23:$M$24,"=yes"),COUNTIF($M$29:$M$30,"=yes"),COUNTIF($M$35:$M$36,"=yes"),COUNTIF($M$41:$M$42,"=yes"),COUNTIF($M$47:$M$48,"=yes"),COUNTIF($M$53:$M$54,"=yes"))</f>
        <v>0</v>
      </c>
      <c r="AE5" s="8">
        <f>SUM(COUNTIF(M$23:M$24,{"2","4"}),COUNTIF(M$29:M$30,{"2","4"}),COUNTIF(M$35:M$36,{"2","4"}),COUNTIF(M$41:M$42,{"2","4"}),COUNTIF(M$47:M$48,{"2","4"}),COUNTIF(M$53:M$54,{"2","4"}))</f>
        <v>0</v>
      </c>
      <c r="AF5" s="23">
        <f>SUM(COUNTIF(M$23:M$24,{"0",".25",".5"}),COUNTIF(M$29:M$30,{"0",".25",".5"}),COUNTIF(M$35:M$36,{"0",".25",".5"}),COUNTIF(M$41:M$42,{"0",".25",".5"}),COUNTIF(M$47:M$48,{"0",".25",".5"}),COUNTIF(M$53:M$54,{"0",".25",".5"}))</f>
        <v>0</v>
      </c>
      <c r="AG5" s="30"/>
      <c r="AH5" s="61" t="s">
        <v>15</v>
      </c>
      <c r="AI5" s="69">
        <f ca="1">SUM(M25,M31,M37,M43,M49,M55)</f>
        <v>0</v>
      </c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</row>
    <row r="6" spans="1:81" x14ac:dyDescent="0.35">
      <c r="A6" s="77"/>
      <c r="B6" s="77"/>
      <c r="C6" s="77"/>
      <c r="D6" s="77"/>
      <c r="E6" s="77"/>
      <c r="F6" s="77"/>
      <c r="G6" s="31"/>
      <c r="H6" s="31"/>
      <c r="I6" s="16" t="s">
        <v>14</v>
      </c>
      <c r="J6" s="22">
        <v>1</v>
      </c>
      <c r="K6" s="8">
        <v>0.5</v>
      </c>
      <c r="L6" s="8">
        <v>2</v>
      </c>
      <c r="M6" s="8">
        <v>1</v>
      </c>
      <c r="N6" s="8">
        <v>0.5</v>
      </c>
      <c r="O6" s="8">
        <v>1</v>
      </c>
      <c r="P6" s="8">
        <v>1</v>
      </c>
      <c r="Q6" s="8">
        <v>0.5</v>
      </c>
      <c r="R6" s="8">
        <v>2</v>
      </c>
      <c r="S6" s="8">
        <v>0.5</v>
      </c>
      <c r="T6" s="8">
        <v>1</v>
      </c>
      <c r="U6" s="8">
        <v>0.5</v>
      </c>
      <c r="V6" s="8">
        <v>2</v>
      </c>
      <c r="W6" s="8">
        <v>1</v>
      </c>
      <c r="X6" s="8">
        <v>0.5</v>
      </c>
      <c r="Y6" s="8">
        <v>1</v>
      </c>
      <c r="Z6" s="8">
        <v>0.5</v>
      </c>
      <c r="AA6" s="23">
        <v>1</v>
      </c>
      <c r="AB6" s="31"/>
      <c r="AC6" s="61" t="s">
        <v>14</v>
      </c>
      <c r="AD6" s="22">
        <f>SUM(COUNTIF($N$23:$N$24,"=yes"),COUNTIF($N$29:$N$30,"=yes"),COUNTIF($N$35:$N$36,"=yes"),COUNTIF($N$41:$N$42,"=yes"),COUNTIF($N$47:$N$48,"=yes"),COUNTIF($N$53:$N$54,"=yes"))</f>
        <v>0</v>
      </c>
      <c r="AE6" s="8">
        <f>SUM(COUNTIF(N$23:N$24,{"2","4"}),COUNTIF(N$29:N$30,{"2","4"}),COUNTIF(N$35:N$36,{"2","4"}),COUNTIF(N$41:N$42,{"2","4"}),COUNTIF(N$47:N$48,{"2","4"}),COUNTIF(N$53:N$54,{"2","4"}))</f>
        <v>0</v>
      </c>
      <c r="AF6" s="23">
        <f>SUM(COUNTIF(N$23:N$24,{"0",".25",".5"}),COUNTIF(N$29:N$30,{"0",".25",".5"}),COUNTIF(N$35:N$36,{"0",".25",".5"}),COUNTIF(N$41:N$42,{"0",".25",".5"}),COUNTIF(N$47:N$48,{"0",".25",".5"}),COUNTIF(N$53:N$54,{"0",".25",".5"}))</f>
        <v>0</v>
      </c>
      <c r="AG6" s="30"/>
      <c r="AH6" s="61" t="s">
        <v>14</v>
      </c>
      <c r="AI6" s="69">
        <f ca="1">SUM(N25,N31,N37,N43,N49,N55)</f>
        <v>0</v>
      </c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</row>
    <row r="7" spans="1:81" x14ac:dyDescent="0.35">
      <c r="A7" s="77"/>
      <c r="B7" s="77"/>
      <c r="C7" s="77"/>
      <c r="D7" s="77"/>
      <c r="E7" s="77"/>
      <c r="F7" s="77"/>
      <c r="G7" s="31"/>
      <c r="H7" s="31"/>
      <c r="I7" s="16" t="s">
        <v>19</v>
      </c>
      <c r="J7" s="22">
        <v>1</v>
      </c>
      <c r="K7" s="8">
        <v>0.5</v>
      </c>
      <c r="L7" s="8">
        <v>0.5</v>
      </c>
      <c r="M7" s="8">
        <v>1</v>
      </c>
      <c r="N7" s="8">
        <v>2</v>
      </c>
      <c r="O7" s="8">
        <v>0.5</v>
      </c>
      <c r="P7" s="8">
        <v>1</v>
      </c>
      <c r="Q7" s="8">
        <v>1</v>
      </c>
      <c r="R7" s="8">
        <v>2</v>
      </c>
      <c r="S7" s="8">
        <v>2</v>
      </c>
      <c r="T7" s="8">
        <v>1</v>
      </c>
      <c r="U7" s="8">
        <v>1</v>
      </c>
      <c r="V7" s="8">
        <v>1</v>
      </c>
      <c r="W7" s="8">
        <v>1</v>
      </c>
      <c r="X7" s="8">
        <v>2</v>
      </c>
      <c r="Y7" s="8">
        <v>1</v>
      </c>
      <c r="Z7" s="8">
        <v>0.5</v>
      </c>
      <c r="AA7" s="23">
        <v>1</v>
      </c>
      <c r="AB7" s="31"/>
      <c r="AC7" s="61" t="s">
        <v>19</v>
      </c>
      <c r="AD7" s="22">
        <f>SUM(COUNTIF($O$23:$O$24,"=yes"),COUNTIF($O$29:O$30,"=yes"),COUNTIF($O$35:$O$36,"=yes"),COUNTIF($O$41:$O$42,"=yes"),COUNTIF($O$47:$O$48,"=yes"),COUNTIF($O$53:$O$54,"=yes"))</f>
        <v>0</v>
      </c>
      <c r="AE7" s="8">
        <f>SUM(COUNTIF(O$23:O$24,{"2","4"}),COUNTIF(O$29:O$30,{"2","4"}),COUNTIF(O$35:O$36,{"2","4"}),COUNTIF(O$41:O$42,{"2","4"}),COUNTIF(O$47:O$48,{"2","4"}),COUNTIF(O$53:O$54,{"2","4"}))</f>
        <v>0</v>
      </c>
      <c r="AF7" s="23">
        <f>SUM(COUNTIF(O$23:O$24,{"0",".25",".5"}),COUNTIF(O$29:O$30,{"0",".25",".5"}),COUNTIF(O$35:O$36,{"0",".25",".5"}),COUNTIF(O$41:O$42,{"0",".25",".5"}),COUNTIF(O$47:O$48,{"0",".25",".5"}),COUNTIF(O$53:O$54,{"0",".25",".5"}))</f>
        <v>0</v>
      </c>
      <c r="AG7" s="30"/>
      <c r="AH7" s="61" t="s">
        <v>19</v>
      </c>
      <c r="AI7" s="69">
        <f ca="1">SUM(O25,O31,O37,O43,O49,O55)</f>
        <v>0</v>
      </c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</row>
    <row r="8" spans="1:81" x14ac:dyDescent="0.35">
      <c r="A8" s="77"/>
      <c r="B8" s="77"/>
      <c r="C8" s="77"/>
      <c r="D8" s="77"/>
      <c r="E8" s="77"/>
      <c r="F8" s="77"/>
      <c r="G8" s="31"/>
      <c r="H8" s="31"/>
      <c r="I8" s="16" t="s">
        <v>13</v>
      </c>
      <c r="J8" s="22">
        <v>2</v>
      </c>
      <c r="K8" s="8">
        <v>1</v>
      </c>
      <c r="L8" s="8">
        <v>1</v>
      </c>
      <c r="M8" s="8">
        <v>1</v>
      </c>
      <c r="N8" s="8">
        <v>1</v>
      </c>
      <c r="O8" s="8">
        <v>2</v>
      </c>
      <c r="P8" s="8">
        <v>1</v>
      </c>
      <c r="Q8" s="8">
        <v>0.5</v>
      </c>
      <c r="R8" s="8">
        <v>1</v>
      </c>
      <c r="S8" s="8">
        <v>0.5</v>
      </c>
      <c r="T8" s="8">
        <v>0.5</v>
      </c>
      <c r="U8" s="8">
        <v>0.5</v>
      </c>
      <c r="V8" s="8">
        <v>2</v>
      </c>
      <c r="W8" s="8">
        <v>0</v>
      </c>
      <c r="X8" s="8">
        <v>1</v>
      </c>
      <c r="Y8" s="8">
        <v>2</v>
      </c>
      <c r="Z8" s="8">
        <v>2</v>
      </c>
      <c r="AA8" s="23">
        <v>0.5</v>
      </c>
      <c r="AB8" s="31"/>
      <c r="AC8" s="61" t="s">
        <v>13</v>
      </c>
      <c r="AD8" s="22">
        <f>SUM(COUNTIF($P$23:$P$24,"=yes"),COUNTIF($P$29:$P$30,"=yes"),COUNTIF($P$35:$P$36,"=yes"),COUNTIF($P$41:$P$42,"=yes"),COUNTIF($P$47:$P$48,"=yes"),COUNTIF($P$53:$P$54,"=yes"))</f>
        <v>0</v>
      </c>
      <c r="AE8" s="8">
        <f>SUM(COUNTIF(P$23:P$24,{"2","4"}),COUNTIF(P$29:P$30,{"2","4"}),COUNTIF(P$35:P$36,{"2","4"}),COUNTIF(P$41:P$42,{"2","4"}),COUNTIF(P$47:P$48,{"2","4"}),COUNTIF(P$53:P$54,{"2","4"}))</f>
        <v>0</v>
      </c>
      <c r="AF8" s="23">
        <f>SUM(COUNTIF(P$23:P$24,{"0",".25",".5"}),COUNTIF(P$29:P$30,{"0",".25",".5"}),COUNTIF(P$35:P$36,{"0",".25",".5"}),COUNTIF(P$41:P$42,{"0",".25",".5"}),COUNTIF(P$47:P$48,{"0",".25",".5"}),COUNTIF(P$53:P$54,{"0",".25",".5"}))</f>
        <v>0</v>
      </c>
      <c r="AG8" s="30"/>
      <c r="AH8" s="61" t="s">
        <v>13</v>
      </c>
      <c r="AI8" s="69">
        <f ca="1">SUM(P25,P31,P37,P43,P49,P55)</f>
        <v>0</v>
      </c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</row>
    <row r="9" spans="1:81" x14ac:dyDescent="0.35">
      <c r="A9" s="77"/>
      <c r="B9" s="77"/>
      <c r="C9" s="77"/>
      <c r="D9" s="77"/>
      <c r="E9" s="77"/>
      <c r="F9" s="77"/>
      <c r="G9" s="31"/>
      <c r="H9" s="31"/>
      <c r="I9" s="16" t="s">
        <v>2</v>
      </c>
      <c r="J9" s="22">
        <v>1</v>
      </c>
      <c r="K9" s="8">
        <v>1</v>
      </c>
      <c r="L9" s="8">
        <v>1</v>
      </c>
      <c r="M9" s="8">
        <v>1</v>
      </c>
      <c r="N9" s="8">
        <v>2</v>
      </c>
      <c r="O9" s="8">
        <v>1</v>
      </c>
      <c r="P9" s="8">
        <v>1</v>
      </c>
      <c r="Q9" s="8">
        <v>0.5</v>
      </c>
      <c r="R9" s="8">
        <v>0.5</v>
      </c>
      <c r="S9" s="8">
        <v>1</v>
      </c>
      <c r="T9" s="8">
        <v>1</v>
      </c>
      <c r="U9" s="8">
        <v>1</v>
      </c>
      <c r="V9" s="8">
        <v>0.5</v>
      </c>
      <c r="W9" s="8">
        <v>0.5</v>
      </c>
      <c r="X9" s="8">
        <v>1</v>
      </c>
      <c r="Y9" s="8">
        <v>1</v>
      </c>
      <c r="Z9" s="8">
        <v>0</v>
      </c>
      <c r="AA9" s="23">
        <v>2</v>
      </c>
      <c r="AB9" s="31"/>
      <c r="AC9" s="61" t="s">
        <v>2</v>
      </c>
      <c r="AD9" s="22">
        <f>SUM(COUNTIF($Q$23:$Q$24,"=yes"),COUNTIF($Q$29:$Q$30,"=yes"),COUNTIF($Q$35:$Q$36,"=yes"),COUNTIF($Q$41:$Q$42,"=yes"),COUNTIF($Q$47:$Q$48,"=yes"),COUNTIF($Q$53:$Q$54,"=yes"))</f>
        <v>0</v>
      </c>
      <c r="AE9" s="8">
        <f>SUM(COUNTIF(Q$23:Q$24,{"2","4"}),COUNTIF(Q$29:Q$30,{"2","4"}),COUNTIF(Q$35:Q$36,{"2","4"}),COUNTIF(Q$41:Q$42,{"2","4"}),COUNTIF(Q$47:Q$48,{"2","4"}),COUNTIF(Q$53:Q$54,{"2","4"}))</f>
        <v>0</v>
      </c>
      <c r="AF9" s="23">
        <f>SUM(COUNTIF(Q$23:Q$24,{"0",".25",".5"}),COUNTIF(Q$29:Q$30,{"0",".25",".5"}),COUNTIF(Q$35:Q$36,{"0",".25",".5"}),COUNTIF(Q$41:Q$42,{"0",".25",".5"}),COUNTIF(Q$47:Q$48,{"0",".25",".5"}),COUNTIF(Q$53:Q$54,{"0",".25",".5"}))</f>
        <v>0</v>
      </c>
      <c r="AG9" s="30"/>
      <c r="AH9" s="61" t="s">
        <v>2</v>
      </c>
      <c r="AI9" s="69">
        <f ca="1">SUM(Q25,Q31,Q37,Q43,Q49,Q55)</f>
        <v>0</v>
      </c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</row>
    <row r="10" spans="1:81" x14ac:dyDescent="0.35">
      <c r="A10" s="77"/>
      <c r="B10" s="77"/>
      <c r="C10" s="77"/>
      <c r="D10" s="77"/>
      <c r="E10" s="77"/>
      <c r="F10" s="77"/>
      <c r="G10" s="31"/>
      <c r="H10" s="31"/>
      <c r="I10" s="16" t="s">
        <v>3</v>
      </c>
      <c r="J10" s="22">
        <v>1</v>
      </c>
      <c r="K10" s="8">
        <v>2</v>
      </c>
      <c r="L10" s="8">
        <v>1</v>
      </c>
      <c r="M10" s="8">
        <v>2</v>
      </c>
      <c r="N10" s="8">
        <v>0.5</v>
      </c>
      <c r="O10" s="8">
        <v>1</v>
      </c>
      <c r="P10" s="8">
        <v>1</v>
      </c>
      <c r="Q10" s="8">
        <v>2</v>
      </c>
      <c r="R10" s="8">
        <v>1</v>
      </c>
      <c r="S10" s="8">
        <v>0</v>
      </c>
      <c r="T10" s="8">
        <v>1</v>
      </c>
      <c r="U10" s="8">
        <v>0.5</v>
      </c>
      <c r="V10" s="8">
        <v>2</v>
      </c>
      <c r="W10" s="8">
        <v>1</v>
      </c>
      <c r="X10" s="8">
        <v>1</v>
      </c>
      <c r="Y10" s="8">
        <v>1</v>
      </c>
      <c r="Z10" s="8">
        <v>2</v>
      </c>
      <c r="AA10" s="23">
        <v>1</v>
      </c>
      <c r="AB10" s="31"/>
      <c r="AC10" s="61" t="s">
        <v>3</v>
      </c>
      <c r="AD10" s="22">
        <f>SUM(COUNTIF(R$23:R$24,"=yes"),COUNTIF(R$29:R$30,"=yes"),COUNTIF(R$35:R$36,"=yes"),COUNTIF(R$41:R$42,"=yes"),COUNTIF(R$47:R$48,"=yes"),COUNTIF(R$53:R$54,"=yes"))</f>
        <v>0</v>
      </c>
      <c r="AE10" s="8">
        <f>SUM(COUNTIF(R$23:R$24,{"2","4"}),COUNTIF(R$29:R$30,{"2","4"}),COUNTIF(R$35:R$36,{"2","4"}),COUNTIF(R$41:R$42,{"2","4"}),COUNTIF(R$47:R$48,{"2","4"}),COUNTIF(R$53:R$54,{"2","4"}))</f>
        <v>0</v>
      </c>
      <c r="AF10" s="23">
        <f>SUM(COUNTIF(R$23:R$24,{"0",".25",".5"}),COUNTIF(R$29:R$30,{"0",".25",".5"}),COUNTIF(R$35:R$36,{"0",".25",".5"}),COUNTIF(R$41:R$42,{"0",".25",".5"}),COUNTIF(R$47:R$48,{"0",".25",".5"}),COUNTIF(R$53:R$54,{"0",".25",".5"}))</f>
        <v>0</v>
      </c>
      <c r="AG10" s="30"/>
      <c r="AH10" s="61" t="s">
        <v>3</v>
      </c>
      <c r="AI10" s="69">
        <f ca="1">SUM(R25,R31,R37,R43,R49,R55)</f>
        <v>0</v>
      </c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</row>
    <row r="11" spans="1:81" x14ac:dyDescent="0.35">
      <c r="A11" s="77"/>
      <c r="B11" s="77"/>
      <c r="C11" s="77"/>
      <c r="D11" s="77"/>
      <c r="E11" s="77"/>
      <c r="F11" s="77"/>
      <c r="G11" s="31"/>
      <c r="H11" s="31"/>
      <c r="I11" s="16" t="s">
        <v>4</v>
      </c>
      <c r="J11" s="22">
        <v>1</v>
      </c>
      <c r="K11" s="8">
        <v>1</v>
      </c>
      <c r="L11" s="8">
        <v>1</v>
      </c>
      <c r="M11" s="8">
        <v>0.5</v>
      </c>
      <c r="N11" s="8">
        <v>2</v>
      </c>
      <c r="O11" s="8">
        <v>1</v>
      </c>
      <c r="P11" s="8">
        <v>2</v>
      </c>
      <c r="Q11" s="8">
        <v>1</v>
      </c>
      <c r="R11" s="8">
        <v>1</v>
      </c>
      <c r="S11" s="8">
        <v>1</v>
      </c>
      <c r="T11" s="8">
        <v>1</v>
      </c>
      <c r="U11" s="8">
        <v>2</v>
      </c>
      <c r="V11" s="8">
        <v>0.5</v>
      </c>
      <c r="W11" s="8">
        <v>1</v>
      </c>
      <c r="X11" s="8">
        <v>1</v>
      </c>
      <c r="Y11" s="8">
        <v>1</v>
      </c>
      <c r="Z11" s="8">
        <v>0.5</v>
      </c>
      <c r="AA11" s="23">
        <v>1</v>
      </c>
      <c r="AB11" s="31"/>
      <c r="AC11" s="61" t="s">
        <v>4</v>
      </c>
      <c r="AD11" s="22">
        <f>SUM(COUNTIF(S$23:S$24,"=yes"),COUNTIF(S$29:S$30,"=yes"),COUNTIF(S$35:S$36,"=yes"),COUNTIF(S$41:S$42,"=yes"),COUNTIF(S$47:S$48,"=yes"),COUNTIF(S$53:S$54,"=yes"))</f>
        <v>0</v>
      </c>
      <c r="AE11" s="8">
        <f>SUM(COUNTIF(S$23:S$24,{"2","4"}),COUNTIF(S$29:S$30,{"2","4"}),COUNTIF(S$35:S$36,{"2","4"}),COUNTIF(S$41:S$42,{"2","4"}),COUNTIF(S$47:S$48,{"2","4"}),COUNTIF(S$53:S$54,{"2","4"}))</f>
        <v>0</v>
      </c>
      <c r="AF11" s="23">
        <f>SUM(COUNTIF(S$23:S$24,{"0",".25",".5"}),COUNTIF(S$29:S$30,{"0",".25",".5"}),COUNTIF(S$35:S$36,{"0",".25",".5"}),COUNTIF(S$41:S$42,{"0",".25",".5"}),COUNTIF(S$47:S$48,{"0",".25",".5"}),COUNTIF(S$53:S$54,{"0",".25",".5"}))</f>
        <v>0</v>
      </c>
      <c r="AG11" s="30"/>
      <c r="AH11" s="61" t="s">
        <v>4</v>
      </c>
      <c r="AI11" s="69">
        <f ca="1">SUM(S25,S31,S37,S43,S49,S55)</f>
        <v>0</v>
      </c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</row>
    <row r="12" spans="1:81" x14ac:dyDescent="0.35">
      <c r="A12" s="77"/>
      <c r="B12" s="77"/>
      <c r="C12" s="77"/>
      <c r="D12" s="77"/>
      <c r="E12" s="77"/>
      <c r="F12" s="77"/>
      <c r="G12" s="31"/>
      <c r="H12" s="31"/>
      <c r="I12" s="16" t="s">
        <v>5</v>
      </c>
      <c r="J12" s="22">
        <v>1</v>
      </c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8">
        <v>2</v>
      </c>
      <c r="Q12" s="8">
        <v>2</v>
      </c>
      <c r="R12" s="8">
        <v>1</v>
      </c>
      <c r="S12" s="8">
        <v>1</v>
      </c>
      <c r="T12" s="8">
        <v>0.5</v>
      </c>
      <c r="U12" s="8">
        <v>1</v>
      </c>
      <c r="V12" s="8">
        <v>1</v>
      </c>
      <c r="W12" s="8">
        <v>1</v>
      </c>
      <c r="X12" s="8">
        <v>1</v>
      </c>
      <c r="Y12" s="8">
        <v>0</v>
      </c>
      <c r="Z12" s="8">
        <v>0.5</v>
      </c>
      <c r="AA12" s="23">
        <v>1</v>
      </c>
      <c r="AB12" s="31"/>
      <c r="AC12" s="61" t="s">
        <v>5</v>
      </c>
      <c r="AD12" s="22">
        <f>SUM(COUNTIF(T$23:T$24,"=yes"),COUNTIF(T$29:T$30,"=yes"),COUNTIF(T$35:T$36,"=yes"),COUNTIF(T$41:T$42,"=yes"),COUNTIF(T$47:T$48,"=yes"),COUNTIF(T$53:T$54,"=yes"))</f>
        <v>0</v>
      </c>
      <c r="AE12" s="8">
        <f>SUM(COUNTIF(T$23:T$24,{"2","4"}),COUNTIF(T$29:T$30,{"2","4"}),COUNTIF(T$35:T$36,{"2","4"}),COUNTIF(T$41:T$42,{"2","4"}),COUNTIF(T$47:T$48,{"2","4"}),COUNTIF(T$53:T$54,{"2","4"}))</f>
        <v>0</v>
      </c>
      <c r="AF12" s="23">
        <f>SUM(COUNTIF(T$23:T$24,{"0",".25",".5"}),COUNTIF(T$29:T$30,{"0",".25",".5"}),COUNTIF(T$35:T$36,{"0",".25",".5"}),COUNTIF(T$41:T$42,{"0",".25",".5"}),COUNTIF(T$47:T$48,{"0",".25",".5"}),COUNTIF(T$53:T$54,{"0",".25",".5"}))</f>
        <v>0</v>
      </c>
      <c r="AG12" s="30"/>
      <c r="AH12" s="61" t="s">
        <v>5</v>
      </c>
      <c r="AI12" s="69">
        <f ca="1">SUM(T25,T31,T37,T43,T49,T55)</f>
        <v>0</v>
      </c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</row>
    <row r="13" spans="1:81" x14ac:dyDescent="0.35">
      <c r="A13" s="77"/>
      <c r="B13" s="77"/>
      <c r="C13" s="77"/>
      <c r="D13" s="77"/>
      <c r="E13" s="77"/>
      <c r="F13" s="77"/>
      <c r="G13" s="31"/>
      <c r="H13" s="31"/>
      <c r="I13" s="16" t="s">
        <v>6</v>
      </c>
      <c r="J13" s="22">
        <v>1</v>
      </c>
      <c r="K13" s="8">
        <v>0.5</v>
      </c>
      <c r="L13" s="8">
        <v>1</v>
      </c>
      <c r="M13" s="8">
        <v>1</v>
      </c>
      <c r="N13" s="8">
        <v>2</v>
      </c>
      <c r="O13" s="8">
        <v>1</v>
      </c>
      <c r="P13" s="8">
        <v>0.5</v>
      </c>
      <c r="Q13" s="8">
        <v>0.5</v>
      </c>
      <c r="R13" s="8">
        <v>1</v>
      </c>
      <c r="S13" s="8">
        <v>0.5</v>
      </c>
      <c r="T13" s="8">
        <v>2</v>
      </c>
      <c r="U13" s="8">
        <v>1</v>
      </c>
      <c r="V13" s="8">
        <v>1</v>
      </c>
      <c r="W13" s="8">
        <v>0.5</v>
      </c>
      <c r="X13" s="8">
        <v>1</v>
      </c>
      <c r="Y13" s="8">
        <v>2</v>
      </c>
      <c r="Z13" s="8">
        <v>0.5</v>
      </c>
      <c r="AA13" s="23">
        <v>0.5</v>
      </c>
      <c r="AB13" s="31"/>
      <c r="AC13" s="61" t="s">
        <v>6</v>
      </c>
      <c r="AD13" s="22">
        <f>SUM(COUNTIF(U$23:U$24,"=yes"),COUNTIF(U$29:U$30,"=yes"),COUNTIF(U$35:U$36,"=yes"),COUNTIF(U$41:U$42,"=yes"),COUNTIF(U$47:U$48,"=yes"),COUNTIF(U$53:U$54,"=yes"))</f>
        <v>0</v>
      </c>
      <c r="AE13" s="8">
        <f>SUM(COUNTIF(U$23:U$24,{"2","4"}),COUNTIF(U$29:U$30,{"2","4"}),COUNTIF(U$35:U$36,{"2","4"}),COUNTIF(U$41:U$42,{"2","4"}),COUNTIF(U$47:U$48,{"2","4"}),COUNTIF(U$53:U$54,{"2","4"}))</f>
        <v>0</v>
      </c>
      <c r="AF13" s="23">
        <f>SUM(COUNTIF(U$23:U$24,{"0",".25",".5"}),COUNTIF(U$29:U$30,{"0",".25",".5"}),COUNTIF(U$35:U$36,{"0",".25",".5"}),COUNTIF(U$41:U$42,{"0",".25",".5"}),COUNTIF(U$47:U$48,{"0",".25",".5"}),COUNTIF(U$53:U$54,{"0",".25",".5"}))</f>
        <v>0</v>
      </c>
      <c r="AG13" s="30"/>
      <c r="AH13" s="61" t="s">
        <v>6</v>
      </c>
      <c r="AI13" s="69">
        <f ca="1">SUM(U25,U31,U37,U43,U49,U55)</f>
        <v>0</v>
      </c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</row>
    <row r="14" spans="1:81" x14ac:dyDescent="0.35">
      <c r="A14" s="77"/>
      <c r="B14" s="77"/>
      <c r="C14" s="77"/>
      <c r="D14" s="77"/>
      <c r="E14" s="77"/>
      <c r="F14" s="77"/>
      <c r="G14" s="31"/>
      <c r="H14" s="31"/>
      <c r="I14" s="16" t="s">
        <v>7</v>
      </c>
      <c r="J14" s="22">
        <v>1</v>
      </c>
      <c r="K14" s="8">
        <v>2</v>
      </c>
      <c r="L14" s="8">
        <v>1</v>
      </c>
      <c r="M14" s="8">
        <v>1</v>
      </c>
      <c r="N14" s="8">
        <v>1</v>
      </c>
      <c r="O14" s="8">
        <v>2</v>
      </c>
      <c r="P14" s="8">
        <v>0.5</v>
      </c>
      <c r="Q14" s="8">
        <v>1</v>
      </c>
      <c r="R14" s="8">
        <v>0.5</v>
      </c>
      <c r="S14" s="8">
        <v>2</v>
      </c>
      <c r="T14" s="8">
        <v>1</v>
      </c>
      <c r="U14" s="8">
        <v>2</v>
      </c>
      <c r="V14" s="8">
        <v>1</v>
      </c>
      <c r="W14" s="8">
        <v>1</v>
      </c>
      <c r="X14" s="8">
        <v>1</v>
      </c>
      <c r="Y14" s="8">
        <v>1</v>
      </c>
      <c r="Z14" s="8">
        <v>0.5</v>
      </c>
      <c r="AA14" s="23">
        <v>1</v>
      </c>
      <c r="AB14" s="31"/>
      <c r="AC14" s="61" t="s">
        <v>7</v>
      </c>
      <c r="AD14" s="22">
        <f>SUM(COUNTIF(V$23:V$24,"=yes"),COUNTIF(V$29:V$30,"=yes"),COUNTIF(V$35:V$36,"=yes"),COUNTIF(V$41:V$42,"=yes"),COUNTIF(V$47:V$48,"=yes"),COUNTIF(V$53:V$54,"=yes"))</f>
        <v>0</v>
      </c>
      <c r="AE14" s="8">
        <f>SUM(COUNTIF(V$23:V$24,{"2","4"}),COUNTIF(V$29:V$30,{"2","4"}),COUNTIF(V$35:V$36,{"2","4"}),COUNTIF(V$41:V$42,{"2","4"}),COUNTIF(V$47:V$48,{"2","4"}),COUNTIF(V$53:V$54,{"2","4"}))</f>
        <v>0</v>
      </c>
      <c r="AF14" s="23">
        <f>SUM(COUNTIF(V$23:V$24,{"0",".25",".5"}),COUNTIF(V$29:V$30,{"0",".25",".5"}),COUNTIF(V$35:V$36,{"0",".25",".5"}),COUNTIF(V$41:V$42,{"0",".25",".5"}),COUNTIF(V$47:V$48,{"0",".25",".5"}),COUNTIF(V$53:V$54,{"0",".25",".5"}))</f>
        <v>0</v>
      </c>
      <c r="AG14" s="30"/>
      <c r="AH14" s="61" t="s">
        <v>7</v>
      </c>
      <c r="AI14" s="69">
        <f ca="1">SUM(V25,V31,V37,V43,V49,V55)</f>
        <v>0</v>
      </c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</row>
    <row r="15" spans="1:81" ht="15" thickBot="1" x14ac:dyDescent="0.4">
      <c r="A15" s="78"/>
      <c r="B15" s="78"/>
      <c r="C15" s="78"/>
      <c r="D15" s="78"/>
      <c r="E15" s="78"/>
      <c r="F15" s="78"/>
      <c r="G15" s="31"/>
      <c r="H15" s="31"/>
      <c r="I15" s="16" t="s">
        <v>8</v>
      </c>
      <c r="J15" s="22">
        <v>0</v>
      </c>
      <c r="K15" s="8">
        <v>1</v>
      </c>
      <c r="L15" s="8">
        <v>1</v>
      </c>
      <c r="M15" s="8">
        <v>1</v>
      </c>
      <c r="N15" s="8">
        <v>1</v>
      </c>
      <c r="O15" s="8">
        <v>1</v>
      </c>
      <c r="P15" s="8">
        <v>1</v>
      </c>
      <c r="Q15" s="8">
        <v>1</v>
      </c>
      <c r="R15" s="8">
        <v>1</v>
      </c>
      <c r="S15" s="8">
        <v>1</v>
      </c>
      <c r="T15" s="8">
        <v>2</v>
      </c>
      <c r="U15" s="8">
        <v>1</v>
      </c>
      <c r="V15" s="8">
        <v>1</v>
      </c>
      <c r="W15" s="8">
        <v>2</v>
      </c>
      <c r="X15" s="8">
        <v>1</v>
      </c>
      <c r="Y15" s="8">
        <v>0.5</v>
      </c>
      <c r="Z15" s="8">
        <v>1</v>
      </c>
      <c r="AA15" s="23">
        <v>1</v>
      </c>
      <c r="AB15" s="31"/>
      <c r="AC15" s="61" t="s">
        <v>8</v>
      </c>
      <c r="AD15" s="22">
        <f>SUM(COUNTIF(W$23:W$24,"=yes"),COUNTIF(W$29:W$30,"=yes"),COUNTIF(W$35:W$36,"=yes"),COUNTIF(W$41:W$42,"=yes"),COUNTIF(W$47:W$48,"=yes"),COUNTIF(W$53:W$54,"=yes"))</f>
        <v>0</v>
      </c>
      <c r="AE15" s="8">
        <f>SUM(COUNTIF(W$23:W$24,{"2","4"}),COUNTIF(W$29:W$30,{"2","4"}),COUNTIF(W$35:W$36,{"2","4"}),COUNTIF(W$41:W$42,{"2","4"}),COUNTIF(W$47:W$48,{"2","4"}),COUNTIF(W$53:W$54,{"2","4"}))</f>
        <v>0</v>
      </c>
      <c r="AF15" s="23">
        <f>SUM(COUNTIF(W$23:W$24,{"0",".25",".5"}),COUNTIF(W$29:W$30,{"0",".25",".5"}),COUNTIF(W$35:W$36,{"0",".25",".5"}),COUNTIF(W$41:W$42,{"0",".25",".5"}),COUNTIF(W$47:W$48,{"0",".25",".5"}),COUNTIF(W$53:W$54,{"0",".25",".5"}))</f>
        <v>0</v>
      </c>
      <c r="AG15" s="30"/>
      <c r="AH15" s="61" t="s">
        <v>8</v>
      </c>
      <c r="AI15" s="69">
        <f ca="1">SUM(W25,W31,W37,W43,W49,W55)</f>
        <v>0</v>
      </c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</row>
    <row r="16" spans="1:81" x14ac:dyDescent="0.35">
      <c r="G16" s="31"/>
      <c r="H16" s="31"/>
      <c r="I16" s="16" t="s">
        <v>9</v>
      </c>
      <c r="J16" s="22">
        <v>1</v>
      </c>
      <c r="K16" s="8">
        <v>1</v>
      </c>
      <c r="L16" s="8">
        <v>1</v>
      </c>
      <c r="M16" s="8">
        <v>1</v>
      </c>
      <c r="N16" s="8">
        <v>1</v>
      </c>
      <c r="O16" s="8">
        <v>1</v>
      </c>
      <c r="P16" s="8">
        <v>1</v>
      </c>
      <c r="Q16" s="8">
        <v>1</v>
      </c>
      <c r="R16" s="8">
        <v>1</v>
      </c>
      <c r="S16" s="8">
        <v>1</v>
      </c>
      <c r="T16" s="8">
        <v>1</v>
      </c>
      <c r="U16" s="8">
        <v>1</v>
      </c>
      <c r="V16" s="8">
        <v>1</v>
      </c>
      <c r="W16" s="8">
        <v>1</v>
      </c>
      <c r="X16" s="8">
        <v>2</v>
      </c>
      <c r="Y16" s="8">
        <v>1</v>
      </c>
      <c r="Z16" s="8">
        <v>0.5</v>
      </c>
      <c r="AA16" s="23">
        <v>0</v>
      </c>
      <c r="AB16" s="31"/>
      <c r="AC16" s="61" t="s">
        <v>9</v>
      </c>
      <c r="AD16" s="22">
        <f>SUM(COUNTIF(X$23:X$24,"=yes"),COUNTIF(X$29:X$30,"=yes"),COUNTIF(X$35:X$36,"=yes"),COUNTIF(X$41:X$42,"=yes"),COUNTIF(X$47:X$48,"=yes"),COUNTIF(X$53:X$54,"=yes"))</f>
        <v>0</v>
      </c>
      <c r="AE16" s="8">
        <f>SUM(COUNTIF(X$23:X$24,{"2","4"}),COUNTIF(X$29:X$30,{"2","4"}),COUNTIF(X$35:X$36,{"2","4"}),COUNTIF(X$41:X$42,{"2","4"}),COUNTIF(X$47:X$48,{"2","4"}),COUNTIF(X$53:X$54,{"2","4"}))</f>
        <v>0</v>
      </c>
      <c r="AF16" s="23">
        <f>SUM(COUNTIF(X$23:X$24,{"0",".25",".5"}),COUNTIF(X$29:X$30,{"0",".25",".5"}),COUNTIF(X$35:X$36,{"0",".25",".5"}),COUNTIF(X$41:X$42,{"0",".25",".5"}),COUNTIF(X$47:X$48,{"0",".25",".5"}),COUNTIF(X$53:X$54,{"0",".25",".5"}))</f>
        <v>0</v>
      </c>
      <c r="AG16" s="30"/>
      <c r="AH16" s="61" t="s">
        <v>9</v>
      </c>
      <c r="AI16" s="69">
        <f ca="1">SUM(X25,X31,X37,X43,X49,X55)</f>
        <v>0</v>
      </c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</row>
    <row r="17" spans="1:81" x14ac:dyDescent="0.35">
      <c r="A17" s="30">
        <f ca="1">IF(ISNA(_xlfn.FORMULATEXT(A3)),A3,_xlfn.FORMULATEXT(A3))</f>
        <v>0</v>
      </c>
      <c r="B17" s="30">
        <f t="shared" ref="B17:F17" ca="1" si="0">IF(ISNA(_xlfn.FORMULATEXT(B3)),B3,_xlfn.FORMULATEXT(B3))</f>
        <v>0</v>
      </c>
      <c r="C17" s="30">
        <f t="shared" ca="1" si="0"/>
        <v>0</v>
      </c>
      <c r="D17" s="30">
        <f t="shared" ca="1" si="0"/>
        <v>0</v>
      </c>
      <c r="E17" s="30">
        <f t="shared" ca="1" si="0"/>
        <v>0</v>
      </c>
      <c r="F17" s="30">
        <f t="shared" ca="1" si="0"/>
        <v>0</v>
      </c>
      <c r="G17" s="31"/>
      <c r="H17" s="31"/>
      <c r="I17" s="16" t="s">
        <v>10</v>
      </c>
      <c r="J17" s="22">
        <v>1</v>
      </c>
      <c r="K17" s="8">
        <v>1</v>
      </c>
      <c r="L17" s="8">
        <v>1</v>
      </c>
      <c r="M17" s="8">
        <v>1</v>
      </c>
      <c r="N17" s="8">
        <v>1</v>
      </c>
      <c r="O17" s="8">
        <v>1</v>
      </c>
      <c r="P17" s="8">
        <v>0.5</v>
      </c>
      <c r="Q17" s="8">
        <v>1</v>
      </c>
      <c r="R17" s="8">
        <v>1</v>
      </c>
      <c r="S17" s="8">
        <v>1</v>
      </c>
      <c r="T17" s="8">
        <v>2</v>
      </c>
      <c r="U17" s="8">
        <v>1</v>
      </c>
      <c r="V17" s="8">
        <v>1</v>
      </c>
      <c r="W17" s="8">
        <v>2</v>
      </c>
      <c r="X17" s="8">
        <v>1</v>
      </c>
      <c r="Y17" s="8">
        <v>0.5</v>
      </c>
      <c r="Z17" s="8">
        <v>1</v>
      </c>
      <c r="AA17" s="23">
        <v>0.5</v>
      </c>
      <c r="AB17" s="31"/>
      <c r="AC17" s="61" t="s">
        <v>10</v>
      </c>
      <c r="AD17" s="22">
        <f>SUM(COUNTIF(Y$23:Y$24,"=yes"),COUNTIF(Y$29:Y$30,"=yes"),COUNTIF(Y$35:Y$36,"=yes"),COUNTIF(Y$41:Y$42,"=yes"),COUNTIF(Y$47:Y$48,"=yes"),COUNTIF(Y$53:Y$54,"=yes"))</f>
        <v>0</v>
      </c>
      <c r="AE17" s="8">
        <f>SUM(COUNTIF(Y$23:Y$24,{"2","4"}),COUNTIF(Y$29:Y$30,{"2","4"}),COUNTIF(Y$35:Y$36,{"2","4"}),COUNTIF(Y$41:Y$42,{"2","4"}),COUNTIF(Y$47:Y$48,{"2","4"}),COUNTIF(Y$53:Y$54,{"2","4"}))</f>
        <v>0</v>
      </c>
      <c r="AF17" s="23">
        <f>SUM(COUNTIF(Y$23:Y$24,{"0",".25",".5"}),COUNTIF(Y$29:Y$30,{"0",".25",".5"}),COUNTIF(Y$35:Y$36,{"0",".25",".5"}),COUNTIF(Y$41:Y$42,{"0",".25",".5"}),COUNTIF(Y$47:Y$48,{"0",".25",".5"}),COUNTIF(Y$53:Y$54,{"0",".25",".5"}))</f>
        <v>0</v>
      </c>
      <c r="AG17" s="30"/>
      <c r="AH17" s="61" t="s">
        <v>10</v>
      </c>
      <c r="AI17" s="69">
        <f ca="1">SUM(Y25,Y31,Y37,Y43,Y49,Y55)</f>
        <v>0</v>
      </c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</row>
    <row r="18" spans="1:81" x14ac:dyDescent="0.35">
      <c r="A18" s="30">
        <f t="shared" ref="A18:F30" ca="1" si="1">IF(ISNA(_xlfn.FORMULATEXT(A4)),A4,_xlfn.FORMULATEXT(A4))</f>
        <v>0</v>
      </c>
      <c r="B18" s="30">
        <f t="shared" ca="1" si="1"/>
        <v>0</v>
      </c>
      <c r="C18" s="30">
        <f t="shared" ca="1" si="1"/>
        <v>0</v>
      </c>
      <c r="D18" s="30">
        <f t="shared" ca="1" si="1"/>
        <v>0</v>
      </c>
      <c r="E18" s="30">
        <f t="shared" ca="1" si="1"/>
        <v>0</v>
      </c>
      <c r="F18" s="30">
        <f t="shared" ca="1" si="1"/>
        <v>0</v>
      </c>
      <c r="G18" s="31"/>
      <c r="H18" s="31"/>
      <c r="I18" s="16" t="s">
        <v>11</v>
      </c>
      <c r="J18" s="22">
        <v>1</v>
      </c>
      <c r="K18" s="8">
        <v>0.5</v>
      </c>
      <c r="L18" s="8">
        <v>0.5</v>
      </c>
      <c r="M18" s="8">
        <v>0.5</v>
      </c>
      <c r="N18" s="8">
        <v>1</v>
      </c>
      <c r="O18" s="8">
        <v>2</v>
      </c>
      <c r="P18" s="8">
        <v>1</v>
      </c>
      <c r="Q18" s="8">
        <v>1</v>
      </c>
      <c r="R18" s="8">
        <v>1</v>
      </c>
      <c r="S18" s="8">
        <v>1</v>
      </c>
      <c r="T18" s="8">
        <v>1</v>
      </c>
      <c r="U18" s="8">
        <v>1</v>
      </c>
      <c r="V18" s="8">
        <v>2</v>
      </c>
      <c r="W18" s="8">
        <v>1</v>
      </c>
      <c r="X18" s="8">
        <v>1</v>
      </c>
      <c r="Y18" s="8">
        <v>1</v>
      </c>
      <c r="Z18" s="8">
        <v>0.5</v>
      </c>
      <c r="AA18" s="23">
        <v>2</v>
      </c>
      <c r="AB18" s="31"/>
      <c r="AC18" s="61" t="s">
        <v>11</v>
      </c>
      <c r="AD18" s="22">
        <f>SUM(COUNTIF(Z$23:Z$24,"=yes"),COUNTIF(Z$29:Z$30,"=yes"),COUNTIF(Z$35:Z$36,"=yes"),COUNTIF(Z$41:Z$42,"=yes"),COUNTIF(Z$47:Z$48,"=yes"),COUNTIF(Z$53:Z$54,"=yes"))</f>
        <v>0</v>
      </c>
      <c r="AE18" s="8">
        <f>SUM(COUNTIF(Z$23:Z$24,{"2","4"}),COUNTIF(Z$29:Z$30,{"2","4"}),COUNTIF(Z$35:Z$36,{"2","4"}),COUNTIF(Z$41:Z$42,{"2","4"}),COUNTIF(Z$47:Z$48,{"2","4"}),COUNTIF(Z$53:Z$54,{"2","4"}))</f>
        <v>0</v>
      </c>
      <c r="AF18" s="23">
        <f>SUM(COUNTIF(Z$23:Z$24,{"0",".25",".5"}),COUNTIF(Z$29:Z$30,{"0",".25",".5"}),COUNTIF(Z$35:Z$36,{"0",".25",".5"}),COUNTIF(Z$41:Z$42,{"0",".25",".5"}),COUNTIF(Z$47:Z$48,{"0",".25",".5"}),COUNTIF(Z$53:Z$54,{"0",".25",".5"}))</f>
        <v>0</v>
      </c>
      <c r="AG18" s="30"/>
      <c r="AH18" s="61" t="s">
        <v>11</v>
      </c>
      <c r="AI18" s="69">
        <f ca="1">SUM(Z25,Z31,Z37,Z43,Z49,Z55)</f>
        <v>0</v>
      </c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</row>
    <row r="19" spans="1:81" ht="15" thickBot="1" x14ac:dyDescent="0.4">
      <c r="A19" s="30">
        <f t="shared" ca="1" si="1"/>
        <v>0</v>
      </c>
      <c r="B19" s="30">
        <f t="shared" ca="1" si="1"/>
        <v>0</v>
      </c>
      <c r="C19" s="30">
        <f t="shared" ca="1" si="1"/>
        <v>0</v>
      </c>
      <c r="D19" s="30">
        <f t="shared" ca="1" si="1"/>
        <v>0</v>
      </c>
      <c r="E19" s="30">
        <f t="shared" ca="1" si="1"/>
        <v>0</v>
      </c>
      <c r="F19" s="30">
        <f t="shared" ca="1" si="1"/>
        <v>0</v>
      </c>
      <c r="G19" s="31"/>
      <c r="H19" s="31"/>
      <c r="I19" s="10" t="s">
        <v>12</v>
      </c>
      <c r="J19" s="24">
        <v>1</v>
      </c>
      <c r="K19" s="19">
        <v>0.5</v>
      </c>
      <c r="L19" s="19">
        <v>1</v>
      </c>
      <c r="M19" s="19">
        <v>1</v>
      </c>
      <c r="N19" s="19">
        <v>1</v>
      </c>
      <c r="O19" s="19">
        <v>1</v>
      </c>
      <c r="P19" s="19">
        <v>2</v>
      </c>
      <c r="Q19" s="19">
        <v>0.5</v>
      </c>
      <c r="R19" s="19">
        <v>1</v>
      </c>
      <c r="S19" s="19">
        <v>1</v>
      </c>
      <c r="T19" s="19">
        <v>1</v>
      </c>
      <c r="U19" s="19">
        <v>1</v>
      </c>
      <c r="V19" s="19">
        <v>1</v>
      </c>
      <c r="W19" s="19">
        <v>1</v>
      </c>
      <c r="X19" s="19">
        <v>2</v>
      </c>
      <c r="Y19" s="19">
        <v>2</v>
      </c>
      <c r="Z19" s="19">
        <v>0.5</v>
      </c>
      <c r="AA19" s="7">
        <v>1</v>
      </c>
      <c r="AB19" s="31"/>
      <c r="AC19" s="62" t="s">
        <v>12</v>
      </c>
      <c r="AD19" s="24">
        <f>SUM(COUNTIF(AA$23:AA$24,"=yes"),COUNTIF(AA$29:AA$30,"=yes"),COUNTIF(AA$35:AA$36,"=yes"),COUNTIF(AA$41:AA$42,"=yes"),COUNTIF(AA$47:AA$48,"=yes"),COUNTIF(AA$53:AA$54,"=yes"))</f>
        <v>0</v>
      </c>
      <c r="AE19" s="19">
        <f>SUM(COUNTIF(AA$23:AA$24,{"2","4"}),COUNTIF(AA$29:AA$30,{"2","4"}),COUNTIF(AA$35:AA$36,{"2","4"}),COUNTIF(AA$41:AA$42,{"2","4"}),COUNTIF(AA$47:AA$48,{"2","4"}),COUNTIF(AA$53:AA$54,{"2","4"}))</f>
        <v>0</v>
      </c>
      <c r="AF19" s="7">
        <f>SUM(COUNTIF(AA$23:AA$24,{"0",".25",".5"}),COUNTIF(AA$29:AA$30,{"0",".25",".5"}),COUNTIF(AA$35:AA$36,{"0",".25",".5"}),COUNTIF(AA$41:AA$42,{"0",".25",".5"}),COUNTIF(AA$47:AA$48,{"0",".25",".5"}),COUNTIF(AA$53:AA$54,{"0",".25",".5"}))</f>
        <v>0</v>
      </c>
      <c r="AG19" s="30"/>
      <c r="AH19" s="62" t="s">
        <v>12</v>
      </c>
      <c r="AI19" s="70">
        <f ca="1">SUM(AA25,AA31,AA37,AA43,AA49,AA55)</f>
        <v>0</v>
      </c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</row>
    <row r="20" spans="1:81" ht="24" customHeight="1" thickBot="1" x14ac:dyDescent="0.4">
      <c r="A20" s="30">
        <f t="shared" ca="1" si="1"/>
        <v>0</v>
      </c>
      <c r="B20" s="30">
        <f t="shared" ca="1" si="1"/>
        <v>0</v>
      </c>
      <c r="C20" s="30">
        <f t="shared" ca="1" si="1"/>
        <v>0</v>
      </c>
      <c r="D20" s="30">
        <f t="shared" ca="1" si="1"/>
        <v>0</v>
      </c>
      <c r="E20" s="30">
        <f t="shared" ca="1" si="1"/>
        <v>0</v>
      </c>
      <c r="F20" s="30">
        <f t="shared" ca="1" si="1"/>
        <v>0</v>
      </c>
      <c r="G20" s="84" t="s">
        <v>28</v>
      </c>
      <c r="H20" s="85"/>
      <c r="I20" s="33" t="s">
        <v>27</v>
      </c>
      <c r="J20" s="33">
        <v>2</v>
      </c>
      <c r="K20" s="33">
        <v>3</v>
      </c>
      <c r="L20" s="33">
        <v>4</v>
      </c>
      <c r="M20" s="33">
        <v>5</v>
      </c>
      <c r="N20" s="33">
        <v>6</v>
      </c>
      <c r="O20" s="33">
        <v>7</v>
      </c>
      <c r="P20" s="33">
        <v>8</v>
      </c>
      <c r="Q20" s="33">
        <v>9</v>
      </c>
      <c r="R20" s="33">
        <v>10</v>
      </c>
      <c r="S20" s="33">
        <v>11</v>
      </c>
      <c r="T20" s="33">
        <v>12</v>
      </c>
      <c r="U20" s="33">
        <v>13</v>
      </c>
      <c r="V20" s="33">
        <v>14</v>
      </c>
      <c r="W20" s="33">
        <v>15</v>
      </c>
      <c r="X20" s="33">
        <v>16</v>
      </c>
      <c r="Y20" s="33">
        <v>17</v>
      </c>
      <c r="Z20" s="33">
        <v>18</v>
      </c>
      <c r="AA20" s="33">
        <v>19</v>
      </c>
      <c r="AB20" s="39"/>
      <c r="AC20" s="40"/>
      <c r="AD20" s="31"/>
      <c r="AE20" s="31"/>
      <c r="AF20" s="31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</row>
    <row r="21" spans="1:81" ht="24" customHeight="1" thickBot="1" x14ac:dyDescent="0.4">
      <c r="A21" s="30">
        <f t="shared" ca="1" si="1"/>
        <v>0</v>
      </c>
      <c r="B21" s="30">
        <f t="shared" ca="1" si="1"/>
        <v>0</v>
      </c>
      <c r="C21" s="30">
        <f t="shared" ca="1" si="1"/>
        <v>0</v>
      </c>
      <c r="D21" s="30">
        <f t="shared" ca="1" si="1"/>
        <v>0</v>
      </c>
      <c r="E21" s="30">
        <f t="shared" ca="1" si="1"/>
        <v>0</v>
      </c>
      <c r="F21" s="30">
        <f t="shared" ca="1" si="1"/>
        <v>0</v>
      </c>
      <c r="G21" s="86" t="s">
        <v>20</v>
      </c>
      <c r="H21" s="13" t="s">
        <v>22</v>
      </c>
      <c r="I21" s="28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41"/>
      <c r="AC21" s="90" t="s">
        <v>33</v>
      </c>
      <c r="AD21" s="90"/>
      <c r="AE21" s="65"/>
      <c r="AF21" s="64"/>
      <c r="AG21" s="64"/>
      <c r="AH21" s="64"/>
      <c r="AI21" s="64"/>
      <c r="AJ21" s="64"/>
      <c r="AK21" s="30"/>
      <c r="AL21" s="30"/>
      <c r="AM21" s="30"/>
      <c r="AN21" s="30"/>
      <c r="AO21" s="64"/>
      <c r="AP21" s="64"/>
      <c r="AQ21" s="64"/>
      <c r="AR21" s="64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</row>
    <row r="22" spans="1:81" ht="24" customHeight="1" thickBot="1" x14ac:dyDescent="0.4">
      <c r="A22" s="30">
        <f t="shared" ca="1" si="1"/>
        <v>0</v>
      </c>
      <c r="B22" s="30">
        <f t="shared" ca="1" si="1"/>
        <v>0</v>
      </c>
      <c r="C22" s="30">
        <f t="shared" ca="1" si="1"/>
        <v>0</v>
      </c>
      <c r="D22" s="30">
        <f t="shared" ca="1" si="1"/>
        <v>0</v>
      </c>
      <c r="E22" s="30">
        <f t="shared" ca="1" si="1"/>
        <v>0</v>
      </c>
      <c r="F22" s="30">
        <f t="shared" ca="1" si="1"/>
        <v>0</v>
      </c>
      <c r="G22" s="87"/>
      <c r="H22" s="75" t="str">
        <f>IF(ISERROR(FIND("-Mega",A$49))=FALSE,REPLACE(A$49,LEN(A$49)-4,LEN(A$49),""),A$49)</f>
        <v/>
      </c>
      <c r="I22" s="27"/>
      <c r="J22" s="1" t="s">
        <v>18</v>
      </c>
      <c r="K22" s="2" t="s">
        <v>17</v>
      </c>
      <c r="L22" s="2" t="s">
        <v>16</v>
      </c>
      <c r="M22" s="2" t="s">
        <v>15</v>
      </c>
      <c r="N22" s="2" t="s">
        <v>14</v>
      </c>
      <c r="O22" s="2" t="s">
        <v>19</v>
      </c>
      <c r="P22" s="2" t="s">
        <v>13</v>
      </c>
      <c r="Q22" s="2" t="s">
        <v>2</v>
      </c>
      <c r="R22" s="2" t="s">
        <v>3</v>
      </c>
      <c r="S22" s="2" t="s">
        <v>4</v>
      </c>
      <c r="T22" s="2" t="s">
        <v>5</v>
      </c>
      <c r="U22" s="2" t="s">
        <v>6</v>
      </c>
      <c r="V22" s="2" t="s">
        <v>7</v>
      </c>
      <c r="W22" s="2" t="s">
        <v>8</v>
      </c>
      <c r="X22" s="2" t="s">
        <v>9</v>
      </c>
      <c r="Y22" s="2" t="s">
        <v>10</v>
      </c>
      <c r="Z22" s="2" t="s">
        <v>11</v>
      </c>
      <c r="AA22" s="3" t="s">
        <v>12</v>
      </c>
      <c r="AB22" s="42"/>
      <c r="AC22" s="91" t="s">
        <v>34</v>
      </c>
      <c r="AD22" s="91"/>
      <c r="AE22" s="65"/>
      <c r="AF22" s="31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</row>
    <row r="23" spans="1:81" ht="47.5" customHeight="1" x14ac:dyDescent="0.35">
      <c r="A23" s="30">
        <f t="shared" ca="1" si="1"/>
        <v>0</v>
      </c>
      <c r="B23" s="30">
        <f t="shared" ca="1" si="1"/>
        <v>0</v>
      </c>
      <c r="C23" s="30">
        <f t="shared" ca="1" si="1"/>
        <v>0</v>
      </c>
      <c r="D23" s="30">
        <f t="shared" ca="1" si="1"/>
        <v>0</v>
      </c>
      <c r="E23" s="30">
        <f t="shared" ca="1" si="1"/>
        <v>0</v>
      </c>
      <c r="F23" s="30">
        <f t="shared" ca="1" si="1"/>
        <v>0</v>
      </c>
      <c r="G23" s="79" t="s">
        <v>35</v>
      </c>
      <c r="H23" s="9" t="str">
        <f>IF(ISNA(REPLACE(LOWER(VLOOKUP(H22,'Move and PKMN DB'!$G$2:$I$860,2,FALSE)),4,LEN(VLOOKUP(H22,'Move and PKMN DB'!$G$2:$I$860,2,FALSE)),"")),"",REPLACE(LOWER(VLOOKUP(H22,'Move and PKMN DB'!$G$2:$I$860,2,FALSE)),4,LEN(VLOOKUP(H22,'Move and PKMN DB'!$G$2:$I$860,2,FALSE)),""))</f>
        <v/>
      </c>
      <c r="I23" s="73" t="s">
        <v>36</v>
      </c>
      <c r="J23" s="15" t="str">
        <f>IF(ISNA(IF(AND(ISBLANK($H23),ISBLANK($H24)),"-",IF($H23&lt;&gt;$H24,IF(ISNA(HLOOKUP($H23,$J$1:$AA$19,J$20,FALSE))=FALSE,HLOOKUP($H23,$J$1:$AA$19,J$20,FALSE),1)*IF(ISNA(HLOOKUP($H24,$J$1:$AA$19,J$20,FALSE))=FALSE,HLOOKUP($H24,$J$1:$AA$19,J$20,FALSE),1),HLOOKUP($H23,$J$1:$AA$19,J$20,FALSE)))),"-",IF(AND(ISBLANK($H23),ISBLANK($H24)),"-",IF($H23&lt;&gt;$H24,IF(ISNA(HLOOKUP($H23,$J$1:$AA$19,J$20,FALSE))=FALSE,HLOOKUP($H23,$J$1:$AA$19,J$20,FALSE),1)*IF(ISNA(HLOOKUP($H24,$J$1:$AA$19,J$20,FALSE))=FALSE,HLOOKUP($H24,$J$1:$AA$19,J$20,FALSE),1),HLOOKUP($H23,$J$1:$AA$19,J$20,FALSE))))</f>
        <v>-</v>
      </c>
      <c r="K23" s="15" t="str">
        <f t="shared" ref="K23:AA23" si="2">IF(ISNA(IF(AND(ISBLANK($H23),ISBLANK($H24)),"-",IF($H23&lt;&gt;$H24,IF(ISNA(HLOOKUP($H23,$J$1:$AA$19,K$20,FALSE))=FALSE,HLOOKUP($H23,$J$1:$AA$19,K$20,FALSE),1)*IF(ISNA(HLOOKUP($H24,$J$1:$AA$19,K$20,FALSE))=FALSE,HLOOKUP($H24,$J$1:$AA$19,K$20,FALSE),1),HLOOKUP($H23,$J$1:$AA$19,K$20,FALSE)))),"-",IF(AND(ISBLANK($H23),ISBLANK($H24)),"-",IF($H23&lt;&gt;$H24,IF(ISNA(HLOOKUP($H23,$J$1:$AA$19,K$20,FALSE))=FALSE,HLOOKUP($H23,$J$1:$AA$19,K$20,FALSE),1)*IF(ISNA(HLOOKUP($H24,$J$1:$AA$19,K$20,FALSE))=FALSE,HLOOKUP($H24,$J$1:$AA$19,K$20,FALSE),1),HLOOKUP($H23,$J$1:$AA$19,K$20,FALSE))))</f>
        <v>-</v>
      </c>
      <c r="L23" s="15" t="str">
        <f t="shared" si="2"/>
        <v>-</v>
      </c>
      <c r="M23" s="15" t="str">
        <f t="shared" si="2"/>
        <v>-</v>
      </c>
      <c r="N23" s="15" t="str">
        <f t="shared" si="2"/>
        <v>-</v>
      </c>
      <c r="O23" s="15" t="str">
        <f t="shared" si="2"/>
        <v>-</v>
      </c>
      <c r="P23" s="15" t="str">
        <f t="shared" si="2"/>
        <v>-</v>
      </c>
      <c r="Q23" s="15" t="str">
        <f t="shared" si="2"/>
        <v>-</v>
      </c>
      <c r="R23" s="15" t="str">
        <f t="shared" si="2"/>
        <v>-</v>
      </c>
      <c r="S23" s="15" t="str">
        <f t="shared" si="2"/>
        <v>-</v>
      </c>
      <c r="T23" s="15" t="str">
        <f t="shared" si="2"/>
        <v>-</v>
      </c>
      <c r="U23" s="15" t="str">
        <f t="shared" si="2"/>
        <v>-</v>
      </c>
      <c r="V23" s="15" t="str">
        <f t="shared" si="2"/>
        <v>-</v>
      </c>
      <c r="W23" s="15" t="str">
        <f t="shared" si="2"/>
        <v>-</v>
      </c>
      <c r="X23" s="15" t="str">
        <f t="shared" si="2"/>
        <v>-</v>
      </c>
      <c r="Y23" s="15" t="str">
        <f t="shared" si="2"/>
        <v>-</v>
      </c>
      <c r="Z23" s="15" t="str">
        <f t="shared" si="2"/>
        <v>-</v>
      </c>
      <c r="AA23" s="15" t="str">
        <f t="shared" si="2"/>
        <v>-</v>
      </c>
      <c r="AB23" s="30"/>
      <c r="AC23" s="49"/>
      <c r="AD23" s="47"/>
      <c r="AE23" s="47"/>
      <c r="AF23" s="31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</row>
    <row r="24" spans="1:81" ht="47.5" customHeight="1" thickBot="1" x14ac:dyDescent="0.4">
      <c r="A24" s="30">
        <f t="shared" ca="1" si="1"/>
        <v>0</v>
      </c>
      <c r="B24" s="30">
        <f t="shared" ca="1" si="1"/>
        <v>0</v>
      </c>
      <c r="C24" s="30">
        <f t="shared" ca="1" si="1"/>
        <v>0</v>
      </c>
      <c r="D24" s="30">
        <f t="shared" ca="1" si="1"/>
        <v>0</v>
      </c>
      <c r="E24" s="30">
        <f t="shared" ca="1" si="1"/>
        <v>0</v>
      </c>
      <c r="F24" s="30">
        <f t="shared" ca="1" si="1"/>
        <v>0</v>
      </c>
      <c r="G24" s="80"/>
      <c r="H24" s="10" t="str">
        <f>IF(ISNA(REPLACE(LOWER(VLOOKUP(H22,'Move and PKMN DB'!$G$2:$I$860,3,FALSE)),4,LEN(VLOOKUP(H22,'Move and PKMN DB'!$G$2:$I$860,3,FALSE)),"")),"",REPLACE(LOWER(VLOOKUP(H22,'Move and PKMN DB'!$G$2:$I$860,3,FALSE)),4,LEN(VLOOKUP(H22,'Move and PKMN DB'!$G$2:$I$860,3,FALSE)),""))</f>
        <v/>
      </c>
      <c r="I24" s="74" t="s">
        <v>2438</v>
      </c>
      <c r="J24" s="36" t="str">
        <f t="shared" ref="J24:AA24" si="3">IF(AND(ISBLANK($H23),ISBLANK($H24)),"-",IF(OR(IF(ISNA(VLOOKUP($H23,$I$2:$AA$19,J$20,FALSE))=FALSE,VLOOKUP($H23,$I$2:$AA$19,J$20,FALSE)=2),IF(ISNA(VLOOKUP($H24,$I$2:$AA$19,J$20,FALSE))=FALSE,VLOOKUP($H24,$I$2:$AA$19,J$20,FALSE)=2)),"yes","no"))</f>
        <v>no</v>
      </c>
      <c r="K24" s="37" t="str">
        <f t="shared" si="3"/>
        <v>no</v>
      </c>
      <c r="L24" s="37" t="str">
        <f t="shared" si="3"/>
        <v>no</v>
      </c>
      <c r="M24" s="37" t="str">
        <f t="shared" si="3"/>
        <v>no</v>
      </c>
      <c r="N24" s="37" t="str">
        <f t="shared" si="3"/>
        <v>no</v>
      </c>
      <c r="O24" s="37" t="str">
        <f t="shared" si="3"/>
        <v>no</v>
      </c>
      <c r="P24" s="37" t="str">
        <f t="shared" si="3"/>
        <v>no</v>
      </c>
      <c r="Q24" s="37" t="str">
        <f t="shared" si="3"/>
        <v>no</v>
      </c>
      <c r="R24" s="37" t="str">
        <f t="shared" si="3"/>
        <v>no</v>
      </c>
      <c r="S24" s="37" t="str">
        <f t="shared" si="3"/>
        <v>no</v>
      </c>
      <c r="T24" s="37" t="str">
        <f t="shared" si="3"/>
        <v>no</v>
      </c>
      <c r="U24" s="37" t="str">
        <f t="shared" si="3"/>
        <v>no</v>
      </c>
      <c r="V24" s="37" t="str">
        <f t="shared" si="3"/>
        <v>no</v>
      </c>
      <c r="W24" s="37" t="str">
        <f t="shared" si="3"/>
        <v>no</v>
      </c>
      <c r="X24" s="37" t="str">
        <f t="shared" si="3"/>
        <v>no</v>
      </c>
      <c r="Y24" s="37" t="str">
        <f t="shared" si="3"/>
        <v>no</v>
      </c>
      <c r="Z24" s="37" t="str">
        <f t="shared" si="3"/>
        <v>no</v>
      </c>
      <c r="AA24" s="38" t="str">
        <f t="shared" si="3"/>
        <v>no</v>
      </c>
      <c r="AB24" s="30"/>
      <c r="AC24" s="47"/>
      <c r="AD24" s="47"/>
      <c r="AE24" s="47"/>
      <c r="AF24" s="31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</row>
    <row r="25" spans="1:81" ht="47.5" customHeight="1" thickBot="1" x14ac:dyDescent="0.4">
      <c r="A25" s="30">
        <f t="shared" ca="1" si="1"/>
        <v>0</v>
      </c>
      <c r="B25" s="30">
        <f t="shared" ca="1" si="1"/>
        <v>0</v>
      </c>
      <c r="C25" s="30">
        <f t="shared" ca="1" si="1"/>
        <v>0</v>
      </c>
      <c r="D25" s="30">
        <f t="shared" ca="1" si="1"/>
        <v>0</v>
      </c>
      <c r="E25" s="30">
        <f t="shared" ca="1" si="1"/>
        <v>0</v>
      </c>
      <c r="F25" s="30">
        <f t="shared" ca="1" si="1"/>
        <v>0</v>
      </c>
      <c r="G25" s="20" t="str">
        <f ca="1">IF(ISNA(IF(OR(VLOOKUP($A$45,'Move and PKMN DB'!$B$2:$D$743,3,FALSE)="Physical",VLOOKUP($A$45,'Move and PKMN DB'!$B$2:$D$743,3,FALSE)="Special"),REPLACE(LOWER(VLOOKUP($A$45,'Move and PKMN DB'!$B$2:$D$743,2,FALSE)),4,LEN(VLOOKUP($A$45,'Move and PKMN DB'!$B$2:$D$743,2,FALSE)),""),"")),"",IF(OR(VLOOKUP($A$45,'Move and PKMN DB'!$B$2:$D$743,3,FALSE)="Physical",VLOOKUP($A$45,'Move and PKMN DB'!$B$2:$D$743,3,FALSE)="Special"),REPLACE(LOWER(VLOOKUP($A$45,'Move and PKMN DB'!$B$2:$D$743,2,FALSE)),4,LEN(VLOOKUP($A$45,'Move and PKMN DB'!$B$2:$D$743,2,FALSE)),""),""))</f>
        <v/>
      </c>
      <c r="H25" s="17" t="str">
        <f ca="1">IF(ISNA(IF(OR(VLOOKUP($A$46,'Move and PKMN DB'!$B$2:$D$743,3,FALSE)="Physical",VLOOKUP($A$46,'Move and PKMN DB'!$B$2:$D$743,3,FALSE)="Special"),REPLACE(LOWER(VLOOKUP($A$46,'Move and PKMN DB'!$B$2:$D$743,2,FALSE)),4,LEN(VLOOKUP($A$46,'Move and PKMN DB'!$B$2:$D$743,2,FALSE)),""),"")),"",IF(OR(VLOOKUP($A$46,'Move and PKMN DB'!$B$2:$D$743,3,FALSE)="Physical",VLOOKUP($A$46,'Move and PKMN DB'!$B$2:$D$743,3,FALSE)="Special"),REPLACE(LOWER(VLOOKUP($A$46,'Move and PKMN DB'!$B$2:$D$743,2,FALSE)),4,LEN(VLOOKUP($A$46,'Move and PKMN DB'!$B$2:$D$743,2,FALSE)),""),""))</f>
        <v/>
      </c>
      <c r="I25" s="55" t="s">
        <v>40</v>
      </c>
      <c r="J25" s="66">
        <f t="shared" ref="J25:AA25" ca="1" si="4">IF(AND(ISBLANK($G25),ISBLANK($H25),ISBLANK($G26),ISBLANK($H26)),"-",SUM(IF(ISNA(VLOOKUP($G25,$I$2:$AA$19,J$20,FALSE))=FALSE,VLOOKUP($G25,$I$2:$AA$19,J$20,FALSE)=2),IF(ISNA(VLOOKUP($H25,$I$2:$AA$19,J$20,FALSE))=FALSE,VLOOKUP($H25,$I$2:$AA$19,J$20,FALSE)=2),IF(ISNA(VLOOKUP($G26,$I$2:$AA$19,J$20,FALSE))=FALSE,VLOOKUP($G26,$I$2:$AA$19,J$20,FALSE)=2),IF(ISNA(VLOOKUP($H26,$I$2:$AA$19,J$20,FALSE))=FALSE,VLOOKUP($H26,$I$2:$AA$19,J$20,FALSE)=2)))</f>
        <v>0</v>
      </c>
      <c r="K25" s="66">
        <f t="shared" ca="1" si="4"/>
        <v>0</v>
      </c>
      <c r="L25" s="66">
        <f t="shared" ca="1" si="4"/>
        <v>0</v>
      </c>
      <c r="M25" s="66">
        <f t="shared" ca="1" si="4"/>
        <v>0</v>
      </c>
      <c r="N25" s="66">
        <f t="shared" ca="1" si="4"/>
        <v>0</v>
      </c>
      <c r="O25" s="66">
        <f t="shared" ca="1" si="4"/>
        <v>0</v>
      </c>
      <c r="P25" s="66">
        <f t="shared" ca="1" si="4"/>
        <v>0</v>
      </c>
      <c r="Q25" s="66">
        <f t="shared" ca="1" si="4"/>
        <v>0</v>
      </c>
      <c r="R25" s="66">
        <f t="shared" ca="1" si="4"/>
        <v>0</v>
      </c>
      <c r="S25" s="66">
        <f t="shared" ca="1" si="4"/>
        <v>0</v>
      </c>
      <c r="T25" s="66">
        <f t="shared" ca="1" si="4"/>
        <v>0</v>
      </c>
      <c r="U25" s="66">
        <f t="shared" ca="1" si="4"/>
        <v>0</v>
      </c>
      <c r="V25" s="66">
        <f t="shared" ca="1" si="4"/>
        <v>0</v>
      </c>
      <c r="W25" s="66">
        <f t="shared" ca="1" si="4"/>
        <v>0</v>
      </c>
      <c r="X25" s="66">
        <f t="shared" ca="1" si="4"/>
        <v>0</v>
      </c>
      <c r="Y25" s="66">
        <f t="shared" ca="1" si="4"/>
        <v>0</v>
      </c>
      <c r="Z25" s="66">
        <f t="shared" ca="1" si="4"/>
        <v>0</v>
      </c>
      <c r="AA25" s="66">
        <f t="shared" ca="1" si="4"/>
        <v>0</v>
      </c>
      <c r="AB25" s="44"/>
      <c r="AC25" s="27"/>
      <c r="AD25" s="27"/>
      <c r="AE25" s="31"/>
      <c r="AF25" s="31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</row>
    <row r="26" spans="1:81" ht="47.5" customHeight="1" thickBot="1" x14ac:dyDescent="0.4">
      <c r="A26" s="30">
        <f ca="1">IF(ISNA(_xlfn.FORMULATEXT(A12)),A12,_xlfn.FORMULATEXT(A12))</f>
        <v>0</v>
      </c>
      <c r="B26" s="30">
        <f t="shared" ref="B26:F26" ca="1" si="5">IF(ISNA(_xlfn.FORMULATEXT(B12)),B12,_xlfn.FORMULATEXT(B12))</f>
        <v>0</v>
      </c>
      <c r="C26" s="30">
        <f t="shared" ca="1" si="5"/>
        <v>0</v>
      </c>
      <c r="D26" s="30">
        <f t="shared" ca="1" si="5"/>
        <v>0</v>
      </c>
      <c r="E26" s="30">
        <f t="shared" ca="1" si="5"/>
        <v>0</v>
      </c>
      <c r="F26" s="30">
        <f t="shared" ca="1" si="5"/>
        <v>0</v>
      </c>
      <c r="G26" s="24" t="str">
        <f ca="1">IF(ISNA(IF(OR(VLOOKUP($A$47,'Move and PKMN DB'!$B$2:$D$743,3,FALSE)="Physical",VLOOKUP($A$47,'Move and PKMN DB'!$B$2:$D$743,3,FALSE)="Special"),REPLACE(LOWER(VLOOKUP($A$47,'Move and PKMN DB'!$B$2:$D$743,2,FALSE)),4,LEN(VLOOKUP($A$47,'Move and PKMN DB'!$B$2:$D$743,2,FALSE)),""),"")),"",IF(OR(VLOOKUP($A$47,'Move and PKMN DB'!$B$2:$D$743,3,FALSE)="Physical",VLOOKUP($A$47,'Move and PKMN DB'!$B$2:$D$743,3,FALSE)="Special"),REPLACE(LOWER(VLOOKUP($A$47,'Move and PKMN DB'!$B$2:$D$743,2,FALSE)),4,LEN(VLOOKUP($A$47,'Move and PKMN DB'!$B$2:$D$743,2,FALSE)),""),""))</f>
        <v/>
      </c>
      <c r="H26" s="7" t="str">
        <f ca="1">IF(ISNA(IF(OR(VLOOKUP($A$48,'Move and PKMN DB'!$B$2:$D$743,3,FALSE)="Physical",VLOOKUP($A$48,'Move and PKMN DB'!$B$2:$D$743,3,FALSE)="Special"),REPLACE(LOWER(VLOOKUP($A$48,'Move and PKMN DB'!$B$2:$D$743,2,FALSE)),4,LEN(VLOOKUP($A$48,'Move and PKMN DB'!$B$2:$D$743,2,FALSE)),""),"")),"",IF(OR(VLOOKUP($A$48,'Move and PKMN DB'!$B$2:$D$743,3,FALSE)="Physical",VLOOKUP($A$48,'Move and PKMN DB'!$B$2:$D$743,3,FALSE)="Special"),REPLACE(LOWER(VLOOKUP($A$48,'Move and PKMN DB'!$B$2:$D$743,2,FALSE)),4,LEN(VLOOKUP($A$48,'Move and PKMN DB'!$B$2:$D$743,2,FALSE)),""),""))</f>
        <v/>
      </c>
      <c r="I26" s="89" t="s">
        <v>2436</v>
      </c>
      <c r="J26" s="89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7"/>
      <c r="AB26" s="44"/>
      <c r="AC26" s="27"/>
      <c r="AD26" s="27"/>
      <c r="AE26" s="31"/>
      <c r="AF26" s="31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</row>
    <row r="27" spans="1:81" ht="24" customHeight="1" thickBot="1" x14ac:dyDescent="0.4">
      <c r="A27" s="30">
        <f t="shared" ca="1" si="1"/>
        <v>0</v>
      </c>
      <c r="B27" s="30">
        <f t="shared" ca="1" si="1"/>
        <v>0</v>
      </c>
      <c r="C27" s="30">
        <f t="shared" ca="1" si="1"/>
        <v>0</v>
      </c>
      <c r="D27" s="30">
        <f t="shared" ca="1" si="1"/>
        <v>0</v>
      </c>
      <c r="E27" s="30">
        <f t="shared" ca="1" si="1"/>
        <v>0</v>
      </c>
      <c r="F27" s="30">
        <f t="shared" ca="1" si="1"/>
        <v>0</v>
      </c>
      <c r="G27" s="81" t="s">
        <v>21</v>
      </c>
      <c r="H27" s="59" t="s">
        <v>22</v>
      </c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9"/>
      <c r="AB27" s="46"/>
      <c r="AC27" s="47"/>
      <c r="AD27" s="31"/>
      <c r="AE27" s="31"/>
      <c r="AF27" s="31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</row>
    <row r="28" spans="1:81" ht="24" customHeight="1" thickBot="1" x14ac:dyDescent="0.4">
      <c r="A28" s="30">
        <f t="shared" ca="1" si="1"/>
        <v>0</v>
      </c>
      <c r="B28" s="30">
        <f t="shared" ca="1" si="1"/>
        <v>0</v>
      </c>
      <c r="C28" s="30">
        <f t="shared" ca="1" si="1"/>
        <v>0</v>
      </c>
      <c r="D28" s="30">
        <f t="shared" ca="1" si="1"/>
        <v>0</v>
      </c>
      <c r="E28" s="30">
        <f t="shared" ca="1" si="1"/>
        <v>0</v>
      </c>
      <c r="F28" s="30">
        <f t="shared" ca="1" si="1"/>
        <v>0</v>
      </c>
      <c r="G28" s="82"/>
      <c r="H28" s="34" t="str">
        <f>IF(ISERROR(FIND("-Mega",B$49))=FALSE,REPLACE(B$49,LEN(B$49)-4,LEN(B$49),""),B$49)</f>
        <v/>
      </c>
      <c r="I28" s="27"/>
      <c r="J28" s="1" t="s">
        <v>18</v>
      </c>
      <c r="K28" s="2" t="s">
        <v>17</v>
      </c>
      <c r="L28" s="2" t="s">
        <v>16</v>
      </c>
      <c r="M28" s="2" t="s">
        <v>15</v>
      </c>
      <c r="N28" s="2" t="s">
        <v>14</v>
      </c>
      <c r="O28" s="2" t="s">
        <v>19</v>
      </c>
      <c r="P28" s="2" t="s">
        <v>13</v>
      </c>
      <c r="Q28" s="2" t="s">
        <v>2</v>
      </c>
      <c r="R28" s="2" t="s">
        <v>3</v>
      </c>
      <c r="S28" s="2" t="s">
        <v>4</v>
      </c>
      <c r="T28" s="2" t="s">
        <v>5</v>
      </c>
      <c r="U28" s="2" t="s">
        <v>6</v>
      </c>
      <c r="V28" s="2" t="s">
        <v>7</v>
      </c>
      <c r="W28" s="2" t="s">
        <v>8</v>
      </c>
      <c r="X28" s="2" t="s">
        <v>9</v>
      </c>
      <c r="Y28" s="2" t="s">
        <v>10</v>
      </c>
      <c r="Z28" s="2" t="s">
        <v>11</v>
      </c>
      <c r="AA28" s="3" t="s">
        <v>12</v>
      </c>
      <c r="AB28" s="46"/>
      <c r="AC28" s="47"/>
      <c r="AD28" s="31"/>
      <c r="AE28" s="31"/>
      <c r="AF28" s="31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</row>
    <row r="29" spans="1:81" ht="48" customHeight="1" x14ac:dyDescent="0.35">
      <c r="A29" s="30">
        <f t="shared" ca="1" si="1"/>
        <v>0</v>
      </c>
      <c r="B29" s="30">
        <f t="shared" ca="1" si="1"/>
        <v>0</v>
      </c>
      <c r="C29" s="30">
        <f t="shared" ca="1" si="1"/>
        <v>0</v>
      </c>
      <c r="D29" s="30">
        <f t="shared" ca="1" si="1"/>
        <v>0</v>
      </c>
      <c r="E29" s="30">
        <f t="shared" ca="1" si="1"/>
        <v>0</v>
      </c>
      <c r="F29" s="30">
        <f t="shared" ca="1" si="1"/>
        <v>0</v>
      </c>
      <c r="G29" s="79" t="s">
        <v>35</v>
      </c>
      <c r="H29" s="9" t="str">
        <f>IF(ISNA(REPLACE(LOWER(VLOOKUP(H28,'Move and PKMN DB'!$G$2:$I$860,2,FALSE)),4,LEN(VLOOKUP(H28,'Move and PKMN DB'!$G$2:$I$860,2,FALSE)),"")),"",REPLACE(LOWER(VLOOKUP(H28,'Move and PKMN DB'!$G$2:$I$860,2,FALSE)),4,LEN(VLOOKUP(H28,'Move and PKMN DB'!$G$2:$I$860,2,FALSE)),""))</f>
        <v/>
      </c>
      <c r="I29" s="9" t="s">
        <v>36</v>
      </c>
      <c r="J29" s="15" t="str">
        <f>IF(ISNA(IF(AND(ISBLANK($H29),ISBLANK($H30)),"-",IF($H29&lt;&gt;$H30,IF(ISNA(HLOOKUP($H29,$J$1:$AA$19,J$20,FALSE))=FALSE,HLOOKUP($H29,$J$1:$AA$19,J$20,FALSE),1)*IF(ISNA(HLOOKUP($H30,$J$1:$AA$19,J$20,FALSE))=FALSE,HLOOKUP($H30,$J$1:$AA$19,J$20,FALSE),1),HLOOKUP($H29,$J$1:$AA$19,J$20,FALSE)))),"-",IF(AND(ISBLANK($H29),ISBLANK($H30)),"-",IF($H29&lt;&gt;$H30,IF(ISNA(HLOOKUP($H29,$J$1:$AA$19,J$20,FALSE))=FALSE,HLOOKUP($H29,$J$1:$AA$19,J$20,FALSE),1)*IF(ISNA(HLOOKUP($H30,$J$1:$AA$19,J$20,FALSE))=FALSE,HLOOKUP($H30,$J$1:$AA$19,J$20,FALSE),1),HLOOKUP($H29,$J$1:$AA$19,J$20,FALSE))))</f>
        <v>-</v>
      </c>
      <c r="K29" s="15" t="str">
        <f t="shared" ref="K29" si="6">IF(ISNA(IF(AND(ISBLANK($H29),ISBLANK($H30)),"-",IF($H29&lt;&gt;$H30,IF(ISNA(HLOOKUP($H29,$J$1:$AA$19,K$20,FALSE))=FALSE,HLOOKUP($H29,$J$1:$AA$19,K$20,FALSE),1)*IF(ISNA(HLOOKUP($H30,$J$1:$AA$19,K$20,FALSE))=FALSE,HLOOKUP($H30,$J$1:$AA$19,K$20,FALSE),1),HLOOKUP($H29,$J$1:$AA$19,K$20,FALSE)))),"-",IF(AND(ISBLANK($H29),ISBLANK($H30)),"-",IF($H29&lt;&gt;$H30,IF(ISNA(HLOOKUP($H29,$J$1:$AA$19,K$20,FALSE))=FALSE,HLOOKUP($H29,$J$1:$AA$19,K$20,FALSE),1)*IF(ISNA(HLOOKUP($H30,$J$1:$AA$19,K$20,FALSE))=FALSE,HLOOKUP($H30,$J$1:$AA$19,K$20,FALSE),1),HLOOKUP($H29,$J$1:$AA$19,K$20,FALSE))))</f>
        <v>-</v>
      </c>
      <c r="L29" s="15" t="str">
        <f t="shared" ref="L29" si="7">IF(ISNA(IF(AND(ISBLANK($H29),ISBLANK($H30)),"-",IF($H29&lt;&gt;$H30,IF(ISNA(HLOOKUP($H29,$J$1:$AA$19,L$20,FALSE))=FALSE,HLOOKUP($H29,$J$1:$AA$19,L$20,FALSE),1)*IF(ISNA(HLOOKUP($H30,$J$1:$AA$19,L$20,FALSE))=FALSE,HLOOKUP($H30,$J$1:$AA$19,L$20,FALSE),1),HLOOKUP($H29,$J$1:$AA$19,L$20,FALSE)))),"-",IF(AND(ISBLANK($H29),ISBLANK($H30)),"-",IF($H29&lt;&gt;$H30,IF(ISNA(HLOOKUP($H29,$J$1:$AA$19,L$20,FALSE))=FALSE,HLOOKUP($H29,$J$1:$AA$19,L$20,FALSE),1)*IF(ISNA(HLOOKUP($H30,$J$1:$AA$19,L$20,FALSE))=FALSE,HLOOKUP($H30,$J$1:$AA$19,L$20,FALSE),1),HLOOKUP($H29,$J$1:$AA$19,L$20,FALSE))))</f>
        <v>-</v>
      </c>
      <c r="M29" s="15" t="str">
        <f t="shared" ref="M29" si="8">IF(ISNA(IF(AND(ISBLANK($H29),ISBLANK($H30)),"-",IF($H29&lt;&gt;$H30,IF(ISNA(HLOOKUP($H29,$J$1:$AA$19,M$20,FALSE))=FALSE,HLOOKUP($H29,$J$1:$AA$19,M$20,FALSE),1)*IF(ISNA(HLOOKUP($H30,$J$1:$AA$19,M$20,FALSE))=FALSE,HLOOKUP($H30,$J$1:$AA$19,M$20,FALSE),1),HLOOKUP($H29,$J$1:$AA$19,M$20,FALSE)))),"-",IF(AND(ISBLANK($H29),ISBLANK($H30)),"-",IF($H29&lt;&gt;$H30,IF(ISNA(HLOOKUP($H29,$J$1:$AA$19,M$20,FALSE))=FALSE,HLOOKUP($H29,$J$1:$AA$19,M$20,FALSE),1)*IF(ISNA(HLOOKUP($H30,$J$1:$AA$19,M$20,FALSE))=FALSE,HLOOKUP($H30,$J$1:$AA$19,M$20,FALSE),1),HLOOKUP($H29,$J$1:$AA$19,M$20,FALSE))))</f>
        <v>-</v>
      </c>
      <c r="N29" s="15" t="str">
        <f t="shared" ref="N29" si="9">IF(ISNA(IF(AND(ISBLANK($H29),ISBLANK($H30)),"-",IF($H29&lt;&gt;$H30,IF(ISNA(HLOOKUP($H29,$J$1:$AA$19,N$20,FALSE))=FALSE,HLOOKUP($H29,$J$1:$AA$19,N$20,FALSE),1)*IF(ISNA(HLOOKUP($H30,$J$1:$AA$19,N$20,FALSE))=FALSE,HLOOKUP($H30,$J$1:$AA$19,N$20,FALSE),1),HLOOKUP($H29,$J$1:$AA$19,N$20,FALSE)))),"-",IF(AND(ISBLANK($H29),ISBLANK($H30)),"-",IF($H29&lt;&gt;$H30,IF(ISNA(HLOOKUP($H29,$J$1:$AA$19,N$20,FALSE))=FALSE,HLOOKUP($H29,$J$1:$AA$19,N$20,FALSE),1)*IF(ISNA(HLOOKUP($H30,$J$1:$AA$19,N$20,FALSE))=FALSE,HLOOKUP($H30,$J$1:$AA$19,N$20,FALSE),1),HLOOKUP($H29,$J$1:$AA$19,N$20,FALSE))))</f>
        <v>-</v>
      </c>
      <c r="O29" s="15" t="str">
        <f t="shared" ref="O29" si="10">IF(ISNA(IF(AND(ISBLANK($H29),ISBLANK($H30)),"-",IF($H29&lt;&gt;$H30,IF(ISNA(HLOOKUP($H29,$J$1:$AA$19,O$20,FALSE))=FALSE,HLOOKUP($H29,$J$1:$AA$19,O$20,FALSE),1)*IF(ISNA(HLOOKUP($H30,$J$1:$AA$19,O$20,FALSE))=FALSE,HLOOKUP($H30,$J$1:$AA$19,O$20,FALSE),1),HLOOKUP($H29,$J$1:$AA$19,O$20,FALSE)))),"-",IF(AND(ISBLANK($H29),ISBLANK($H30)),"-",IF($H29&lt;&gt;$H30,IF(ISNA(HLOOKUP($H29,$J$1:$AA$19,O$20,FALSE))=FALSE,HLOOKUP($H29,$J$1:$AA$19,O$20,FALSE),1)*IF(ISNA(HLOOKUP($H30,$J$1:$AA$19,O$20,FALSE))=FALSE,HLOOKUP($H30,$J$1:$AA$19,O$20,FALSE),1),HLOOKUP($H29,$J$1:$AA$19,O$20,FALSE))))</f>
        <v>-</v>
      </c>
      <c r="P29" s="15" t="str">
        <f t="shared" ref="P29" si="11">IF(ISNA(IF(AND(ISBLANK($H29),ISBLANK($H30)),"-",IF($H29&lt;&gt;$H30,IF(ISNA(HLOOKUP($H29,$J$1:$AA$19,P$20,FALSE))=FALSE,HLOOKUP($H29,$J$1:$AA$19,P$20,FALSE),1)*IF(ISNA(HLOOKUP($H30,$J$1:$AA$19,P$20,FALSE))=FALSE,HLOOKUP($H30,$J$1:$AA$19,P$20,FALSE),1),HLOOKUP($H29,$J$1:$AA$19,P$20,FALSE)))),"-",IF(AND(ISBLANK($H29),ISBLANK($H30)),"-",IF($H29&lt;&gt;$H30,IF(ISNA(HLOOKUP($H29,$J$1:$AA$19,P$20,FALSE))=FALSE,HLOOKUP($H29,$J$1:$AA$19,P$20,FALSE),1)*IF(ISNA(HLOOKUP($H30,$J$1:$AA$19,P$20,FALSE))=FALSE,HLOOKUP($H30,$J$1:$AA$19,P$20,FALSE),1),HLOOKUP($H29,$J$1:$AA$19,P$20,FALSE))))</f>
        <v>-</v>
      </c>
      <c r="Q29" s="15" t="str">
        <f t="shared" ref="Q29" si="12">IF(ISNA(IF(AND(ISBLANK($H29),ISBLANK($H30)),"-",IF($H29&lt;&gt;$H30,IF(ISNA(HLOOKUP($H29,$J$1:$AA$19,Q$20,FALSE))=FALSE,HLOOKUP($H29,$J$1:$AA$19,Q$20,FALSE),1)*IF(ISNA(HLOOKUP($H30,$J$1:$AA$19,Q$20,FALSE))=FALSE,HLOOKUP($H30,$J$1:$AA$19,Q$20,FALSE),1),HLOOKUP($H29,$J$1:$AA$19,Q$20,FALSE)))),"-",IF(AND(ISBLANK($H29),ISBLANK($H30)),"-",IF($H29&lt;&gt;$H30,IF(ISNA(HLOOKUP($H29,$J$1:$AA$19,Q$20,FALSE))=FALSE,HLOOKUP($H29,$J$1:$AA$19,Q$20,FALSE),1)*IF(ISNA(HLOOKUP($H30,$J$1:$AA$19,Q$20,FALSE))=FALSE,HLOOKUP($H30,$J$1:$AA$19,Q$20,FALSE),1),HLOOKUP($H29,$J$1:$AA$19,Q$20,FALSE))))</f>
        <v>-</v>
      </c>
      <c r="R29" s="15" t="str">
        <f t="shared" ref="R29" si="13">IF(ISNA(IF(AND(ISBLANK($H29),ISBLANK($H30)),"-",IF($H29&lt;&gt;$H30,IF(ISNA(HLOOKUP($H29,$J$1:$AA$19,R$20,FALSE))=FALSE,HLOOKUP($H29,$J$1:$AA$19,R$20,FALSE),1)*IF(ISNA(HLOOKUP($H30,$J$1:$AA$19,R$20,FALSE))=FALSE,HLOOKUP($H30,$J$1:$AA$19,R$20,FALSE),1),HLOOKUP($H29,$J$1:$AA$19,R$20,FALSE)))),"-",IF(AND(ISBLANK($H29),ISBLANK($H30)),"-",IF($H29&lt;&gt;$H30,IF(ISNA(HLOOKUP($H29,$J$1:$AA$19,R$20,FALSE))=FALSE,HLOOKUP($H29,$J$1:$AA$19,R$20,FALSE),1)*IF(ISNA(HLOOKUP($H30,$J$1:$AA$19,R$20,FALSE))=FALSE,HLOOKUP($H30,$J$1:$AA$19,R$20,FALSE),1),HLOOKUP($H29,$J$1:$AA$19,R$20,FALSE))))</f>
        <v>-</v>
      </c>
      <c r="S29" s="15" t="str">
        <f t="shared" ref="S29" si="14">IF(ISNA(IF(AND(ISBLANK($H29),ISBLANK($H30)),"-",IF($H29&lt;&gt;$H30,IF(ISNA(HLOOKUP($H29,$J$1:$AA$19,S$20,FALSE))=FALSE,HLOOKUP($H29,$J$1:$AA$19,S$20,FALSE),1)*IF(ISNA(HLOOKUP($H30,$J$1:$AA$19,S$20,FALSE))=FALSE,HLOOKUP($H30,$J$1:$AA$19,S$20,FALSE),1),HLOOKUP($H29,$J$1:$AA$19,S$20,FALSE)))),"-",IF(AND(ISBLANK($H29),ISBLANK($H30)),"-",IF($H29&lt;&gt;$H30,IF(ISNA(HLOOKUP($H29,$J$1:$AA$19,S$20,FALSE))=FALSE,HLOOKUP($H29,$J$1:$AA$19,S$20,FALSE),1)*IF(ISNA(HLOOKUP($H30,$J$1:$AA$19,S$20,FALSE))=FALSE,HLOOKUP($H30,$J$1:$AA$19,S$20,FALSE),1),HLOOKUP($H29,$J$1:$AA$19,S$20,FALSE))))</f>
        <v>-</v>
      </c>
      <c r="T29" s="15" t="str">
        <f t="shared" ref="T29" si="15">IF(ISNA(IF(AND(ISBLANK($H29),ISBLANK($H30)),"-",IF($H29&lt;&gt;$H30,IF(ISNA(HLOOKUP($H29,$J$1:$AA$19,T$20,FALSE))=FALSE,HLOOKUP($H29,$J$1:$AA$19,T$20,FALSE),1)*IF(ISNA(HLOOKUP($H30,$J$1:$AA$19,T$20,FALSE))=FALSE,HLOOKUP($H30,$J$1:$AA$19,T$20,FALSE),1),HLOOKUP($H29,$J$1:$AA$19,T$20,FALSE)))),"-",IF(AND(ISBLANK($H29),ISBLANK($H30)),"-",IF($H29&lt;&gt;$H30,IF(ISNA(HLOOKUP($H29,$J$1:$AA$19,T$20,FALSE))=FALSE,HLOOKUP($H29,$J$1:$AA$19,T$20,FALSE),1)*IF(ISNA(HLOOKUP($H30,$J$1:$AA$19,T$20,FALSE))=FALSE,HLOOKUP($H30,$J$1:$AA$19,T$20,FALSE),1),HLOOKUP($H29,$J$1:$AA$19,T$20,FALSE))))</f>
        <v>-</v>
      </c>
      <c r="U29" s="15" t="str">
        <f t="shared" ref="U29" si="16">IF(ISNA(IF(AND(ISBLANK($H29),ISBLANK($H30)),"-",IF($H29&lt;&gt;$H30,IF(ISNA(HLOOKUP($H29,$J$1:$AA$19,U$20,FALSE))=FALSE,HLOOKUP($H29,$J$1:$AA$19,U$20,FALSE),1)*IF(ISNA(HLOOKUP($H30,$J$1:$AA$19,U$20,FALSE))=FALSE,HLOOKUP($H30,$J$1:$AA$19,U$20,FALSE),1),HLOOKUP($H29,$J$1:$AA$19,U$20,FALSE)))),"-",IF(AND(ISBLANK($H29),ISBLANK($H30)),"-",IF($H29&lt;&gt;$H30,IF(ISNA(HLOOKUP($H29,$J$1:$AA$19,U$20,FALSE))=FALSE,HLOOKUP($H29,$J$1:$AA$19,U$20,FALSE),1)*IF(ISNA(HLOOKUP($H30,$J$1:$AA$19,U$20,FALSE))=FALSE,HLOOKUP($H30,$J$1:$AA$19,U$20,FALSE),1),HLOOKUP($H29,$J$1:$AA$19,U$20,FALSE))))</f>
        <v>-</v>
      </c>
      <c r="V29" s="15" t="str">
        <f t="shared" ref="V29" si="17">IF(ISNA(IF(AND(ISBLANK($H29),ISBLANK($H30)),"-",IF($H29&lt;&gt;$H30,IF(ISNA(HLOOKUP($H29,$J$1:$AA$19,V$20,FALSE))=FALSE,HLOOKUP($H29,$J$1:$AA$19,V$20,FALSE),1)*IF(ISNA(HLOOKUP($H30,$J$1:$AA$19,V$20,FALSE))=FALSE,HLOOKUP($H30,$J$1:$AA$19,V$20,FALSE),1),HLOOKUP($H29,$J$1:$AA$19,V$20,FALSE)))),"-",IF(AND(ISBLANK($H29),ISBLANK($H30)),"-",IF($H29&lt;&gt;$H30,IF(ISNA(HLOOKUP($H29,$J$1:$AA$19,V$20,FALSE))=FALSE,HLOOKUP($H29,$J$1:$AA$19,V$20,FALSE),1)*IF(ISNA(HLOOKUP($H30,$J$1:$AA$19,V$20,FALSE))=FALSE,HLOOKUP($H30,$J$1:$AA$19,V$20,FALSE),1),HLOOKUP($H29,$J$1:$AA$19,V$20,FALSE))))</f>
        <v>-</v>
      </c>
      <c r="W29" s="15" t="str">
        <f t="shared" ref="W29" si="18">IF(ISNA(IF(AND(ISBLANK($H29),ISBLANK($H30)),"-",IF($H29&lt;&gt;$H30,IF(ISNA(HLOOKUP($H29,$J$1:$AA$19,W$20,FALSE))=FALSE,HLOOKUP($H29,$J$1:$AA$19,W$20,FALSE),1)*IF(ISNA(HLOOKUP($H30,$J$1:$AA$19,W$20,FALSE))=FALSE,HLOOKUP($H30,$J$1:$AA$19,W$20,FALSE),1),HLOOKUP($H29,$J$1:$AA$19,W$20,FALSE)))),"-",IF(AND(ISBLANK($H29),ISBLANK($H30)),"-",IF($H29&lt;&gt;$H30,IF(ISNA(HLOOKUP($H29,$J$1:$AA$19,W$20,FALSE))=FALSE,HLOOKUP($H29,$J$1:$AA$19,W$20,FALSE),1)*IF(ISNA(HLOOKUP($H30,$J$1:$AA$19,W$20,FALSE))=FALSE,HLOOKUP($H30,$J$1:$AA$19,W$20,FALSE),1),HLOOKUP($H29,$J$1:$AA$19,W$20,FALSE))))</f>
        <v>-</v>
      </c>
      <c r="X29" s="15" t="str">
        <f t="shared" ref="X29" si="19">IF(ISNA(IF(AND(ISBLANK($H29),ISBLANK($H30)),"-",IF($H29&lt;&gt;$H30,IF(ISNA(HLOOKUP($H29,$J$1:$AA$19,X$20,FALSE))=FALSE,HLOOKUP($H29,$J$1:$AA$19,X$20,FALSE),1)*IF(ISNA(HLOOKUP($H30,$J$1:$AA$19,X$20,FALSE))=FALSE,HLOOKUP($H30,$J$1:$AA$19,X$20,FALSE),1),HLOOKUP($H29,$J$1:$AA$19,X$20,FALSE)))),"-",IF(AND(ISBLANK($H29),ISBLANK($H30)),"-",IF($H29&lt;&gt;$H30,IF(ISNA(HLOOKUP($H29,$J$1:$AA$19,X$20,FALSE))=FALSE,HLOOKUP($H29,$J$1:$AA$19,X$20,FALSE),1)*IF(ISNA(HLOOKUP($H30,$J$1:$AA$19,X$20,FALSE))=FALSE,HLOOKUP($H30,$J$1:$AA$19,X$20,FALSE),1),HLOOKUP($H29,$J$1:$AA$19,X$20,FALSE))))</f>
        <v>-</v>
      </c>
      <c r="Y29" s="15" t="str">
        <f t="shared" ref="Y29" si="20">IF(ISNA(IF(AND(ISBLANK($H29),ISBLANK($H30)),"-",IF($H29&lt;&gt;$H30,IF(ISNA(HLOOKUP($H29,$J$1:$AA$19,Y$20,FALSE))=FALSE,HLOOKUP($H29,$J$1:$AA$19,Y$20,FALSE),1)*IF(ISNA(HLOOKUP($H30,$J$1:$AA$19,Y$20,FALSE))=FALSE,HLOOKUP($H30,$J$1:$AA$19,Y$20,FALSE),1),HLOOKUP($H29,$J$1:$AA$19,Y$20,FALSE)))),"-",IF(AND(ISBLANK($H29),ISBLANK($H30)),"-",IF($H29&lt;&gt;$H30,IF(ISNA(HLOOKUP($H29,$J$1:$AA$19,Y$20,FALSE))=FALSE,HLOOKUP($H29,$J$1:$AA$19,Y$20,FALSE),1)*IF(ISNA(HLOOKUP($H30,$J$1:$AA$19,Y$20,FALSE))=FALSE,HLOOKUP($H30,$J$1:$AA$19,Y$20,FALSE),1),HLOOKUP($H29,$J$1:$AA$19,Y$20,FALSE))))</f>
        <v>-</v>
      </c>
      <c r="Z29" s="15" t="str">
        <f t="shared" ref="Z29" si="21">IF(ISNA(IF(AND(ISBLANK($H29),ISBLANK($H30)),"-",IF($H29&lt;&gt;$H30,IF(ISNA(HLOOKUP($H29,$J$1:$AA$19,Z$20,FALSE))=FALSE,HLOOKUP($H29,$J$1:$AA$19,Z$20,FALSE),1)*IF(ISNA(HLOOKUP($H30,$J$1:$AA$19,Z$20,FALSE))=FALSE,HLOOKUP($H30,$J$1:$AA$19,Z$20,FALSE),1),HLOOKUP($H29,$J$1:$AA$19,Z$20,FALSE)))),"-",IF(AND(ISBLANK($H29),ISBLANK($H30)),"-",IF($H29&lt;&gt;$H30,IF(ISNA(HLOOKUP($H29,$J$1:$AA$19,Z$20,FALSE))=FALSE,HLOOKUP($H29,$J$1:$AA$19,Z$20,FALSE),1)*IF(ISNA(HLOOKUP($H30,$J$1:$AA$19,Z$20,FALSE))=FALSE,HLOOKUP($H30,$J$1:$AA$19,Z$20,FALSE),1),HLOOKUP($H29,$J$1:$AA$19,Z$20,FALSE))))</f>
        <v>-</v>
      </c>
      <c r="AA29" s="15" t="str">
        <f t="shared" ref="AA29" si="22">IF(ISNA(IF(AND(ISBLANK($H29),ISBLANK($H30)),"-",IF($H29&lt;&gt;$H30,IF(ISNA(HLOOKUP($H29,$J$1:$AA$19,AA$20,FALSE))=FALSE,HLOOKUP($H29,$J$1:$AA$19,AA$20,FALSE),1)*IF(ISNA(HLOOKUP($H30,$J$1:$AA$19,AA$20,FALSE))=FALSE,HLOOKUP($H30,$J$1:$AA$19,AA$20,FALSE),1),HLOOKUP($H29,$J$1:$AA$19,AA$20,FALSE)))),"-",IF(AND(ISBLANK($H29),ISBLANK($H30)),"-",IF($H29&lt;&gt;$H30,IF(ISNA(HLOOKUP($H29,$J$1:$AA$19,AA$20,FALSE))=FALSE,HLOOKUP($H29,$J$1:$AA$19,AA$20,FALSE),1)*IF(ISNA(HLOOKUP($H30,$J$1:$AA$19,AA$20,FALSE))=FALSE,HLOOKUP($H30,$J$1:$AA$19,AA$20,FALSE),1),HLOOKUP($H29,$J$1:$AA$19,AA$20,FALSE))))</f>
        <v>-</v>
      </c>
      <c r="AB29" s="48"/>
      <c r="AC29" s="49"/>
      <c r="AD29" s="50"/>
      <c r="AE29" s="31"/>
      <c r="AF29" s="31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</row>
    <row r="30" spans="1:81" ht="47.5" customHeight="1" thickBot="1" x14ac:dyDescent="0.4">
      <c r="A30" s="30">
        <f t="shared" ca="1" si="1"/>
        <v>0</v>
      </c>
      <c r="B30" s="30">
        <f t="shared" ca="1" si="1"/>
        <v>0</v>
      </c>
      <c r="C30" s="30">
        <f t="shared" ca="1" si="1"/>
        <v>0</v>
      </c>
      <c r="D30" s="30">
        <f t="shared" ca="1" si="1"/>
        <v>0</v>
      </c>
      <c r="E30" s="30">
        <f t="shared" ca="1" si="1"/>
        <v>0</v>
      </c>
      <c r="F30" s="30">
        <f t="shared" ca="1" si="1"/>
        <v>0</v>
      </c>
      <c r="G30" s="80"/>
      <c r="H30" s="10" t="str">
        <f>IF(ISNA(REPLACE(LOWER(VLOOKUP(H28,'Move and PKMN DB'!$G$2:$I$860,3,FALSE)),4,LEN(VLOOKUP(H28,'Move and PKMN DB'!$G$2:$I$860,3,FALSE)),"")),"",REPLACE(LOWER(VLOOKUP(H28,'Move and PKMN DB'!$G$2:$I$860,3,FALSE)),4,LEN(VLOOKUP(H28,'Move and PKMN DB'!$G$2:$I$860,3,FALSE)),""))</f>
        <v/>
      </c>
      <c r="I30" s="74" t="s">
        <v>2438</v>
      </c>
      <c r="J30" s="36" t="str">
        <f t="shared" ref="J30:AA30" si="23">IF(AND(ISBLANK($H29),ISBLANK($H30)),"-",IF(OR(IF(ISNA(VLOOKUP($H29,$I$2:$AA$19,J$20,FALSE))=FALSE,VLOOKUP($H29,$I$2:$AA$19,J$20,FALSE)=2),IF(ISNA(VLOOKUP($H30,$I$2:$AA$19,J$20,FALSE))=FALSE,VLOOKUP($H30,$I$2:$AA$19,J$20,FALSE)=2)),"yes","no"))</f>
        <v>no</v>
      </c>
      <c r="K30" s="37" t="str">
        <f t="shared" si="23"/>
        <v>no</v>
      </c>
      <c r="L30" s="37" t="str">
        <f t="shared" si="23"/>
        <v>no</v>
      </c>
      <c r="M30" s="37" t="str">
        <f t="shared" si="23"/>
        <v>no</v>
      </c>
      <c r="N30" s="37" t="str">
        <f t="shared" si="23"/>
        <v>no</v>
      </c>
      <c r="O30" s="37" t="str">
        <f t="shared" si="23"/>
        <v>no</v>
      </c>
      <c r="P30" s="37" t="str">
        <f t="shared" si="23"/>
        <v>no</v>
      </c>
      <c r="Q30" s="37" t="str">
        <f t="shared" si="23"/>
        <v>no</v>
      </c>
      <c r="R30" s="37" t="str">
        <f t="shared" si="23"/>
        <v>no</v>
      </c>
      <c r="S30" s="37" t="str">
        <f t="shared" si="23"/>
        <v>no</v>
      </c>
      <c r="T30" s="37" t="str">
        <f t="shared" si="23"/>
        <v>no</v>
      </c>
      <c r="U30" s="37" t="str">
        <f t="shared" si="23"/>
        <v>no</v>
      </c>
      <c r="V30" s="37" t="str">
        <f t="shared" si="23"/>
        <v>no</v>
      </c>
      <c r="W30" s="37" t="str">
        <f t="shared" si="23"/>
        <v>no</v>
      </c>
      <c r="X30" s="37" t="str">
        <f t="shared" si="23"/>
        <v>no</v>
      </c>
      <c r="Y30" s="37" t="str">
        <f t="shared" si="23"/>
        <v>no</v>
      </c>
      <c r="Z30" s="37" t="str">
        <f t="shared" si="23"/>
        <v>no</v>
      </c>
      <c r="AA30" s="58" t="str">
        <f t="shared" si="23"/>
        <v>no</v>
      </c>
      <c r="AB30" s="51"/>
      <c r="AC30" s="52"/>
      <c r="AD30" s="53"/>
      <c r="AE30" s="31"/>
      <c r="AF30" s="31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</row>
    <row r="31" spans="1:81" ht="47.5" customHeight="1" thickBot="1" x14ac:dyDescent="0.4">
      <c r="A31" s="30" t="str">
        <f ca="1">LEFT(A17,1)</f>
        <v>0</v>
      </c>
      <c r="B31" s="30" t="str">
        <f t="shared" ref="B31:F31" ca="1" si="24">LEFT(B17,1)</f>
        <v>0</v>
      </c>
      <c r="C31" s="30" t="str">
        <f t="shared" ca="1" si="24"/>
        <v>0</v>
      </c>
      <c r="D31" s="30" t="str">
        <f t="shared" ca="1" si="24"/>
        <v>0</v>
      </c>
      <c r="E31" s="30" t="str">
        <f t="shared" ca="1" si="24"/>
        <v>0</v>
      </c>
      <c r="F31" s="30" t="str">
        <f t="shared" ca="1" si="24"/>
        <v>0</v>
      </c>
      <c r="G31" s="20" t="str">
        <f ca="1">IF(ISNA(IF(OR(VLOOKUP($B$45,'Move and PKMN DB'!$B$2:$D$743,3,FALSE)="Physical",VLOOKUP($B$45,'Move and PKMN DB'!$B$2:$D$743,3,FALSE)="Special"),REPLACE(LOWER(VLOOKUP($B$45,'Move and PKMN DB'!$B$2:$D$743,2,FALSE)),4,LEN(VLOOKUP($B$45,'Move and PKMN DB'!$B$2:$D$743,2,FALSE)),""),"")),"",IF(OR(VLOOKUP($B$45,'Move and PKMN DB'!$B$2:$D$743,3,FALSE)="Physical",VLOOKUP($B$45,'Move and PKMN DB'!$B$2:$D$743,3,FALSE)="Special"),REPLACE(LOWER(VLOOKUP($B$45,'Move and PKMN DB'!$B$2:$D$743,2,FALSE)),4,LEN(VLOOKUP($B$45,'Move and PKMN DB'!$B$2:$D$743,2,FALSE)),""),""))</f>
        <v/>
      </c>
      <c r="H31" s="17" t="str">
        <f ca="1">IF(ISNA(IF(OR(VLOOKUP($B$46,'Move and PKMN DB'!$B$2:$D$743,3,FALSE)="Physical",VLOOKUP($B$46,'Move and PKMN DB'!$B$2:$D$743,3,FALSE)="Special"),REPLACE(LOWER(VLOOKUP($B$46,'Move and PKMN DB'!$B$2:$D$743,2,FALSE)),4,LEN(VLOOKUP($B$46,'Move and PKMN DB'!$B$2:$D$743,2,FALSE)),""),"")),"",IF(OR(VLOOKUP($B$46,'Move and PKMN DB'!$B$2:$D$743,3,FALSE)="Physical",VLOOKUP($B$46,'Move and PKMN DB'!$B$2:$D$743,3,FALSE)="Special"),REPLACE(LOWER(VLOOKUP($B$46,'Move and PKMN DB'!$B$2:$D$743,2,FALSE)),4,LEN(VLOOKUP($B$46,'Move and PKMN DB'!$B$2:$D$743,2,FALSE)),""),""))</f>
        <v/>
      </c>
      <c r="I31" s="55" t="s">
        <v>37</v>
      </c>
      <c r="J31" s="66">
        <f t="shared" ref="J31:AA31" ca="1" si="25">IF(AND(ISBLANK($G31),ISBLANK($H31),ISBLANK($G32),ISBLANK($H32)),"-",SUM(IF(ISNA(VLOOKUP($G31,$I$2:$AA$19,J$20,FALSE))=FALSE,VLOOKUP($G31,$I$2:$AA$19,J$20,FALSE)=2),IF(ISNA(VLOOKUP($H31,$I$2:$AA$19,J$20,FALSE))=FALSE,VLOOKUP($H31,$I$2:$AA$19,J$20,FALSE)=2),IF(ISNA(VLOOKUP($G32,$I$2:$AA$19,J$20,FALSE))=FALSE,VLOOKUP($G32,$I$2:$AA$19,J$20,FALSE)=2),IF(ISNA(VLOOKUP($H32,$I$2:$AA$19,J$20,FALSE))=FALSE,VLOOKUP($H32,$I$2:$AA$19,J$20,FALSE)=2)))</f>
        <v>0</v>
      </c>
      <c r="K31" s="66">
        <f t="shared" ca="1" si="25"/>
        <v>0</v>
      </c>
      <c r="L31" s="66">
        <f t="shared" ca="1" si="25"/>
        <v>0</v>
      </c>
      <c r="M31" s="66">
        <f t="shared" ca="1" si="25"/>
        <v>0</v>
      </c>
      <c r="N31" s="66">
        <f t="shared" ca="1" si="25"/>
        <v>0</v>
      </c>
      <c r="O31" s="66">
        <f t="shared" ca="1" si="25"/>
        <v>0</v>
      </c>
      <c r="P31" s="66">
        <f t="shared" ca="1" si="25"/>
        <v>0</v>
      </c>
      <c r="Q31" s="66">
        <f t="shared" ca="1" si="25"/>
        <v>0</v>
      </c>
      <c r="R31" s="66">
        <f t="shared" ca="1" si="25"/>
        <v>0</v>
      </c>
      <c r="S31" s="66">
        <f t="shared" ca="1" si="25"/>
        <v>0</v>
      </c>
      <c r="T31" s="66">
        <f t="shared" ca="1" si="25"/>
        <v>0</v>
      </c>
      <c r="U31" s="66">
        <f t="shared" ca="1" si="25"/>
        <v>0</v>
      </c>
      <c r="V31" s="66">
        <f t="shared" ca="1" si="25"/>
        <v>0</v>
      </c>
      <c r="W31" s="66">
        <f t="shared" ca="1" si="25"/>
        <v>0</v>
      </c>
      <c r="X31" s="66">
        <f t="shared" ca="1" si="25"/>
        <v>0</v>
      </c>
      <c r="Y31" s="66">
        <f t="shared" ca="1" si="25"/>
        <v>0</v>
      </c>
      <c r="Z31" s="66">
        <f t="shared" ca="1" si="25"/>
        <v>0</v>
      </c>
      <c r="AA31" s="66">
        <f t="shared" ca="1" si="25"/>
        <v>0</v>
      </c>
      <c r="AB31" s="45"/>
      <c r="AC31" s="27"/>
      <c r="AD31" s="27"/>
      <c r="AE31" s="31"/>
      <c r="AF31" s="31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</row>
    <row r="32" spans="1:81" ht="47.5" customHeight="1" thickBot="1" x14ac:dyDescent="0.4">
      <c r="A32" s="30" t="str">
        <f t="shared" ref="A32:F44" ca="1" si="26">LEFT(A18,1)</f>
        <v>0</v>
      </c>
      <c r="B32" s="30" t="str">
        <f t="shared" ca="1" si="26"/>
        <v>0</v>
      </c>
      <c r="C32" s="30" t="str">
        <f t="shared" ca="1" si="26"/>
        <v>0</v>
      </c>
      <c r="D32" s="30" t="str">
        <f t="shared" ca="1" si="26"/>
        <v>0</v>
      </c>
      <c r="E32" s="30" t="str">
        <f t="shared" ca="1" si="26"/>
        <v>0</v>
      </c>
      <c r="F32" s="30" t="str">
        <f t="shared" ca="1" si="26"/>
        <v>0</v>
      </c>
      <c r="G32" s="24" t="str">
        <f ca="1">IF(ISNA(IF(OR(VLOOKUP($B$47,'Move and PKMN DB'!$B$2:$D$743,3,FALSE)="Physical",VLOOKUP($B$47,'Move and PKMN DB'!$B$2:$D$743,3,FALSE)="Special"),REPLACE(LOWER(VLOOKUP($B$47,'Move and PKMN DB'!$B$2:$D$743,2,FALSE)),4,LEN(VLOOKUP($B$47,'Move and PKMN DB'!$B$2:$D$743,2,FALSE)),""),"")),"",IF(OR(VLOOKUP($B$47,'Move and PKMN DB'!$B$2:$D$743,3,FALSE)="Physical",VLOOKUP($B$47,'Move and PKMN DB'!$B$2:$D$743,3,FALSE)="Special"),REPLACE(LOWER(VLOOKUP($B$47,'Move and PKMN DB'!$B$2:$D$743,2,FALSE)),4,LEN(VLOOKUP($B$47,'Move and PKMN DB'!$B$2:$D$743,2,FALSE)),""),""))</f>
        <v/>
      </c>
      <c r="H32" s="7" t="str">
        <f ca="1">IF(ISNA(IF(OR(VLOOKUP($B$48,'Move and PKMN DB'!$B$2:$D$743,3,FALSE)="Physical",VLOOKUP($B$48,'Move and PKMN DB'!$B$2:$D$743,3,FALSE)="Special"),REPLACE(LOWER(VLOOKUP($B$48,'Move and PKMN DB'!$B$2:$D$743,2,FALSE)),4,LEN(VLOOKUP($B$48,'Move and PKMN DB'!$B$2:$D$743,2,FALSE)),""),"")),"",IF(OR(VLOOKUP($B$48,'Move and PKMN DB'!$B$2:$D$743,3,FALSE)="Physical",VLOOKUP($B$48,'Move and PKMN DB'!$B$2:$D$743,3,FALSE)="Special"),REPLACE(LOWER(VLOOKUP($B$48,'Move and PKMN DB'!$B$2:$D$743,2,FALSE)),4,LEN(VLOOKUP($B$48,'Move and PKMN DB'!$B$2:$D$743,2,FALSE)),""),""))</f>
        <v/>
      </c>
      <c r="I32" s="89" t="s">
        <v>2436</v>
      </c>
      <c r="J32" s="89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7"/>
      <c r="AB32" s="45"/>
      <c r="AC32" s="27"/>
      <c r="AD32" s="27"/>
      <c r="AE32" s="31"/>
      <c r="AF32" s="31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</row>
    <row r="33" spans="1:81" ht="24" customHeight="1" thickBot="1" x14ac:dyDescent="0.4">
      <c r="A33" s="30" t="str">
        <f t="shared" ca="1" si="26"/>
        <v>0</v>
      </c>
      <c r="B33" s="30" t="str">
        <f t="shared" ca="1" si="26"/>
        <v>0</v>
      </c>
      <c r="C33" s="30" t="str">
        <f t="shared" ca="1" si="26"/>
        <v>0</v>
      </c>
      <c r="D33" s="30" t="str">
        <f t="shared" ca="1" si="26"/>
        <v>0</v>
      </c>
      <c r="E33" s="30" t="str">
        <f t="shared" ca="1" si="26"/>
        <v>0</v>
      </c>
      <c r="F33" s="30" t="str">
        <f t="shared" ca="1" si="26"/>
        <v>0</v>
      </c>
      <c r="G33" s="81" t="s">
        <v>23</v>
      </c>
      <c r="H33" s="4" t="s">
        <v>22</v>
      </c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9"/>
      <c r="AB33" s="46"/>
      <c r="AC33" s="47"/>
      <c r="AD33" s="31"/>
      <c r="AE33" s="31"/>
      <c r="AF33" s="31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</row>
    <row r="34" spans="1:81" ht="24" customHeight="1" thickBot="1" x14ac:dyDescent="0.4">
      <c r="A34" s="30" t="str">
        <f t="shared" ca="1" si="26"/>
        <v>0</v>
      </c>
      <c r="B34" s="30" t="str">
        <f t="shared" ca="1" si="26"/>
        <v>0</v>
      </c>
      <c r="C34" s="30" t="str">
        <f t="shared" ca="1" si="26"/>
        <v>0</v>
      </c>
      <c r="D34" s="30" t="str">
        <f t="shared" ca="1" si="26"/>
        <v>0</v>
      </c>
      <c r="E34" s="30" t="str">
        <f t="shared" ca="1" si="26"/>
        <v>0</v>
      </c>
      <c r="F34" s="30" t="str">
        <f t="shared" ca="1" si="26"/>
        <v>0</v>
      </c>
      <c r="G34" s="82"/>
      <c r="H34" s="34" t="str">
        <f>IF(ISERROR(FIND("-Mega",C$49))=FALSE,REPLACE(C$49,LEN(C$49)-4,LEN(C$49),""),C$49)</f>
        <v/>
      </c>
      <c r="I34" s="27"/>
      <c r="J34" s="1" t="s">
        <v>18</v>
      </c>
      <c r="K34" s="2" t="s">
        <v>17</v>
      </c>
      <c r="L34" s="2" t="s">
        <v>16</v>
      </c>
      <c r="M34" s="2" t="s">
        <v>15</v>
      </c>
      <c r="N34" s="2" t="s">
        <v>14</v>
      </c>
      <c r="O34" s="2" t="s">
        <v>19</v>
      </c>
      <c r="P34" s="2" t="s">
        <v>13</v>
      </c>
      <c r="Q34" s="2" t="s">
        <v>2</v>
      </c>
      <c r="R34" s="2" t="s">
        <v>3</v>
      </c>
      <c r="S34" s="2" t="s">
        <v>4</v>
      </c>
      <c r="T34" s="2" t="s">
        <v>5</v>
      </c>
      <c r="U34" s="2" t="s">
        <v>6</v>
      </c>
      <c r="V34" s="2" t="s">
        <v>7</v>
      </c>
      <c r="W34" s="2" t="s">
        <v>8</v>
      </c>
      <c r="X34" s="2" t="s">
        <v>9</v>
      </c>
      <c r="Y34" s="2" t="s">
        <v>10</v>
      </c>
      <c r="Z34" s="2" t="s">
        <v>11</v>
      </c>
      <c r="AA34" s="3" t="s">
        <v>12</v>
      </c>
      <c r="AB34" s="54"/>
      <c r="AC34" s="43"/>
      <c r="AD34" s="31"/>
      <c r="AE34" s="31"/>
      <c r="AF34" s="31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</row>
    <row r="35" spans="1:81" ht="48" customHeight="1" x14ac:dyDescent="0.35">
      <c r="A35" s="30" t="str">
        <f t="shared" ca="1" si="26"/>
        <v>0</v>
      </c>
      <c r="B35" s="30" t="str">
        <f t="shared" ca="1" si="26"/>
        <v>0</v>
      </c>
      <c r="C35" s="30" t="str">
        <f t="shared" ca="1" si="26"/>
        <v>0</v>
      </c>
      <c r="D35" s="30" t="str">
        <f t="shared" ca="1" si="26"/>
        <v>0</v>
      </c>
      <c r="E35" s="30" t="str">
        <f t="shared" ca="1" si="26"/>
        <v>0</v>
      </c>
      <c r="F35" s="30" t="str">
        <f t="shared" ca="1" si="26"/>
        <v>0</v>
      </c>
      <c r="G35" s="79" t="s">
        <v>35</v>
      </c>
      <c r="H35" s="9" t="str">
        <f>IF(ISNA(REPLACE(LOWER(VLOOKUP(H34,'Move and PKMN DB'!$G$2:$I$860,2,FALSE)),4,LEN(VLOOKUP(H34,'Move and PKMN DB'!$G$2:$I$860,2,FALSE)),"")),"",REPLACE(LOWER(VLOOKUP(H34,'Move and PKMN DB'!$G$2:$I$860,2,FALSE)),4,LEN(VLOOKUP(H34,'Move and PKMN DB'!$G$2:$I$860,2,FALSE)),""))</f>
        <v/>
      </c>
      <c r="I35" s="9" t="s">
        <v>36</v>
      </c>
      <c r="J35" s="15" t="str">
        <f>IF(ISNA(IF(AND(ISBLANK($H35),ISBLANK($H36)),"-",IF($H35&lt;&gt;$H36,IF(ISNA(HLOOKUP($H35,$J$1:$AA$19,J$20,FALSE))=FALSE,HLOOKUP($H35,$J$1:$AA$19,J$20,FALSE),1)*IF(ISNA(HLOOKUP($H36,$J$1:$AA$19,J$20,FALSE))=FALSE,HLOOKUP($H36,$J$1:$AA$19,J$20,FALSE),1),HLOOKUP($H35,$J$1:$AA$19,J$20,FALSE)))),"-",IF(AND(ISBLANK($H35),ISBLANK($H36)),"-",IF($H35&lt;&gt;$H36,IF(ISNA(HLOOKUP($H35,$J$1:$AA$19,J$20,FALSE))=FALSE,HLOOKUP($H35,$J$1:$AA$19,J$20,FALSE),1)*IF(ISNA(HLOOKUP($H36,$J$1:$AA$19,J$20,FALSE))=FALSE,HLOOKUP($H36,$J$1:$AA$19,J$20,FALSE),1),HLOOKUP($H35,$J$1:$AA$19,J$20,FALSE))))</f>
        <v>-</v>
      </c>
      <c r="K35" s="15" t="str">
        <f t="shared" ref="K35" si="27">IF(ISNA(IF(AND(ISBLANK($H35),ISBLANK($H36)),"-",IF($H35&lt;&gt;$H36,IF(ISNA(HLOOKUP($H35,$J$1:$AA$19,K$20,FALSE))=FALSE,HLOOKUP($H35,$J$1:$AA$19,K$20,FALSE),1)*IF(ISNA(HLOOKUP($H36,$J$1:$AA$19,K$20,FALSE))=FALSE,HLOOKUP($H36,$J$1:$AA$19,K$20,FALSE),1),HLOOKUP($H35,$J$1:$AA$19,K$20,FALSE)))),"-",IF(AND(ISBLANK($H35),ISBLANK($H36)),"-",IF($H35&lt;&gt;$H36,IF(ISNA(HLOOKUP($H35,$J$1:$AA$19,K$20,FALSE))=FALSE,HLOOKUP($H35,$J$1:$AA$19,K$20,FALSE),1)*IF(ISNA(HLOOKUP($H36,$J$1:$AA$19,K$20,FALSE))=FALSE,HLOOKUP($H36,$J$1:$AA$19,K$20,FALSE),1),HLOOKUP($H35,$J$1:$AA$19,K$20,FALSE))))</f>
        <v>-</v>
      </c>
      <c r="L35" s="15" t="str">
        <f t="shared" ref="L35" si="28">IF(ISNA(IF(AND(ISBLANK($H35),ISBLANK($H36)),"-",IF($H35&lt;&gt;$H36,IF(ISNA(HLOOKUP($H35,$J$1:$AA$19,L$20,FALSE))=FALSE,HLOOKUP($H35,$J$1:$AA$19,L$20,FALSE),1)*IF(ISNA(HLOOKUP($H36,$J$1:$AA$19,L$20,FALSE))=FALSE,HLOOKUP($H36,$J$1:$AA$19,L$20,FALSE),1),HLOOKUP($H35,$J$1:$AA$19,L$20,FALSE)))),"-",IF(AND(ISBLANK($H35),ISBLANK($H36)),"-",IF($H35&lt;&gt;$H36,IF(ISNA(HLOOKUP($H35,$J$1:$AA$19,L$20,FALSE))=FALSE,HLOOKUP($H35,$J$1:$AA$19,L$20,FALSE),1)*IF(ISNA(HLOOKUP($H36,$J$1:$AA$19,L$20,FALSE))=FALSE,HLOOKUP($H36,$J$1:$AA$19,L$20,FALSE),1),HLOOKUP($H35,$J$1:$AA$19,L$20,FALSE))))</f>
        <v>-</v>
      </c>
      <c r="M35" s="15" t="str">
        <f t="shared" ref="M35" si="29">IF(ISNA(IF(AND(ISBLANK($H35),ISBLANK($H36)),"-",IF($H35&lt;&gt;$H36,IF(ISNA(HLOOKUP($H35,$J$1:$AA$19,M$20,FALSE))=FALSE,HLOOKUP($H35,$J$1:$AA$19,M$20,FALSE),1)*IF(ISNA(HLOOKUP($H36,$J$1:$AA$19,M$20,FALSE))=FALSE,HLOOKUP($H36,$J$1:$AA$19,M$20,FALSE),1),HLOOKUP($H35,$J$1:$AA$19,M$20,FALSE)))),"-",IF(AND(ISBLANK($H35),ISBLANK($H36)),"-",IF($H35&lt;&gt;$H36,IF(ISNA(HLOOKUP($H35,$J$1:$AA$19,M$20,FALSE))=FALSE,HLOOKUP($H35,$J$1:$AA$19,M$20,FALSE),1)*IF(ISNA(HLOOKUP($H36,$J$1:$AA$19,M$20,FALSE))=FALSE,HLOOKUP($H36,$J$1:$AA$19,M$20,FALSE),1),HLOOKUP($H35,$J$1:$AA$19,M$20,FALSE))))</f>
        <v>-</v>
      </c>
      <c r="N35" s="15" t="str">
        <f t="shared" ref="N35" si="30">IF(ISNA(IF(AND(ISBLANK($H35),ISBLANK($H36)),"-",IF($H35&lt;&gt;$H36,IF(ISNA(HLOOKUP($H35,$J$1:$AA$19,N$20,FALSE))=FALSE,HLOOKUP($H35,$J$1:$AA$19,N$20,FALSE),1)*IF(ISNA(HLOOKUP($H36,$J$1:$AA$19,N$20,FALSE))=FALSE,HLOOKUP($H36,$J$1:$AA$19,N$20,FALSE),1),HLOOKUP($H35,$J$1:$AA$19,N$20,FALSE)))),"-",IF(AND(ISBLANK($H35),ISBLANK($H36)),"-",IF($H35&lt;&gt;$H36,IF(ISNA(HLOOKUP($H35,$J$1:$AA$19,N$20,FALSE))=FALSE,HLOOKUP($H35,$J$1:$AA$19,N$20,FALSE),1)*IF(ISNA(HLOOKUP($H36,$J$1:$AA$19,N$20,FALSE))=FALSE,HLOOKUP($H36,$J$1:$AA$19,N$20,FALSE),1),HLOOKUP($H35,$J$1:$AA$19,N$20,FALSE))))</f>
        <v>-</v>
      </c>
      <c r="O35" s="15" t="str">
        <f t="shared" ref="O35" si="31">IF(ISNA(IF(AND(ISBLANK($H35),ISBLANK($H36)),"-",IF($H35&lt;&gt;$H36,IF(ISNA(HLOOKUP($H35,$J$1:$AA$19,O$20,FALSE))=FALSE,HLOOKUP($H35,$J$1:$AA$19,O$20,FALSE),1)*IF(ISNA(HLOOKUP($H36,$J$1:$AA$19,O$20,FALSE))=FALSE,HLOOKUP($H36,$J$1:$AA$19,O$20,FALSE),1),HLOOKUP($H35,$J$1:$AA$19,O$20,FALSE)))),"-",IF(AND(ISBLANK($H35),ISBLANK($H36)),"-",IF($H35&lt;&gt;$H36,IF(ISNA(HLOOKUP($H35,$J$1:$AA$19,O$20,FALSE))=FALSE,HLOOKUP($H35,$J$1:$AA$19,O$20,FALSE),1)*IF(ISNA(HLOOKUP($H36,$J$1:$AA$19,O$20,FALSE))=FALSE,HLOOKUP($H36,$J$1:$AA$19,O$20,FALSE),1),HLOOKUP($H35,$J$1:$AA$19,O$20,FALSE))))</f>
        <v>-</v>
      </c>
      <c r="P35" s="15" t="str">
        <f t="shared" ref="P35" si="32">IF(ISNA(IF(AND(ISBLANK($H35),ISBLANK($H36)),"-",IF($H35&lt;&gt;$H36,IF(ISNA(HLOOKUP($H35,$J$1:$AA$19,P$20,FALSE))=FALSE,HLOOKUP($H35,$J$1:$AA$19,P$20,FALSE),1)*IF(ISNA(HLOOKUP($H36,$J$1:$AA$19,P$20,FALSE))=FALSE,HLOOKUP($H36,$J$1:$AA$19,P$20,FALSE),1),HLOOKUP($H35,$J$1:$AA$19,P$20,FALSE)))),"-",IF(AND(ISBLANK($H35),ISBLANK($H36)),"-",IF($H35&lt;&gt;$H36,IF(ISNA(HLOOKUP($H35,$J$1:$AA$19,P$20,FALSE))=FALSE,HLOOKUP($H35,$J$1:$AA$19,P$20,FALSE),1)*IF(ISNA(HLOOKUP($H36,$J$1:$AA$19,P$20,FALSE))=FALSE,HLOOKUP($H36,$J$1:$AA$19,P$20,FALSE),1),HLOOKUP($H35,$J$1:$AA$19,P$20,FALSE))))</f>
        <v>-</v>
      </c>
      <c r="Q35" s="15" t="str">
        <f t="shared" ref="Q35" si="33">IF(ISNA(IF(AND(ISBLANK($H35),ISBLANK($H36)),"-",IF($H35&lt;&gt;$H36,IF(ISNA(HLOOKUP($H35,$J$1:$AA$19,Q$20,FALSE))=FALSE,HLOOKUP($H35,$J$1:$AA$19,Q$20,FALSE),1)*IF(ISNA(HLOOKUP($H36,$J$1:$AA$19,Q$20,FALSE))=FALSE,HLOOKUP($H36,$J$1:$AA$19,Q$20,FALSE),1),HLOOKUP($H35,$J$1:$AA$19,Q$20,FALSE)))),"-",IF(AND(ISBLANK($H35),ISBLANK($H36)),"-",IF($H35&lt;&gt;$H36,IF(ISNA(HLOOKUP($H35,$J$1:$AA$19,Q$20,FALSE))=FALSE,HLOOKUP($H35,$J$1:$AA$19,Q$20,FALSE),1)*IF(ISNA(HLOOKUP($H36,$J$1:$AA$19,Q$20,FALSE))=FALSE,HLOOKUP($H36,$J$1:$AA$19,Q$20,FALSE),1),HLOOKUP($H35,$J$1:$AA$19,Q$20,FALSE))))</f>
        <v>-</v>
      </c>
      <c r="R35" s="15" t="str">
        <f t="shared" ref="R35" si="34">IF(ISNA(IF(AND(ISBLANK($H35),ISBLANK($H36)),"-",IF($H35&lt;&gt;$H36,IF(ISNA(HLOOKUP($H35,$J$1:$AA$19,R$20,FALSE))=FALSE,HLOOKUP($H35,$J$1:$AA$19,R$20,FALSE),1)*IF(ISNA(HLOOKUP($H36,$J$1:$AA$19,R$20,FALSE))=FALSE,HLOOKUP($H36,$J$1:$AA$19,R$20,FALSE),1),HLOOKUP($H35,$J$1:$AA$19,R$20,FALSE)))),"-",IF(AND(ISBLANK($H35),ISBLANK($H36)),"-",IF($H35&lt;&gt;$H36,IF(ISNA(HLOOKUP($H35,$J$1:$AA$19,R$20,FALSE))=FALSE,HLOOKUP($H35,$J$1:$AA$19,R$20,FALSE),1)*IF(ISNA(HLOOKUP($H36,$J$1:$AA$19,R$20,FALSE))=FALSE,HLOOKUP($H36,$J$1:$AA$19,R$20,FALSE),1),HLOOKUP($H35,$J$1:$AA$19,R$20,FALSE))))</f>
        <v>-</v>
      </c>
      <c r="S35" s="15" t="str">
        <f t="shared" ref="S35" si="35">IF(ISNA(IF(AND(ISBLANK($H35),ISBLANK($H36)),"-",IF($H35&lt;&gt;$H36,IF(ISNA(HLOOKUP($H35,$J$1:$AA$19,S$20,FALSE))=FALSE,HLOOKUP($H35,$J$1:$AA$19,S$20,FALSE),1)*IF(ISNA(HLOOKUP($H36,$J$1:$AA$19,S$20,FALSE))=FALSE,HLOOKUP($H36,$J$1:$AA$19,S$20,FALSE),1),HLOOKUP($H35,$J$1:$AA$19,S$20,FALSE)))),"-",IF(AND(ISBLANK($H35),ISBLANK($H36)),"-",IF($H35&lt;&gt;$H36,IF(ISNA(HLOOKUP($H35,$J$1:$AA$19,S$20,FALSE))=FALSE,HLOOKUP($H35,$J$1:$AA$19,S$20,FALSE),1)*IF(ISNA(HLOOKUP($H36,$J$1:$AA$19,S$20,FALSE))=FALSE,HLOOKUP($H36,$J$1:$AA$19,S$20,FALSE),1),HLOOKUP($H35,$J$1:$AA$19,S$20,FALSE))))</f>
        <v>-</v>
      </c>
      <c r="T35" s="15" t="str">
        <f t="shared" ref="T35" si="36">IF(ISNA(IF(AND(ISBLANK($H35),ISBLANK($H36)),"-",IF($H35&lt;&gt;$H36,IF(ISNA(HLOOKUP($H35,$J$1:$AA$19,T$20,FALSE))=FALSE,HLOOKUP($H35,$J$1:$AA$19,T$20,FALSE),1)*IF(ISNA(HLOOKUP($H36,$J$1:$AA$19,T$20,FALSE))=FALSE,HLOOKUP($H36,$J$1:$AA$19,T$20,FALSE),1),HLOOKUP($H35,$J$1:$AA$19,T$20,FALSE)))),"-",IF(AND(ISBLANK($H35),ISBLANK($H36)),"-",IF($H35&lt;&gt;$H36,IF(ISNA(HLOOKUP($H35,$J$1:$AA$19,T$20,FALSE))=FALSE,HLOOKUP($H35,$J$1:$AA$19,T$20,FALSE),1)*IF(ISNA(HLOOKUP($H36,$J$1:$AA$19,T$20,FALSE))=FALSE,HLOOKUP($H36,$J$1:$AA$19,T$20,FALSE),1),HLOOKUP($H35,$J$1:$AA$19,T$20,FALSE))))</f>
        <v>-</v>
      </c>
      <c r="U35" s="15" t="str">
        <f t="shared" ref="U35" si="37">IF(ISNA(IF(AND(ISBLANK($H35),ISBLANK($H36)),"-",IF($H35&lt;&gt;$H36,IF(ISNA(HLOOKUP($H35,$J$1:$AA$19,U$20,FALSE))=FALSE,HLOOKUP($H35,$J$1:$AA$19,U$20,FALSE),1)*IF(ISNA(HLOOKUP($H36,$J$1:$AA$19,U$20,FALSE))=FALSE,HLOOKUP($H36,$J$1:$AA$19,U$20,FALSE),1),HLOOKUP($H35,$J$1:$AA$19,U$20,FALSE)))),"-",IF(AND(ISBLANK($H35),ISBLANK($H36)),"-",IF($H35&lt;&gt;$H36,IF(ISNA(HLOOKUP($H35,$J$1:$AA$19,U$20,FALSE))=FALSE,HLOOKUP($H35,$J$1:$AA$19,U$20,FALSE),1)*IF(ISNA(HLOOKUP($H36,$J$1:$AA$19,U$20,FALSE))=FALSE,HLOOKUP($H36,$J$1:$AA$19,U$20,FALSE),1),HLOOKUP($H35,$J$1:$AA$19,U$20,FALSE))))</f>
        <v>-</v>
      </c>
      <c r="V35" s="15" t="str">
        <f t="shared" ref="V35" si="38">IF(ISNA(IF(AND(ISBLANK($H35),ISBLANK($H36)),"-",IF($H35&lt;&gt;$H36,IF(ISNA(HLOOKUP($H35,$J$1:$AA$19,V$20,FALSE))=FALSE,HLOOKUP($H35,$J$1:$AA$19,V$20,FALSE),1)*IF(ISNA(HLOOKUP($H36,$J$1:$AA$19,V$20,FALSE))=FALSE,HLOOKUP($H36,$J$1:$AA$19,V$20,FALSE),1),HLOOKUP($H35,$J$1:$AA$19,V$20,FALSE)))),"-",IF(AND(ISBLANK($H35),ISBLANK($H36)),"-",IF($H35&lt;&gt;$H36,IF(ISNA(HLOOKUP($H35,$J$1:$AA$19,V$20,FALSE))=FALSE,HLOOKUP($H35,$J$1:$AA$19,V$20,FALSE),1)*IF(ISNA(HLOOKUP($H36,$J$1:$AA$19,V$20,FALSE))=FALSE,HLOOKUP($H36,$J$1:$AA$19,V$20,FALSE),1),HLOOKUP($H35,$J$1:$AA$19,V$20,FALSE))))</f>
        <v>-</v>
      </c>
      <c r="W35" s="15" t="str">
        <f t="shared" ref="W35" si="39">IF(ISNA(IF(AND(ISBLANK($H35),ISBLANK($H36)),"-",IF($H35&lt;&gt;$H36,IF(ISNA(HLOOKUP($H35,$J$1:$AA$19,W$20,FALSE))=FALSE,HLOOKUP($H35,$J$1:$AA$19,W$20,FALSE),1)*IF(ISNA(HLOOKUP($H36,$J$1:$AA$19,W$20,FALSE))=FALSE,HLOOKUP($H36,$J$1:$AA$19,W$20,FALSE),1),HLOOKUP($H35,$J$1:$AA$19,W$20,FALSE)))),"-",IF(AND(ISBLANK($H35),ISBLANK($H36)),"-",IF($H35&lt;&gt;$H36,IF(ISNA(HLOOKUP($H35,$J$1:$AA$19,W$20,FALSE))=FALSE,HLOOKUP($H35,$J$1:$AA$19,W$20,FALSE),1)*IF(ISNA(HLOOKUP($H36,$J$1:$AA$19,W$20,FALSE))=FALSE,HLOOKUP($H36,$J$1:$AA$19,W$20,FALSE),1),HLOOKUP($H35,$J$1:$AA$19,W$20,FALSE))))</f>
        <v>-</v>
      </c>
      <c r="X35" s="15" t="str">
        <f t="shared" ref="X35" si="40">IF(ISNA(IF(AND(ISBLANK($H35),ISBLANK($H36)),"-",IF($H35&lt;&gt;$H36,IF(ISNA(HLOOKUP($H35,$J$1:$AA$19,X$20,FALSE))=FALSE,HLOOKUP($H35,$J$1:$AA$19,X$20,FALSE),1)*IF(ISNA(HLOOKUP($H36,$J$1:$AA$19,X$20,FALSE))=FALSE,HLOOKUP($H36,$J$1:$AA$19,X$20,FALSE),1),HLOOKUP($H35,$J$1:$AA$19,X$20,FALSE)))),"-",IF(AND(ISBLANK($H35),ISBLANK($H36)),"-",IF($H35&lt;&gt;$H36,IF(ISNA(HLOOKUP($H35,$J$1:$AA$19,X$20,FALSE))=FALSE,HLOOKUP($H35,$J$1:$AA$19,X$20,FALSE),1)*IF(ISNA(HLOOKUP($H36,$J$1:$AA$19,X$20,FALSE))=FALSE,HLOOKUP($H36,$J$1:$AA$19,X$20,FALSE),1),HLOOKUP($H35,$J$1:$AA$19,X$20,FALSE))))</f>
        <v>-</v>
      </c>
      <c r="Y35" s="15" t="str">
        <f t="shared" ref="Y35" si="41">IF(ISNA(IF(AND(ISBLANK($H35),ISBLANK($H36)),"-",IF($H35&lt;&gt;$H36,IF(ISNA(HLOOKUP($H35,$J$1:$AA$19,Y$20,FALSE))=FALSE,HLOOKUP($H35,$J$1:$AA$19,Y$20,FALSE),1)*IF(ISNA(HLOOKUP($H36,$J$1:$AA$19,Y$20,FALSE))=FALSE,HLOOKUP($H36,$J$1:$AA$19,Y$20,FALSE),1),HLOOKUP($H35,$J$1:$AA$19,Y$20,FALSE)))),"-",IF(AND(ISBLANK($H35),ISBLANK($H36)),"-",IF($H35&lt;&gt;$H36,IF(ISNA(HLOOKUP($H35,$J$1:$AA$19,Y$20,FALSE))=FALSE,HLOOKUP($H35,$J$1:$AA$19,Y$20,FALSE),1)*IF(ISNA(HLOOKUP($H36,$J$1:$AA$19,Y$20,FALSE))=FALSE,HLOOKUP($H36,$J$1:$AA$19,Y$20,FALSE),1),HLOOKUP($H35,$J$1:$AA$19,Y$20,FALSE))))</f>
        <v>-</v>
      </c>
      <c r="Z35" s="15" t="str">
        <f t="shared" ref="Z35" si="42">IF(ISNA(IF(AND(ISBLANK($H35),ISBLANK($H36)),"-",IF($H35&lt;&gt;$H36,IF(ISNA(HLOOKUP($H35,$J$1:$AA$19,Z$20,FALSE))=FALSE,HLOOKUP($H35,$J$1:$AA$19,Z$20,FALSE),1)*IF(ISNA(HLOOKUP($H36,$J$1:$AA$19,Z$20,FALSE))=FALSE,HLOOKUP($H36,$J$1:$AA$19,Z$20,FALSE),1),HLOOKUP($H35,$J$1:$AA$19,Z$20,FALSE)))),"-",IF(AND(ISBLANK($H35),ISBLANK($H36)),"-",IF($H35&lt;&gt;$H36,IF(ISNA(HLOOKUP($H35,$J$1:$AA$19,Z$20,FALSE))=FALSE,HLOOKUP($H35,$J$1:$AA$19,Z$20,FALSE),1)*IF(ISNA(HLOOKUP($H36,$J$1:$AA$19,Z$20,FALSE))=FALSE,HLOOKUP($H36,$J$1:$AA$19,Z$20,FALSE),1),HLOOKUP($H35,$J$1:$AA$19,Z$20,FALSE))))</f>
        <v>-</v>
      </c>
      <c r="AA35" s="15" t="str">
        <f t="shared" ref="AA35" si="43">IF(ISNA(IF(AND(ISBLANK($H35),ISBLANK($H36)),"-",IF($H35&lt;&gt;$H36,IF(ISNA(HLOOKUP($H35,$J$1:$AA$19,AA$20,FALSE))=FALSE,HLOOKUP($H35,$J$1:$AA$19,AA$20,FALSE),1)*IF(ISNA(HLOOKUP($H36,$J$1:$AA$19,AA$20,FALSE))=FALSE,HLOOKUP($H36,$J$1:$AA$19,AA$20,FALSE),1),HLOOKUP($H35,$J$1:$AA$19,AA$20,FALSE)))),"-",IF(AND(ISBLANK($H35),ISBLANK($H36)),"-",IF($H35&lt;&gt;$H36,IF(ISNA(HLOOKUP($H35,$J$1:$AA$19,AA$20,FALSE))=FALSE,HLOOKUP($H35,$J$1:$AA$19,AA$20,FALSE),1)*IF(ISNA(HLOOKUP($H36,$J$1:$AA$19,AA$20,FALSE))=FALSE,HLOOKUP($H36,$J$1:$AA$19,AA$20,FALSE),1),HLOOKUP($H35,$J$1:$AA$19,AA$20,FALSE))))</f>
        <v>-</v>
      </c>
      <c r="AB35" s="48"/>
      <c r="AC35" s="49"/>
      <c r="AD35" s="50"/>
      <c r="AE35" s="31"/>
      <c r="AF35" s="31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</row>
    <row r="36" spans="1:81" ht="47.5" customHeight="1" thickBot="1" x14ac:dyDescent="0.4">
      <c r="A36" s="30" t="str">
        <f t="shared" ca="1" si="26"/>
        <v>0</v>
      </c>
      <c r="B36" s="30" t="str">
        <f t="shared" ca="1" si="26"/>
        <v>0</v>
      </c>
      <c r="C36" s="30" t="str">
        <f t="shared" ca="1" si="26"/>
        <v>0</v>
      </c>
      <c r="D36" s="30" t="str">
        <f t="shared" ca="1" si="26"/>
        <v>0</v>
      </c>
      <c r="E36" s="30" t="str">
        <f t="shared" ca="1" si="26"/>
        <v>0</v>
      </c>
      <c r="F36" s="30" t="str">
        <f t="shared" ca="1" si="26"/>
        <v>0</v>
      </c>
      <c r="G36" s="80"/>
      <c r="H36" s="10" t="str">
        <f>IF(ISNA(REPLACE(LOWER(VLOOKUP(H34,'Move and PKMN DB'!$G$2:$I$860,3,FALSE)),4,LEN(VLOOKUP(H34,'Move and PKMN DB'!$G$2:$I$860,3,FALSE)),"")),"",REPLACE(LOWER(VLOOKUP(H34,'Move and PKMN DB'!$G$2:$I$860,3,FALSE)),4,LEN(VLOOKUP(H34,'Move and PKMN DB'!$G$2:$I$860,3,FALSE)),""))</f>
        <v/>
      </c>
      <c r="I36" s="74" t="s">
        <v>2438</v>
      </c>
      <c r="J36" s="18" t="str">
        <f t="shared" ref="J36:AA36" si="44">IF(AND(ISBLANK($H35),ISBLANK($H36)),"-",IF(OR(IF(ISNA(VLOOKUP($H35,$I$2:$AA$19,J$20,FALSE))=FALSE,VLOOKUP($H35,$I$2:$AA$19,J$20,FALSE)=2),IF(ISNA(VLOOKUP($H36,$I$2:$AA$19,J$20,FALSE))=FALSE,VLOOKUP($H36,$I$2:$AA$19,J$20,FALSE)=2)),"yes","no"))</f>
        <v>no</v>
      </c>
      <c r="K36" s="19" t="str">
        <f t="shared" si="44"/>
        <v>no</v>
      </c>
      <c r="L36" s="19" t="str">
        <f t="shared" si="44"/>
        <v>no</v>
      </c>
      <c r="M36" s="19" t="str">
        <f t="shared" si="44"/>
        <v>no</v>
      </c>
      <c r="N36" s="19" t="str">
        <f t="shared" si="44"/>
        <v>no</v>
      </c>
      <c r="O36" s="19" t="str">
        <f t="shared" si="44"/>
        <v>no</v>
      </c>
      <c r="P36" s="19" t="str">
        <f t="shared" si="44"/>
        <v>no</v>
      </c>
      <c r="Q36" s="19" t="str">
        <f t="shared" si="44"/>
        <v>no</v>
      </c>
      <c r="R36" s="19" t="str">
        <f t="shared" si="44"/>
        <v>no</v>
      </c>
      <c r="S36" s="19" t="str">
        <f t="shared" si="44"/>
        <v>no</v>
      </c>
      <c r="T36" s="19" t="str">
        <f t="shared" si="44"/>
        <v>no</v>
      </c>
      <c r="U36" s="19" t="str">
        <f t="shared" si="44"/>
        <v>no</v>
      </c>
      <c r="V36" s="19" t="str">
        <f t="shared" si="44"/>
        <v>no</v>
      </c>
      <c r="W36" s="19" t="str">
        <f t="shared" si="44"/>
        <v>no</v>
      </c>
      <c r="X36" s="19" t="str">
        <f t="shared" si="44"/>
        <v>no</v>
      </c>
      <c r="Y36" s="19" t="str">
        <f t="shared" si="44"/>
        <v>no</v>
      </c>
      <c r="Z36" s="19" t="str">
        <f t="shared" si="44"/>
        <v>no</v>
      </c>
      <c r="AA36" s="7" t="str">
        <f t="shared" si="44"/>
        <v>no</v>
      </c>
      <c r="AB36" s="51"/>
      <c r="AC36" s="52"/>
      <c r="AD36" s="53"/>
      <c r="AE36" s="31"/>
      <c r="AF36" s="31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</row>
    <row r="37" spans="1:81" ht="47.5" customHeight="1" thickBot="1" x14ac:dyDescent="0.4">
      <c r="A37" s="30" t="str">
        <f t="shared" ca="1" si="26"/>
        <v>0</v>
      </c>
      <c r="B37" s="30" t="str">
        <f t="shared" ca="1" si="26"/>
        <v>0</v>
      </c>
      <c r="C37" s="30" t="str">
        <f t="shared" ca="1" si="26"/>
        <v>0</v>
      </c>
      <c r="D37" s="30" t="str">
        <f t="shared" ca="1" si="26"/>
        <v>0</v>
      </c>
      <c r="E37" s="30" t="str">
        <f t="shared" ca="1" si="26"/>
        <v>0</v>
      </c>
      <c r="F37" s="30" t="str">
        <f t="shared" ca="1" si="26"/>
        <v>0</v>
      </c>
      <c r="G37" s="20" t="str">
        <f ca="1">IF(ISNA(IF(OR(VLOOKUP($C$45,'Move and PKMN DB'!$B$2:$D$743,3,FALSE)="Physical",VLOOKUP($C$45,'Move and PKMN DB'!$B$2:$D$743,3,FALSE)="Special"),REPLACE(LOWER(VLOOKUP($C$45,'Move and PKMN DB'!$B$2:$D$743,2,FALSE)),4,LEN(VLOOKUP($C$45,'Move and PKMN DB'!$B$2:$D$743,2,FALSE)),""),"")),"",IF(OR(VLOOKUP($C$45,'Move and PKMN DB'!$B$2:$D$743,3,FALSE)="Physical",VLOOKUP($C$45,'Move and PKMN DB'!$B$2:$D$743,3,FALSE)="Special"),REPLACE(LOWER(VLOOKUP($C$45,'Move and PKMN DB'!$B$2:$D$743,2,FALSE)),4,LEN(VLOOKUP($C$45,'Move and PKMN DB'!$B$2:$D$743,2,FALSE)),""),""))</f>
        <v/>
      </c>
      <c r="H37" s="17" t="str">
        <f ca="1">IF(ISNA(IF(OR(VLOOKUP($C$46,'Move and PKMN DB'!$B$2:$D$743,3,FALSE)="Physical",VLOOKUP($C$46,'Move and PKMN DB'!$B$2:$D$743,3,FALSE)="Special"),REPLACE(LOWER(VLOOKUP($C$46,'Move and PKMN DB'!$B$2:$D$743,2,FALSE)),4,LEN(VLOOKUP($C$46,'Move and PKMN DB'!$B$2:$D$743,2,FALSE)),""),"")),"",IF(OR(VLOOKUP($C$46,'Move and PKMN DB'!$B$2:$D$743,3,FALSE)="Physical",VLOOKUP($C$46,'Move and PKMN DB'!$B$2:$D$743,3,FALSE)="Special"),REPLACE(LOWER(VLOOKUP($C$46,'Move and PKMN DB'!$B$2:$D$743,2,FALSE)),4,LEN(VLOOKUP($C$46,'Move and PKMN DB'!$B$2:$D$743,2,FALSE)),""),""))</f>
        <v/>
      </c>
      <c r="I37" s="55" t="s">
        <v>37</v>
      </c>
      <c r="J37" s="66">
        <f t="shared" ref="J37:AA37" ca="1" si="45">IF(AND(ISBLANK($G37),ISBLANK($H37),ISBLANK($G38),ISBLANK($H38)),"-",SUM(IF(ISNA(VLOOKUP($G37,$I$2:$AA$19,J$20,FALSE))=FALSE,VLOOKUP($G37,$I$2:$AA$19,J$20,FALSE)=2),IF(ISNA(VLOOKUP($H37,$I$2:$AA$19,J$20,FALSE))=FALSE,VLOOKUP($H37,$I$2:$AA$19,J$20,FALSE)=2),IF(ISNA(VLOOKUP($G38,$I$2:$AA$19,J$20,FALSE))=FALSE,VLOOKUP($G38,$I$2:$AA$19,J$20,FALSE)=2),IF(ISNA(VLOOKUP($H38,$I$2:$AA$19,J$20,FALSE))=FALSE,VLOOKUP($H38,$I$2:$AA$19,J$20,FALSE)=2)))</f>
        <v>0</v>
      </c>
      <c r="K37" s="66">
        <f t="shared" ca="1" si="45"/>
        <v>0</v>
      </c>
      <c r="L37" s="66">
        <f t="shared" ca="1" si="45"/>
        <v>0</v>
      </c>
      <c r="M37" s="66">
        <f t="shared" ca="1" si="45"/>
        <v>0</v>
      </c>
      <c r="N37" s="66">
        <f t="shared" ca="1" si="45"/>
        <v>0</v>
      </c>
      <c r="O37" s="66">
        <f t="shared" ca="1" si="45"/>
        <v>0</v>
      </c>
      <c r="P37" s="66">
        <f t="shared" ca="1" si="45"/>
        <v>0</v>
      </c>
      <c r="Q37" s="66">
        <f t="shared" ca="1" si="45"/>
        <v>0</v>
      </c>
      <c r="R37" s="66">
        <f t="shared" ca="1" si="45"/>
        <v>0</v>
      </c>
      <c r="S37" s="66">
        <f t="shared" ca="1" si="45"/>
        <v>0</v>
      </c>
      <c r="T37" s="66">
        <f t="shared" ca="1" si="45"/>
        <v>0</v>
      </c>
      <c r="U37" s="66">
        <f t="shared" ca="1" si="45"/>
        <v>0</v>
      </c>
      <c r="V37" s="66">
        <f t="shared" ca="1" si="45"/>
        <v>0</v>
      </c>
      <c r="W37" s="66">
        <f t="shared" ca="1" si="45"/>
        <v>0</v>
      </c>
      <c r="X37" s="66">
        <f t="shared" ca="1" si="45"/>
        <v>0</v>
      </c>
      <c r="Y37" s="66">
        <f t="shared" ca="1" si="45"/>
        <v>0</v>
      </c>
      <c r="Z37" s="66">
        <f t="shared" ca="1" si="45"/>
        <v>0</v>
      </c>
      <c r="AA37" s="66">
        <f t="shared" ca="1" si="45"/>
        <v>0</v>
      </c>
      <c r="AB37" s="45"/>
      <c r="AC37" s="27"/>
      <c r="AD37" s="27"/>
      <c r="AE37" s="31"/>
      <c r="AF37" s="31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</row>
    <row r="38" spans="1:81" ht="47.5" customHeight="1" thickBot="1" x14ac:dyDescent="0.4">
      <c r="A38" s="30" t="str">
        <f t="shared" ca="1" si="26"/>
        <v>0</v>
      </c>
      <c r="B38" s="30" t="str">
        <f t="shared" ca="1" si="26"/>
        <v>0</v>
      </c>
      <c r="C38" s="30" t="str">
        <f t="shared" ca="1" si="26"/>
        <v>0</v>
      </c>
      <c r="D38" s="30" t="str">
        <f t="shared" ca="1" si="26"/>
        <v>0</v>
      </c>
      <c r="E38" s="30" t="str">
        <f t="shared" ca="1" si="26"/>
        <v>0</v>
      </c>
      <c r="F38" s="30" t="str">
        <f t="shared" ca="1" si="26"/>
        <v>0</v>
      </c>
      <c r="G38" s="24" t="str">
        <f ca="1">IF(ISNA(IF(OR(VLOOKUP($C$47,'Move and PKMN DB'!$B$2:$D$743,3,FALSE)="Physical",VLOOKUP($C$47,'Move and PKMN DB'!$B$2:$D$743,3,FALSE)="Special"),REPLACE(LOWER(VLOOKUP($C$47,'Move and PKMN DB'!$B$2:$D$743,2,FALSE)),4,LEN(VLOOKUP($C$47,'Move and PKMN DB'!$B$2:$D$743,2,FALSE)),""),"")),"",IF(OR(VLOOKUP($C$47,'Move and PKMN DB'!$B$2:$D$743,3,FALSE)="Physical",VLOOKUP($C$47,'Move and PKMN DB'!$B$2:$D$743,3,FALSE)="Special"),REPLACE(LOWER(VLOOKUP($C$47,'Move and PKMN DB'!$B$2:$D$743,2,FALSE)),4,LEN(VLOOKUP($C$47,'Move and PKMN DB'!$B$2:$D$743,2,FALSE)),""),""))</f>
        <v/>
      </c>
      <c r="H38" s="7" t="str">
        <f ca="1">IF(ISNA(IF(OR(VLOOKUP($C$48,'Move and PKMN DB'!$B$2:$D$743,3,FALSE)="Physical",VLOOKUP($C$48,'Move and PKMN DB'!$B$2:$D$743,3,FALSE)="Special"),REPLACE(LOWER(VLOOKUP($C$48,'Move and PKMN DB'!$B$2:$D$743,2,FALSE)),4,LEN(VLOOKUP($C$48,'Move and PKMN DB'!$B$2:$D$743,2,FALSE)),""),"")),"",IF(OR(VLOOKUP($C$48,'Move and PKMN DB'!$B$2:$D$743,3,FALSE)="Physical",VLOOKUP($C$48,'Move and PKMN DB'!$B$2:$D$743,3,FALSE)="Special"),REPLACE(LOWER(VLOOKUP($C$48,'Move and PKMN DB'!$B$2:$D$743,2,FALSE)),4,LEN(VLOOKUP($C$48,'Move and PKMN DB'!$B$2:$D$743,2,FALSE)),""),""))</f>
        <v/>
      </c>
      <c r="I38" s="89" t="s">
        <v>2436</v>
      </c>
      <c r="J38" s="89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7"/>
      <c r="AB38" s="45"/>
      <c r="AC38" s="27"/>
      <c r="AD38" s="27"/>
      <c r="AE38" s="31"/>
      <c r="AF38" s="31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</row>
    <row r="39" spans="1:81" ht="24" customHeight="1" thickBot="1" x14ac:dyDescent="0.4">
      <c r="A39" s="30" t="str">
        <f t="shared" ca="1" si="26"/>
        <v>0</v>
      </c>
      <c r="B39" s="30" t="str">
        <f t="shared" ca="1" si="26"/>
        <v>0</v>
      </c>
      <c r="C39" s="30" t="str">
        <f t="shared" ca="1" si="26"/>
        <v>0</v>
      </c>
      <c r="D39" s="30" t="str">
        <f t="shared" ca="1" si="26"/>
        <v>0</v>
      </c>
      <c r="E39" s="30" t="str">
        <f t="shared" ca="1" si="26"/>
        <v>0</v>
      </c>
      <c r="F39" s="30" t="str">
        <f t="shared" ca="1" si="26"/>
        <v>0</v>
      </c>
      <c r="G39" s="81" t="s">
        <v>24</v>
      </c>
      <c r="H39" s="4" t="s">
        <v>22</v>
      </c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9"/>
      <c r="AB39" s="46"/>
      <c r="AC39" s="47"/>
      <c r="AD39" s="31"/>
      <c r="AE39" s="31"/>
      <c r="AF39" s="31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</row>
    <row r="40" spans="1:81" ht="24" customHeight="1" thickBot="1" x14ac:dyDescent="0.4">
      <c r="A40" s="30" t="str">
        <f t="shared" ca="1" si="26"/>
        <v>0</v>
      </c>
      <c r="B40" s="30" t="str">
        <f t="shared" ca="1" si="26"/>
        <v>0</v>
      </c>
      <c r="C40" s="30" t="str">
        <f t="shared" ca="1" si="26"/>
        <v>0</v>
      </c>
      <c r="D40" s="30" t="str">
        <f t="shared" ca="1" si="26"/>
        <v>0</v>
      </c>
      <c r="E40" s="30" t="str">
        <f t="shared" ca="1" si="26"/>
        <v>0</v>
      </c>
      <c r="F40" s="30" t="str">
        <f t="shared" ca="1" si="26"/>
        <v>0</v>
      </c>
      <c r="G40" s="82"/>
      <c r="H40" s="34" t="str">
        <f>IF(ISERROR(FIND("-Mega",D$49))=FALSE,REPLACE(D$49,LEN(D$49)-4,LEN(D$49),""),D$49)</f>
        <v/>
      </c>
      <c r="I40" s="27"/>
      <c r="J40" s="1" t="s">
        <v>18</v>
      </c>
      <c r="K40" s="2" t="s">
        <v>17</v>
      </c>
      <c r="L40" s="2" t="s">
        <v>16</v>
      </c>
      <c r="M40" s="2" t="s">
        <v>15</v>
      </c>
      <c r="N40" s="2" t="s">
        <v>14</v>
      </c>
      <c r="O40" s="2" t="s">
        <v>19</v>
      </c>
      <c r="P40" s="2" t="s">
        <v>13</v>
      </c>
      <c r="Q40" s="2" t="s">
        <v>2</v>
      </c>
      <c r="R40" s="2" t="s">
        <v>3</v>
      </c>
      <c r="S40" s="2" t="s">
        <v>4</v>
      </c>
      <c r="T40" s="2" t="s">
        <v>5</v>
      </c>
      <c r="U40" s="2" t="s">
        <v>6</v>
      </c>
      <c r="V40" s="2" t="s">
        <v>7</v>
      </c>
      <c r="W40" s="2" t="s">
        <v>8</v>
      </c>
      <c r="X40" s="2" t="s">
        <v>9</v>
      </c>
      <c r="Y40" s="2" t="s">
        <v>10</v>
      </c>
      <c r="Z40" s="2" t="s">
        <v>11</v>
      </c>
      <c r="AA40" s="3" t="s">
        <v>12</v>
      </c>
      <c r="AB40" s="54"/>
      <c r="AC40" s="43"/>
      <c r="AD40" s="31"/>
      <c r="AE40" s="31"/>
      <c r="AF40" s="31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</row>
    <row r="41" spans="1:81" ht="48" customHeight="1" x14ac:dyDescent="0.35">
      <c r="A41" s="30" t="str">
        <f t="shared" ca="1" si="26"/>
        <v>0</v>
      </c>
      <c r="B41" s="30" t="str">
        <f t="shared" ca="1" si="26"/>
        <v>0</v>
      </c>
      <c r="C41" s="30" t="str">
        <f t="shared" ca="1" si="26"/>
        <v>0</v>
      </c>
      <c r="D41" s="30" t="str">
        <f t="shared" ca="1" si="26"/>
        <v>0</v>
      </c>
      <c r="E41" s="30" t="str">
        <f t="shared" ca="1" si="26"/>
        <v>0</v>
      </c>
      <c r="F41" s="30" t="str">
        <f t="shared" ca="1" si="26"/>
        <v>0</v>
      </c>
      <c r="G41" s="79" t="s">
        <v>35</v>
      </c>
      <c r="H41" s="9" t="str">
        <f>IF(ISNA(REPLACE(LOWER(VLOOKUP(H40,'Move and PKMN DB'!$G$2:$I$860,2,FALSE)),4,LEN(VLOOKUP(H40,'Move and PKMN DB'!$G$2:$I$860,2,FALSE)),"")),"",REPLACE(LOWER(VLOOKUP(H40,'Move and PKMN DB'!$G$2:$I$860,2,FALSE)),4,LEN(VLOOKUP(H40,'Move and PKMN DB'!$G$2:$I$860,2,FALSE)),""))</f>
        <v/>
      </c>
      <c r="I41" s="9" t="s">
        <v>36</v>
      </c>
      <c r="J41" s="15" t="str">
        <f>IF(ISNA(IF(AND(ISBLANK($H41),ISBLANK($H42)),"-",IF($H41&lt;&gt;$H42,IF(ISNA(HLOOKUP($H41,$J$1:$AA$19,J$20,FALSE))=FALSE,HLOOKUP($H41,$J$1:$AA$19,J$20,FALSE),1)*IF(ISNA(HLOOKUP($H42,$J$1:$AA$19,J$20,FALSE))=FALSE,HLOOKUP($H42,$J$1:$AA$19,J$20,FALSE),1),HLOOKUP($H41,$J$1:$AA$19,J$20,FALSE)))),"-",IF(AND(ISBLANK($H41),ISBLANK($H42)),"-",IF($H41&lt;&gt;$H42,IF(ISNA(HLOOKUP($H41,$J$1:$AA$19,J$20,FALSE))=FALSE,HLOOKUP($H41,$J$1:$AA$19,J$20,FALSE),1)*IF(ISNA(HLOOKUP($H42,$J$1:$AA$19,J$20,FALSE))=FALSE,HLOOKUP($H42,$J$1:$AA$19,J$20,FALSE),1),HLOOKUP($H41,$J$1:$AA$19,J$20,FALSE))))</f>
        <v>-</v>
      </c>
      <c r="K41" s="15" t="str">
        <f t="shared" ref="K41" si="46">IF(ISNA(IF(AND(ISBLANK($H41),ISBLANK($H42)),"-",IF($H41&lt;&gt;$H42,IF(ISNA(HLOOKUP($H41,$J$1:$AA$19,K$20,FALSE))=FALSE,HLOOKUP($H41,$J$1:$AA$19,K$20,FALSE),1)*IF(ISNA(HLOOKUP($H42,$J$1:$AA$19,K$20,FALSE))=FALSE,HLOOKUP($H42,$J$1:$AA$19,K$20,FALSE),1),HLOOKUP($H41,$J$1:$AA$19,K$20,FALSE)))),"-",IF(AND(ISBLANK($H41),ISBLANK($H42)),"-",IF($H41&lt;&gt;$H42,IF(ISNA(HLOOKUP($H41,$J$1:$AA$19,K$20,FALSE))=FALSE,HLOOKUP($H41,$J$1:$AA$19,K$20,FALSE),1)*IF(ISNA(HLOOKUP($H42,$J$1:$AA$19,K$20,FALSE))=FALSE,HLOOKUP($H42,$J$1:$AA$19,K$20,FALSE),1),HLOOKUP($H41,$J$1:$AA$19,K$20,FALSE))))</f>
        <v>-</v>
      </c>
      <c r="L41" s="15" t="str">
        <f t="shared" ref="L41" si="47">IF(ISNA(IF(AND(ISBLANK($H41),ISBLANK($H42)),"-",IF($H41&lt;&gt;$H42,IF(ISNA(HLOOKUP($H41,$J$1:$AA$19,L$20,FALSE))=FALSE,HLOOKUP($H41,$J$1:$AA$19,L$20,FALSE),1)*IF(ISNA(HLOOKUP($H42,$J$1:$AA$19,L$20,FALSE))=FALSE,HLOOKUP($H42,$J$1:$AA$19,L$20,FALSE),1),HLOOKUP($H41,$J$1:$AA$19,L$20,FALSE)))),"-",IF(AND(ISBLANK($H41),ISBLANK($H42)),"-",IF($H41&lt;&gt;$H42,IF(ISNA(HLOOKUP($H41,$J$1:$AA$19,L$20,FALSE))=FALSE,HLOOKUP($H41,$J$1:$AA$19,L$20,FALSE),1)*IF(ISNA(HLOOKUP($H42,$J$1:$AA$19,L$20,FALSE))=FALSE,HLOOKUP($H42,$J$1:$AA$19,L$20,FALSE),1),HLOOKUP($H41,$J$1:$AA$19,L$20,FALSE))))</f>
        <v>-</v>
      </c>
      <c r="M41" s="15" t="str">
        <f t="shared" ref="M41" si="48">IF(ISNA(IF(AND(ISBLANK($H41),ISBLANK($H42)),"-",IF($H41&lt;&gt;$H42,IF(ISNA(HLOOKUP($H41,$J$1:$AA$19,M$20,FALSE))=FALSE,HLOOKUP($H41,$J$1:$AA$19,M$20,FALSE),1)*IF(ISNA(HLOOKUP($H42,$J$1:$AA$19,M$20,FALSE))=FALSE,HLOOKUP($H42,$J$1:$AA$19,M$20,FALSE),1),HLOOKUP($H41,$J$1:$AA$19,M$20,FALSE)))),"-",IF(AND(ISBLANK($H41),ISBLANK($H42)),"-",IF($H41&lt;&gt;$H42,IF(ISNA(HLOOKUP($H41,$J$1:$AA$19,M$20,FALSE))=FALSE,HLOOKUP($H41,$J$1:$AA$19,M$20,FALSE),1)*IF(ISNA(HLOOKUP($H42,$J$1:$AA$19,M$20,FALSE))=FALSE,HLOOKUP($H42,$J$1:$AA$19,M$20,FALSE),1),HLOOKUP($H41,$J$1:$AA$19,M$20,FALSE))))</f>
        <v>-</v>
      </c>
      <c r="N41" s="15" t="str">
        <f t="shared" ref="N41" si="49">IF(ISNA(IF(AND(ISBLANK($H41),ISBLANK($H42)),"-",IF($H41&lt;&gt;$H42,IF(ISNA(HLOOKUP($H41,$J$1:$AA$19,N$20,FALSE))=FALSE,HLOOKUP($H41,$J$1:$AA$19,N$20,FALSE),1)*IF(ISNA(HLOOKUP($H42,$J$1:$AA$19,N$20,FALSE))=FALSE,HLOOKUP($H42,$J$1:$AA$19,N$20,FALSE),1),HLOOKUP($H41,$J$1:$AA$19,N$20,FALSE)))),"-",IF(AND(ISBLANK($H41),ISBLANK($H42)),"-",IF($H41&lt;&gt;$H42,IF(ISNA(HLOOKUP($H41,$J$1:$AA$19,N$20,FALSE))=FALSE,HLOOKUP($H41,$J$1:$AA$19,N$20,FALSE),1)*IF(ISNA(HLOOKUP($H42,$J$1:$AA$19,N$20,FALSE))=FALSE,HLOOKUP($H42,$J$1:$AA$19,N$20,FALSE),1),HLOOKUP($H41,$J$1:$AA$19,N$20,FALSE))))</f>
        <v>-</v>
      </c>
      <c r="O41" s="15" t="str">
        <f t="shared" ref="O41" si="50">IF(ISNA(IF(AND(ISBLANK($H41),ISBLANK($H42)),"-",IF($H41&lt;&gt;$H42,IF(ISNA(HLOOKUP($H41,$J$1:$AA$19,O$20,FALSE))=FALSE,HLOOKUP($H41,$J$1:$AA$19,O$20,FALSE),1)*IF(ISNA(HLOOKUP($H42,$J$1:$AA$19,O$20,FALSE))=FALSE,HLOOKUP($H42,$J$1:$AA$19,O$20,FALSE),1),HLOOKUP($H41,$J$1:$AA$19,O$20,FALSE)))),"-",IF(AND(ISBLANK($H41),ISBLANK($H42)),"-",IF($H41&lt;&gt;$H42,IF(ISNA(HLOOKUP($H41,$J$1:$AA$19,O$20,FALSE))=FALSE,HLOOKUP($H41,$J$1:$AA$19,O$20,FALSE),1)*IF(ISNA(HLOOKUP($H42,$J$1:$AA$19,O$20,FALSE))=FALSE,HLOOKUP($H42,$J$1:$AA$19,O$20,FALSE),1),HLOOKUP($H41,$J$1:$AA$19,O$20,FALSE))))</f>
        <v>-</v>
      </c>
      <c r="P41" s="15" t="str">
        <f t="shared" ref="P41" si="51">IF(ISNA(IF(AND(ISBLANK($H41),ISBLANK($H42)),"-",IF($H41&lt;&gt;$H42,IF(ISNA(HLOOKUP($H41,$J$1:$AA$19,P$20,FALSE))=FALSE,HLOOKUP($H41,$J$1:$AA$19,P$20,FALSE),1)*IF(ISNA(HLOOKUP($H42,$J$1:$AA$19,P$20,FALSE))=FALSE,HLOOKUP($H42,$J$1:$AA$19,P$20,FALSE),1),HLOOKUP($H41,$J$1:$AA$19,P$20,FALSE)))),"-",IF(AND(ISBLANK($H41),ISBLANK($H42)),"-",IF($H41&lt;&gt;$H42,IF(ISNA(HLOOKUP($H41,$J$1:$AA$19,P$20,FALSE))=FALSE,HLOOKUP($H41,$J$1:$AA$19,P$20,FALSE),1)*IF(ISNA(HLOOKUP($H42,$J$1:$AA$19,P$20,FALSE))=FALSE,HLOOKUP($H42,$J$1:$AA$19,P$20,FALSE),1),HLOOKUP($H41,$J$1:$AA$19,P$20,FALSE))))</f>
        <v>-</v>
      </c>
      <c r="Q41" s="15" t="str">
        <f t="shared" ref="Q41" si="52">IF(ISNA(IF(AND(ISBLANK($H41),ISBLANK($H42)),"-",IF($H41&lt;&gt;$H42,IF(ISNA(HLOOKUP($H41,$J$1:$AA$19,Q$20,FALSE))=FALSE,HLOOKUP($H41,$J$1:$AA$19,Q$20,FALSE),1)*IF(ISNA(HLOOKUP($H42,$J$1:$AA$19,Q$20,FALSE))=FALSE,HLOOKUP($H42,$J$1:$AA$19,Q$20,FALSE),1),HLOOKUP($H41,$J$1:$AA$19,Q$20,FALSE)))),"-",IF(AND(ISBLANK($H41),ISBLANK($H42)),"-",IF($H41&lt;&gt;$H42,IF(ISNA(HLOOKUP($H41,$J$1:$AA$19,Q$20,FALSE))=FALSE,HLOOKUP($H41,$J$1:$AA$19,Q$20,FALSE),1)*IF(ISNA(HLOOKUP($H42,$J$1:$AA$19,Q$20,FALSE))=FALSE,HLOOKUP($H42,$J$1:$AA$19,Q$20,FALSE),1),HLOOKUP($H41,$J$1:$AA$19,Q$20,FALSE))))</f>
        <v>-</v>
      </c>
      <c r="R41" s="15" t="str">
        <f t="shared" ref="R41" si="53">IF(ISNA(IF(AND(ISBLANK($H41),ISBLANK($H42)),"-",IF($H41&lt;&gt;$H42,IF(ISNA(HLOOKUP($H41,$J$1:$AA$19,R$20,FALSE))=FALSE,HLOOKUP($H41,$J$1:$AA$19,R$20,FALSE),1)*IF(ISNA(HLOOKUP($H42,$J$1:$AA$19,R$20,FALSE))=FALSE,HLOOKUP($H42,$J$1:$AA$19,R$20,FALSE),1),HLOOKUP($H41,$J$1:$AA$19,R$20,FALSE)))),"-",IF(AND(ISBLANK($H41),ISBLANK($H42)),"-",IF($H41&lt;&gt;$H42,IF(ISNA(HLOOKUP($H41,$J$1:$AA$19,R$20,FALSE))=FALSE,HLOOKUP($H41,$J$1:$AA$19,R$20,FALSE),1)*IF(ISNA(HLOOKUP($H42,$J$1:$AA$19,R$20,FALSE))=FALSE,HLOOKUP($H42,$J$1:$AA$19,R$20,FALSE),1),HLOOKUP($H41,$J$1:$AA$19,R$20,FALSE))))</f>
        <v>-</v>
      </c>
      <c r="S41" s="15" t="str">
        <f t="shared" ref="S41" si="54">IF(ISNA(IF(AND(ISBLANK($H41),ISBLANK($H42)),"-",IF($H41&lt;&gt;$H42,IF(ISNA(HLOOKUP($H41,$J$1:$AA$19,S$20,FALSE))=FALSE,HLOOKUP($H41,$J$1:$AA$19,S$20,FALSE),1)*IF(ISNA(HLOOKUP($H42,$J$1:$AA$19,S$20,FALSE))=FALSE,HLOOKUP($H42,$J$1:$AA$19,S$20,FALSE),1),HLOOKUP($H41,$J$1:$AA$19,S$20,FALSE)))),"-",IF(AND(ISBLANK($H41),ISBLANK($H42)),"-",IF($H41&lt;&gt;$H42,IF(ISNA(HLOOKUP($H41,$J$1:$AA$19,S$20,FALSE))=FALSE,HLOOKUP($H41,$J$1:$AA$19,S$20,FALSE),1)*IF(ISNA(HLOOKUP($H42,$J$1:$AA$19,S$20,FALSE))=FALSE,HLOOKUP($H42,$J$1:$AA$19,S$20,FALSE),1),HLOOKUP($H41,$J$1:$AA$19,S$20,FALSE))))</f>
        <v>-</v>
      </c>
      <c r="T41" s="15" t="str">
        <f t="shared" ref="T41" si="55">IF(ISNA(IF(AND(ISBLANK($H41),ISBLANK($H42)),"-",IF($H41&lt;&gt;$H42,IF(ISNA(HLOOKUP($H41,$J$1:$AA$19,T$20,FALSE))=FALSE,HLOOKUP($H41,$J$1:$AA$19,T$20,FALSE),1)*IF(ISNA(HLOOKUP($H42,$J$1:$AA$19,T$20,FALSE))=FALSE,HLOOKUP($H42,$J$1:$AA$19,T$20,FALSE),1),HLOOKUP($H41,$J$1:$AA$19,T$20,FALSE)))),"-",IF(AND(ISBLANK($H41),ISBLANK($H42)),"-",IF($H41&lt;&gt;$H42,IF(ISNA(HLOOKUP($H41,$J$1:$AA$19,T$20,FALSE))=FALSE,HLOOKUP($H41,$J$1:$AA$19,T$20,FALSE),1)*IF(ISNA(HLOOKUP($H42,$J$1:$AA$19,T$20,FALSE))=FALSE,HLOOKUP($H42,$J$1:$AA$19,T$20,FALSE),1),HLOOKUP($H41,$J$1:$AA$19,T$20,FALSE))))</f>
        <v>-</v>
      </c>
      <c r="U41" s="15" t="str">
        <f t="shared" ref="U41" si="56">IF(ISNA(IF(AND(ISBLANK($H41),ISBLANK($H42)),"-",IF($H41&lt;&gt;$H42,IF(ISNA(HLOOKUP($H41,$J$1:$AA$19,U$20,FALSE))=FALSE,HLOOKUP($H41,$J$1:$AA$19,U$20,FALSE),1)*IF(ISNA(HLOOKUP($H42,$J$1:$AA$19,U$20,FALSE))=FALSE,HLOOKUP($H42,$J$1:$AA$19,U$20,FALSE),1),HLOOKUP($H41,$J$1:$AA$19,U$20,FALSE)))),"-",IF(AND(ISBLANK($H41),ISBLANK($H42)),"-",IF($H41&lt;&gt;$H42,IF(ISNA(HLOOKUP($H41,$J$1:$AA$19,U$20,FALSE))=FALSE,HLOOKUP($H41,$J$1:$AA$19,U$20,FALSE),1)*IF(ISNA(HLOOKUP($H42,$J$1:$AA$19,U$20,FALSE))=FALSE,HLOOKUP($H42,$J$1:$AA$19,U$20,FALSE),1),HLOOKUP($H41,$J$1:$AA$19,U$20,FALSE))))</f>
        <v>-</v>
      </c>
      <c r="V41" s="15" t="str">
        <f t="shared" ref="V41" si="57">IF(ISNA(IF(AND(ISBLANK($H41),ISBLANK($H42)),"-",IF($H41&lt;&gt;$H42,IF(ISNA(HLOOKUP($H41,$J$1:$AA$19,V$20,FALSE))=FALSE,HLOOKUP($H41,$J$1:$AA$19,V$20,FALSE),1)*IF(ISNA(HLOOKUP($H42,$J$1:$AA$19,V$20,FALSE))=FALSE,HLOOKUP($H42,$J$1:$AA$19,V$20,FALSE),1),HLOOKUP($H41,$J$1:$AA$19,V$20,FALSE)))),"-",IF(AND(ISBLANK($H41),ISBLANK($H42)),"-",IF($H41&lt;&gt;$H42,IF(ISNA(HLOOKUP($H41,$J$1:$AA$19,V$20,FALSE))=FALSE,HLOOKUP($H41,$J$1:$AA$19,V$20,FALSE),1)*IF(ISNA(HLOOKUP($H42,$J$1:$AA$19,V$20,FALSE))=FALSE,HLOOKUP($H42,$J$1:$AA$19,V$20,FALSE),1),HLOOKUP($H41,$J$1:$AA$19,V$20,FALSE))))</f>
        <v>-</v>
      </c>
      <c r="W41" s="15" t="str">
        <f t="shared" ref="W41" si="58">IF(ISNA(IF(AND(ISBLANK($H41),ISBLANK($H42)),"-",IF($H41&lt;&gt;$H42,IF(ISNA(HLOOKUP($H41,$J$1:$AA$19,W$20,FALSE))=FALSE,HLOOKUP($H41,$J$1:$AA$19,W$20,FALSE),1)*IF(ISNA(HLOOKUP($H42,$J$1:$AA$19,W$20,FALSE))=FALSE,HLOOKUP($H42,$J$1:$AA$19,W$20,FALSE),1),HLOOKUP($H41,$J$1:$AA$19,W$20,FALSE)))),"-",IF(AND(ISBLANK($H41),ISBLANK($H42)),"-",IF($H41&lt;&gt;$H42,IF(ISNA(HLOOKUP($H41,$J$1:$AA$19,W$20,FALSE))=FALSE,HLOOKUP($H41,$J$1:$AA$19,W$20,FALSE),1)*IF(ISNA(HLOOKUP($H42,$J$1:$AA$19,W$20,FALSE))=FALSE,HLOOKUP($H42,$J$1:$AA$19,W$20,FALSE),1),HLOOKUP($H41,$J$1:$AA$19,W$20,FALSE))))</f>
        <v>-</v>
      </c>
      <c r="X41" s="15" t="str">
        <f t="shared" ref="X41" si="59">IF(ISNA(IF(AND(ISBLANK($H41),ISBLANK($H42)),"-",IF($H41&lt;&gt;$H42,IF(ISNA(HLOOKUP($H41,$J$1:$AA$19,X$20,FALSE))=FALSE,HLOOKUP($H41,$J$1:$AA$19,X$20,FALSE),1)*IF(ISNA(HLOOKUP($H42,$J$1:$AA$19,X$20,FALSE))=FALSE,HLOOKUP($H42,$J$1:$AA$19,X$20,FALSE),1),HLOOKUP($H41,$J$1:$AA$19,X$20,FALSE)))),"-",IF(AND(ISBLANK($H41),ISBLANK($H42)),"-",IF($H41&lt;&gt;$H42,IF(ISNA(HLOOKUP($H41,$J$1:$AA$19,X$20,FALSE))=FALSE,HLOOKUP($H41,$J$1:$AA$19,X$20,FALSE),1)*IF(ISNA(HLOOKUP($H42,$J$1:$AA$19,X$20,FALSE))=FALSE,HLOOKUP($H42,$J$1:$AA$19,X$20,FALSE),1),HLOOKUP($H41,$J$1:$AA$19,X$20,FALSE))))</f>
        <v>-</v>
      </c>
      <c r="Y41" s="15" t="str">
        <f t="shared" ref="Y41" si="60">IF(ISNA(IF(AND(ISBLANK($H41),ISBLANK($H42)),"-",IF($H41&lt;&gt;$H42,IF(ISNA(HLOOKUP($H41,$J$1:$AA$19,Y$20,FALSE))=FALSE,HLOOKUP($H41,$J$1:$AA$19,Y$20,FALSE),1)*IF(ISNA(HLOOKUP($H42,$J$1:$AA$19,Y$20,FALSE))=FALSE,HLOOKUP($H42,$J$1:$AA$19,Y$20,FALSE),1),HLOOKUP($H41,$J$1:$AA$19,Y$20,FALSE)))),"-",IF(AND(ISBLANK($H41),ISBLANK($H42)),"-",IF($H41&lt;&gt;$H42,IF(ISNA(HLOOKUP($H41,$J$1:$AA$19,Y$20,FALSE))=FALSE,HLOOKUP($H41,$J$1:$AA$19,Y$20,FALSE),1)*IF(ISNA(HLOOKUP($H42,$J$1:$AA$19,Y$20,FALSE))=FALSE,HLOOKUP($H42,$J$1:$AA$19,Y$20,FALSE),1),HLOOKUP($H41,$J$1:$AA$19,Y$20,FALSE))))</f>
        <v>-</v>
      </c>
      <c r="Z41" s="15" t="str">
        <f t="shared" ref="Z41" si="61">IF(ISNA(IF(AND(ISBLANK($H41),ISBLANK($H42)),"-",IF($H41&lt;&gt;$H42,IF(ISNA(HLOOKUP($H41,$J$1:$AA$19,Z$20,FALSE))=FALSE,HLOOKUP($H41,$J$1:$AA$19,Z$20,FALSE),1)*IF(ISNA(HLOOKUP($H42,$J$1:$AA$19,Z$20,FALSE))=FALSE,HLOOKUP($H42,$J$1:$AA$19,Z$20,FALSE),1),HLOOKUP($H41,$J$1:$AA$19,Z$20,FALSE)))),"-",IF(AND(ISBLANK($H41),ISBLANK($H42)),"-",IF($H41&lt;&gt;$H42,IF(ISNA(HLOOKUP($H41,$J$1:$AA$19,Z$20,FALSE))=FALSE,HLOOKUP($H41,$J$1:$AA$19,Z$20,FALSE),1)*IF(ISNA(HLOOKUP($H42,$J$1:$AA$19,Z$20,FALSE))=FALSE,HLOOKUP($H42,$J$1:$AA$19,Z$20,FALSE),1),HLOOKUP($H41,$J$1:$AA$19,Z$20,FALSE))))</f>
        <v>-</v>
      </c>
      <c r="AA41" s="15" t="str">
        <f t="shared" ref="AA41" si="62">IF(ISNA(IF(AND(ISBLANK($H41),ISBLANK($H42)),"-",IF($H41&lt;&gt;$H42,IF(ISNA(HLOOKUP($H41,$J$1:$AA$19,AA$20,FALSE))=FALSE,HLOOKUP($H41,$J$1:$AA$19,AA$20,FALSE),1)*IF(ISNA(HLOOKUP($H42,$J$1:$AA$19,AA$20,FALSE))=FALSE,HLOOKUP($H42,$J$1:$AA$19,AA$20,FALSE),1),HLOOKUP($H41,$J$1:$AA$19,AA$20,FALSE)))),"-",IF(AND(ISBLANK($H41),ISBLANK($H42)),"-",IF($H41&lt;&gt;$H42,IF(ISNA(HLOOKUP($H41,$J$1:$AA$19,AA$20,FALSE))=FALSE,HLOOKUP($H41,$J$1:$AA$19,AA$20,FALSE),1)*IF(ISNA(HLOOKUP($H42,$J$1:$AA$19,AA$20,FALSE))=FALSE,HLOOKUP($H42,$J$1:$AA$19,AA$20,FALSE),1),HLOOKUP($H41,$J$1:$AA$19,AA$20,FALSE))))</f>
        <v>-</v>
      </c>
      <c r="AB41" s="48"/>
      <c r="AC41" s="49"/>
      <c r="AD41" s="50"/>
      <c r="AE41" s="31"/>
      <c r="AF41" s="31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</row>
    <row r="42" spans="1:81" ht="47.5" customHeight="1" thickBot="1" x14ac:dyDescent="0.4">
      <c r="A42" s="30" t="str">
        <f t="shared" ca="1" si="26"/>
        <v>0</v>
      </c>
      <c r="B42" s="30" t="str">
        <f t="shared" ca="1" si="26"/>
        <v>0</v>
      </c>
      <c r="C42" s="30" t="str">
        <f t="shared" ca="1" si="26"/>
        <v>0</v>
      </c>
      <c r="D42" s="30" t="str">
        <f t="shared" ca="1" si="26"/>
        <v>0</v>
      </c>
      <c r="E42" s="30" t="str">
        <f t="shared" ca="1" si="26"/>
        <v>0</v>
      </c>
      <c r="F42" s="30" t="str">
        <f t="shared" ca="1" si="26"/>
        <v>0</v>
      </c>
      <c r="G42" s="80"/>
      <c r="H42" s="10" t="str">
        <f>IF(ISNA(REPLACE(LOWER(VLOOKUP(H40,'Move and PKMN DB'!$G$2:$I$860,3,FALSE)),4,LEN(VLOOKUP(H40,'Move and PKMN DB'!$G$2:$I$860,3,FALSE)),"")),"",REPLACE(LOWER(VLOOKUP(H40,'Move and PKMN DB'!$G$2:$I$860,3,FALSE)),4,LEN(VLOOKUP(H40,'Move and PKMN DB'!$G$2:$I$860,3,FALSE)),""))</f>
        <v/>
      </c>
      <c r="I42" s="74" t="s">
        <v>2438</v>
      </c>
      <c r="J42" s="36" t="str">
        <f t="shared" ref="J42:AA42" si="63">IF(AND(ISBLANK($H41),ISBLANK($H42)),"-",IF(OR(IF(ISNA(VLOOKUP($H41,$I$2:$AA$19,J$20,FALSE))=FALSE,VLOOKUP($H41,$I$2:$AA$19,J$20,FALSE)=2),IF(ISNA(VLOOKUP($H42,$I$2:$AA$19,J$20,FALSE))=FALSE,VLOOKUP($H42,$I$2:$AA$19,J$20,FALSE)=2)),"yes","no"))</f>
        <v>no</v>
      </c>
      <c r="K42" s="37" t="str">
        <f t="shared" si="63"/>
        <v>no</v>
      </c>
      <c r="L42" s="37" t="str">
        <f t="shared" si="63"/>
        <v>no</v>
      </c>
      <c r="M42" s="37" t="str">
        <f t="shared" si="63"/>
        <v>no</v>
      </c>
      <c r="N42" s="37" t="str">
        <f t="shared" si="63"/>
        <v>no</v>
      </c>
      <c r="O42" s="37" t="str">
        <f t="shared" si="63"/>
        <v>no</v>
      </c>
      <c r="P42" s="37" t="str">
        <f t="shared" si="63"/>
        <v>no</v>
      </c>
      <c r="Q42" s="37" t="str">
        <f t="shared" si="63"/>
        <v>no</v>
      </c>
      <c r="R42" s="37" t="str">
        <f t="shared" si="63"/>
        <v>no</v>
      </c>
      <c r="S42" s="37" t="str">
        <f t="shared" si="63"/>
        <v>no</v>
      </c>
      <c r="T42" s="37" t="str">
        <f t="shared" si="63"/>
        <v>no</v>
      </c>
      <c r="U42" s="37" t="str">
        <f t="shared" si="63"/>
        <v>no</v>
      </c>
      <c r="V42" s="37" t="str">
        <f t="shared" si="63"/>
        <v>no</v>
      </c>
      <c r="W42" s="37" t="str">
        <f t="shared" si="63"/>
        <v>no</v>
      </c>
      <c r="X42" s="37" t="str">
        <f t="shared" si="63"/>
        <v>no</v>
      </c>
      <c r="Y42" s="37" t="str">
        <f t="shared" si="63"/>
        <v>no</v>
      </c>
      <c r="Z42" s="37" t="str">
        <f t="shared" si="63"/>
        <v>no</v>
      </c>
      <c r="AA42" s="38" t="str">
        <f t="shared" si="63"/>
        <v>no</v>
      </c>
      <c r="AB42" s="51"/>
      <c r="AC42" s="52"/>
      <c r="AD42" s="53"/>
      <c r="AE42" s="31"/>
      <c r="AF42" s="31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</row>
    <row r="43" spans="1:81" ht="47.5" customHeight="1" thickBot="1" x14ac:dyDescent="0.4">
      <c r="A43" s="30" t="str">
        <f t="shared" ca="1" si="26"/>
        <v>0</v>
      </c>
      <c r="B43" s="30" t="str">
        <f t="shared" ca="1" si="26"/>
        <v>0</v>
      </c>
      <c r="C43" s="30" t="str">
        <f t="shared" ca="1" si="26"/>
        <v>0</v>
      </c>
      <c r="D43" s="30" t="str">
        <f t="shared" ca="1" si="26"/>
        <v>0</v>
      </c>
      <c r="E43" s="30" t="str">
        <f t="shared" ca="1" si="26"/>
        <v>0</v>
      </c>
      <c r="F43" s="30" t="str">
        <f t="shared" ca="1" si="26"/>
        <v>0</v>
      </c>
      <c r="G43" s="20" t="str">
        <f ca="1">IF(ISNA(IF(OR(VLOOKUP(D$45,'Move and PKMN DB'!$B$2:$D$743,3,FALSE)="Physical",VLOOKUP(D$45,'Move and PKMN DB'!$B$2:$D$743,3,FALSE)="Special"),REPLACE(LOWER(VLOOKUP(D$45,'Move and PKMN DB'!$B$2:$D$743,2,FALSE)),4,LEN(VLOOKUP(D$45,'Move and PKMN DB'!$B$2:$D$743,2,FALSE)),""),"")),"",IF(OR(VLOOKUP(D$45,'Move and PKMN DB'!$B$2:$D$743,3,FALSE)="Physical",VLOOKUP(D$45,'Move and PKMN DB'!$B$2:$D$743,3,FALSE)="Special"),REPLACE(LOWER(VLOOKUP(D$45,'Move and PKMN DB'!$B$2:$D$743,2,FALSE)),4,LEN(VLOOKUP(D$45,'Move and PKMN DB'!$B$2:$D$743,2,FALSE)),""),""))</f>
        <v/>
      </c>
      <c r="H43" s="17" t="str">
        <f ca="1">IF(ISNA(IF(OR(VLOOKUP(D$46,'Move and PKMN DB'!$B$2:$D$743,3,FALSE)="Physical",VLOOKUP(D$46,'Move and PKMN DB'!$B$2:$D$743,3,FALSE)="Special"),REPLACE(LOWER(VLOOKUP(D$46,'Move and PKMN DB'!$B$2:$D$743,2,FALSE)),4,LEN(VLOOKUP(D$46,'Move and PKMN DB'!$B$2:$D$743,2,FALSE)),""),"")),"",IF(OR(VLOOKUP(D$46,'Move and PKMN DB'!$B$2:$D$743,3,FALSE)="Physical",VLOOKUP(D$46,'Move and PKMN DB'!$B$2:$D$743,3,FALSE)="Special"),REPLACE(LOWER(VLOOKUP(D$46,'Move and PKMN DB'!$B$2:$D$743,2,FALSE)),4,LEN(VLOOKUP(D$46,'Move and PKMN DB'!$B$2:$D$743,2,FALSE)),""),""))</f>
        <v/>
      </c>
      <c r="I43" s="55" t="s">
        <v>37</v>
      </c>
      <c r="J43" s="66">
        <f ca="1">IF(AND(ISBLANK($G43),ISBLANK($H43),ISBLANK($G44),ISBLANK($H44)),"-",SUM(IF(ISNA(VLOOKUP($G43,$I$2:$AA$19,J$20,FALSE))=FALSE,VLOOKUP($G43,$I$2:$AA$19,J$20,FALSE)=2),IF(ISNA(VLOOKUP($H43,$I$2:$AA$19,J$20,FALSE))=FALSE,VLOOKUP($H43,$I$2:$AA$19,J$20,FALSE)=2),IF(ISNA(VLOOKUP($G44,$I$2:$AA$19,J$20,FALSE))=FALSE,VLOOKUP($G44,$I$2:$AA$19,J$20,FALSE)=2),IF(ISNA(VLOOKUP($H44,$I$2:$AA$19,J$20,FALSE))=FALSE,VLOOKUP($H44,$I$2:$AA$19,J$20,FALSE)=2)))</f>
        <v>0</v>
      </c>
      <c r="K43" s="66">
        <f t="shared" ref="K43:AA43" ca="1" si="64">IF(AND(ISBLANK($G43),ISBLANK($H43),ISBLANK($G44),ISBLANK($H44)),"-",SUM(IF(ISNA(VLOOKUP($G43,$I$2:$AA$19,K$20,FALSE))=FALSE,VLOOKUP($G43,$I$2:$AA$19,K$20,FALSE)=2),IF(ISNA(VLOOKUP($H43,$I$2:$AA$19,K$20,FALSE))=FALSE,VLOOKUP($H43,$I$2:$AA$19,K$20,FALSE)=2),IF(ISNA(VLOOKUP($G44,$I$2:$AA$19,K$20,FALSE))=FALSE,VLOOKUP($G44,$I$2:$AA$19,K$20,FALSE)=2),IF(ISNA(VLOOKUP($H44,$I$2:$AA$19,K$20,FALSE))=FALSE,VLOOKUP($H44,$I$2:$AA$19,K$20,FALSE)=2)))</f>
        <v>0</v>
      </c>
      <c r="L43" s="66">
        <f t="shared" ca="1" si="64"/>
        <v>0</v>
      </c>
      <c r="M43" s="66">
        <f t="shared" ca="1" si="64"/>
        <v>0</v>
      </c>
      <c r="N43" s="66">
        <f t="shared" ca="1" si="64"/>
        <v>0</v>
      </c>
      <c r="O43" s="66">
        <f t="shared" ca="1" si="64"/>
        <v>0</v>
      </c>
      <c r="P43" s="66">
        <f t="shared" ca="1" si="64"/>
        <v>0</v>
      </c>
      <c r="Q43" s="66">
        <f t="shared" ca="1" si="64"/>
        <v>0</v>
      </c>
      <c r="R43" s="66">
        <f t="shared" ca="1" si="64"/>
        <v>0</v>
      </c>
      <c r="S43" s="66">
        <f t="shared" ca="1" si="64"/>
        <v>0</v>
      </c>
      <c r="T43" s="66">
        <f t="shared" ca="1" si="64"/>
        <v>0</v>
      </c>
      <c r="U43" s="66">
        <f t="shared" ca="1" si="64"/>
        <v>0</v>
      </c>
      <c r="V43" s="66">
        <f t="shared" ca="1" si="64"/>
        <v>0</v>
      </c>
      <c r="W43" s="66">
        <f t="shared" ca="1" si="64"/>
        <v>0</v>
      </c>
      <c r="X43" s="66">
        <f t="shared" ca="1" si="64"/>
        <v>0</v>
      </c>
      <c r="Y43" s="66">
        <f t="shared" ca="1" si="64"/>
        <v>0</v>
      </c>
      <c r="Z43" s="66">
        <f t="shared" ca="1" si="64"/>
        <v>0</v>
      </c>
      <c r="AA43" s="66">
        <f t="shared" ca="1" si="64"/>
        <v>0</v>
      </c>
      <c r="AB43" s="45"/>
      <c r="AC43" s="27"/>
      <c r="AD43" s="27"/>
      <c r="AE43" s="31"/>
      <c r="AF43" s="31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</row>
    <row r="44" spans="1:81" ht="47.5" customHeight="1" thickBot="1" x14ac:dyDescent="0.4">
      <c r="A44" s="30" t="str">
        <f t="shared" ca="1" si="26"/>
        <v>0</v>
      </c>
      <c r="B44" s="30" t="str">
        <f t="shared" ca="1" si="26"/>
        <v>0</v>
      </c>
      <c r="C44" s="30" t="str">
        <f t="shared" ca="1" si="26"/>
        <v>0</v>
      </c>
      <c r="D44" s="30" t="str">
        <f t="shared" ca="1" si="26"/>
        <v>0</v>
      </c>
      <c r="E44" s="30" t="str">
        <f t="shared" ca="1" si="26"/>
        <v>0</v>
      </c>
      <c r="F44" s="30" t="str">
        <f t="shared" ca="1" si="26"/>
        <v>0</v>
      </c>
      <c r="G44" s="24" t="str">
        <f ca="1">IF(ISNA(IF(OR(VLOOKUP(D$47,'Move and PKMN DB'!$B$2:$D$743,3,FALSE)="Physical",VLOOKUP(D$47,'Move and PKMN DB'!$B$2:$D$743,3,FALSE)="Special"),REPLACE(LOWER(VLOOKUP(D$47,'Move and PKMN DB'!$B$2:$D$743,2,FALSE)),4,LEN(VLOOKUP(D$47,'Move and PKMN DB'!$B$2:$D$743,2,FALSE)),""),"")),"",IF(OR(VLOOKUP(D$47,'Move and PKMN DB'!$B$2:$D$743,3,FALSE)="Physical",VLOOKUP(D$47,'Move and PKMN DB'!$B$2:$D$743,3,FALSE)="Special"),REPLACE(LOWER(VLOOKUP(D$47,'Move and PKMN DB'!$B$2:$D$743,2,FALSE)),4,LEN(VLOOKUP(D$47,'Move and PKMN DB'!$B$2:$D$743,2,FALSE)),""),""))</f>
        <v/>
      </c>
      <c r="H44" s="7" t="str">
        <f ca="1">IF(ISNA(IF(OR(VLOOKUP(D$48,'Move and PKMN DB'!$B$2:$D$743,3,FALSE)="Physical",VLOOKUP(D$48,'Move and PKMN DB'!$B$2:$D$743,3,FALSE)="Special"),REPLACE(LOWER(VLOOKUP(D$48,'Move and PKMN DB'!$B$2:$D$743,2,FALSE)),4,LEN(VLOOKUP(D$48,'Move and PKMN DB'!$B$2:$D$743,2,FALSE)),""),"")),"",IF(OR(VLOOKUP(D$48,'Move and PKMN DB'!$B$2:$D$743,3,FALSE)="Physical",VLOOKUP(D$48,'Move and PKMN DB'!$B$2:$D$743,3,FALSE)="Special"),REPLACE(LOWER(VLOOKUP(D$48,'Move and PKMN DB'!$B$2:$D$743,2,FALSE)),4,LEN(VLOOKUP(D$48,'Move and PKMN DB'!$B$2:$D$743,2,FALSE)),""),""))</f>
        <v/>
      </c>
      <c r="I44" s="89" t="s">
        <v>2436</v>
      </c>
      <c r="J44" s="89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7"/>
      <c r="AB44" s="45"/>
      <c r="AC44" s="27"/>
      <c r="AD44" s="27"/>
      <c r="AE44" s="31"/>
      <c r="AF44" s="31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</row>
    <row r="45" spans="1:81" ht="24" customHeight="1" thickBot="1" x14ac:dyDescent="0.4">
      <c r="A45" s="30" t="str">
        <f t="array" aca="1" ref="A45" ca="1">IF(ISERROR(REPLACE((INDEX(A$17:A$30,SMALL(IF(A$31:A$44="=",ROW(A$31:A$44)-MIN(ROW(A$31:A$44))+1),1),1)),1,3,"")),"",REPLACE((INDEX(A$17:A$30,SMALL(IF(A$31:A$44="=",ROW(A$31:A$44)-MIN(ROW(A$31:A$44))+1),1),1)),1,3,""))</f>
        <v/>
      </c>
      <c r="B45" s="30" t="str">
        <f t="array" aca="1" ref="B45" ca="1">IF(ISERROR(REPLACE((INDEX(B$17:B$30,SMALL(IF(B$31:B$44="=",ROW(B$31:B$44)-MIN(ROW(B$31:B$44))+1),1),1)),1,3,"")),"",REPLACE((INDEX(B$17:B$30,SMALL(IF(B$31:B$44="=",ROW(B$31:B$44)-MIN(ROW(B$31:B$44))+1),1),1)),1,3,""))</f>
        <v/>
      </c>
      <c r="C45" s="30" t="str">
        <f t="array" aca="1" ref="C45" ca="1">IF(ISERROR(REPLACE((INDEX(C$17:C$30,SMALL(IF(C$31:C$44="=",ROW(C$31:C$44)-MIN(ROW(C$31:C$44))+1),1),1)),1,3,"")),"",REPLACE((INDEX(C$17:C$30,SMALL(IF(C$31:C$44="=",ROW(C$31:C$44)-MIN(ROW(C$31:C$44))+1),1),1)),1,3,""))</f>
        <v/>
      </c>
      <c r="D45" s="30" t="str">
        <f t="array" aca="1" ref="D45" ca="1">IF(ISERROR(REPLACE((INDEX(D$17:D$30,SMALL(IF(D$31:D$44="=",ROW(D$31:D$44)-MIN(ROW(D$31:D$44))+1),1),1)),1,3,"")),"",REPLACE((INDEX(D$17:D$30,SMALL(IF(D$31:D$44="=",ROW(D$31:D$44)-MIN(ROW(D$31:D$44))+1),1),1)),1,3,""))</f>
        <v/>
      </c>
      <c r="E45" s="30" t="str">
        <f t="array" aca="1" ref="E45" ca="1">IF(ISERROR(REPLACE((INDEX(E$17:E$30,SMALL(IF(E$31:E$44="=",ROW(E$31:E$44)-MIN(ROW(E$31:E$44))+1),1),1)),1,3,"")),"",REPLACE((INDEX(E$17:E$30,SMALL(IF(E$31:E$44="=",ROW(E$31:E$44)-MIN(ROW(E$31:E$44))+1),1),1)),1,3,""))</f>
        <v/>
      </c>
      <c r="F45" s="30" t="str">
        <f t="array" aca="1" ref="F45" ca="1">IF(ISERROR(REPLACE((INDEX(F$17:F$30,SMALL(IF(F$31:F$44="=",ROW(F$31:F$44)-MIN(ROW(F$31:F$44))+1),1),1)),1,3,"")),"",REPLACE((INDEX(F$17:F$30,SMALL(IF(F$31:F$44="=",ROW(F$31:F$44)-MIN(ROW(F$31:F$44))+1),1),1)),1,3,""))</f>
        <v/>
      </c>
      <c r="G45" s="81" t="s">
        <v>25</v>
      </c>
      <c r="H45" s="4" t="s">
        <v>22</v>
      </c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9"/>
      <c r="AB45" s="46"/>
      <c r="AC45" s="47"/>
      <c r="AD45" s="31"/>
      <c r="AE45" s="31"/>
      <c r="AF45" s="31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</row>
    <row r="46" spans="1:81" ht="24" customHeight="1" thickBot="1" x14ac:dyDescent="0.4">
      <c r="A46" s="30" t="str">
        <f t="array" aca="1" ref="A46" ca="1">IF(ISERROR(REPLACE((INDEX(A$17:A$30,SMALL(IF(A$31:A$44="=",ROW(A$31:A$44)-MIN(ROW(A$31:A$44))+1),2),1)),1,3,"")),"",REPLACE((INDEX(A$17:A$30,SMALL(IF(A$31:A$44="=",ROW(A$31:A$44)-MIN(ROW(A$31:A$44))+1),2),1)),1,3,""))</f>
        <v/>
      </c>
      <c r="B46" s="30" t="str">
        <f t="array" aca="1" ref="B46" ca="1">IF(ISERROR(REPLACE((INDEX(B$17:B$30,SMALL(IF(B$31:B$44="=",ROW(B$31:B$44)-MIN(ROW(B$31:B$44))+1),2),1)),1,3,"")),"",REPLACE((INDEX(B$17:B$30,SMALL(IF(B$31:B$44="=",ROW(B$31:B$44)-MIN(ROW(B$31:B$44))+1),2),1)),1,3,""))</f>
        <v/>
      </c>
      <c r="C46" s="30" t="str">
        <f t="array" aca="1" ref="C46" ca="1">IF(ISERROR(REPLACE((INDEX(C$17:C$30,SMALL(IF(C$31:C$44="=",ROW(C$31:C$44)-MIN(ROW(C$31:C$44))+1),2),1)),1,3,"")),"",REPLACE((INDEX(C$17:C$30,SMALL(IF(C$31:C$44="=",ROW(C$31:C$44)-MIN(ROW(C$31:C$44))+1),2),1)),1,3,""))</f>
        <v/>
      </c>
      <c r="D46" s="30" t="str">
        <f t="array" aca="1" ref="D46" ca="1">IF(ISERROR(REPLACE((INDEX(D$17:D$30,SMALL(IF(D$31:D$44="=",ROW(D$31:D$44)-MIN(ROW(D$31:D$44))+1),2),1)),1,3,"")),"",REPLACE((INDEX(D$17:D$30,SMALL(IF(D$31:D$44="=",ROW(D$31:D$44)-MIN(ROW(D$31:D$44))+1),2),1)),1,3,""))</f>
        <v/>
      </c>
      <c r="E46" s="30" t="str">
        <f t="array" aca="1" ref="E46" ca="1">IF(ISERROR(REPLACE((INDEX(E$17:E$30,SMALL(IF(E$31:E$44="=",ROW(E$31:E$44)-MIN(ROW(E$31:E$44))+1),2),1)),1,3,"")),"",REPLACE((INDEX(E$17:E$30,SMALL(IF(E$31:E$44="=",ROW(E$31:E$44)-MIN(ROW(E$31:E$44))+1),2),1)),1,3,""))</f>
        <v/>
      </c>
      <c r="F46" s="30" t="str">
        <f t="array" aca="1" ref="F46" ca="1">IF(ISERROR(REPLACE((INDEX(F$17:F$30,SMALL(IF(F$31:F$44="=",ROW(F$31:F$44)-MIN(ROW(F$31:F$44))+1),2),1)),1,3,"")),"",REPLACE((INDEX(F$17:F$30,SMALL(IF(F$31:F$44="=",ROW(F$31:F$44)-MIN(ROW(F$31:F$44))+1),2),1)),1,3,""))</f>
        <v/>
      </c>
      <c r="G46" s="82"/>
      <c r="H46" s="34" t="str">
        <f>IF(ISERROR(FIND("-Mega",E$49))=FALSE,REPLACE(E$49,LEN(E$49)-4,LEN(E$49),""),E$49)</f>
        <v/>
      </c>
      <c r="I46" s="27"/>
      <c r="J46" s="1" t="s">
        <v>18</v>
      </c>
      <c r="K46" s="2" t="s">
        <v>17</v>
      </c>
      <c r="L46" s="2" t="s">
        <v>16</v>
      </c>
      <c r="M46" s="2" t="s">
        <v>15</v>
      </c>
      <c r="N46" s="2" t="s">
        <v>14</v>
      </c>
      <c r="O46" s="2" t="s">
        <v>19</v>
      </c>
      <c r="P46" s="2" t="s">
        <v>13</v>
      </c>
      <c r="Q46" s="2" t="s">
        <v>2</v>
      </c>
      <c r="R46" s="2" t="s">
        <v>3</v>
      </c>
      <c r="S46" s="2" t="s">
        <v>4</v>
      </c>
      <c r="T46" s="2" t="s">
        <v>5</v>
      </c>
      <c r="U46" s="2" t="s">
        <v>6</v>
      </c>
      <c r="V46" s="2" t="s">
        <v>7</v>
      </c>
      <c r="W46" s="2" t="s">
        <v>8</v>
      </c>
      <c r="X46" s="2" t="s">
        <v>9</v>
      </c>
      <c r="Y46" s="2" t="s">
        <v>10</v>
      </c>
      <c r="Z46" s="2" t="s">
        <v>11</v>
      </c>
      <c r="AA46" s="3" t="s">
        <v>12</v>
      </c>
      <c r="AB46" s="54"/>
      <c r="AC46" s="43"/>
      <c r="AD46" s="31"/>
      <c r="AE46" s="31"/>
      <c r="AF46" s="31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</row>
    <row r="47" spans="1:81" ht="48" customHeight="1" x14ac:dyDescent="0.35">
      <c r="A47" s="30" t="str">
        <f t="array" aca="1" ref="A47" ca="1">IF(ISERROR(REPLACE((INDEX(A$17:A$30,SMALL(IF(A$31:A$44="=",ROW(A$31:A$44)-MIN(ROW(A$31:A$44))+1),3),1)),1,3,"")),"",REPLACE((INDEX(A$17:A$30,SMALL(IF(A$31:A$44="=",ROW(A$31:A$44)-MIN(ROW(A$31:A$44))+1),3),1)),1,3,""))</f>
        <v/>
      </c>
      <c r="B47" s="30" t="str">
        <f t="array" aca="1" ref="B47" ca="1">IF(ISERROR(REPLACE((INDEX(B$17:B$30,SMALL(IF(B$31:B$44="=",ROW(B$31:B$44)-MIN(ROW(B$31:B$44))+1),3),1)),1,3,"")),"",REPLACE((INDEX(B$17:B$30,SMALL(IF(B$31:B$44="=",ROW(B$31:B$44)-MIN(ROW(B$31:B$44))+1),3),1)),1,3,""))</f>
        <v/>
      </c>
      <c r="C47" s="30" t="str">
        <f t="array" aca="1" ref="C47" ca="1">IF(ISERROR(REPLACE((INDEX(C$17:C$30,SMALL(IF(C$31:C$44="=",ROW(C$31:C$44)-MIN(ROW(C$31:C$44))+1),3),1)),1,3,"")),"",REPLACE((INDEX(C$17:C$30,SMALL(IF(C$31:C$44="=",ROW(C$31:C$44)-MIN(ROW(C$31:C$44))+1),3),1)),1,3,""))</f>
        <v/>
      </c>
      <c r="D47" s="30" t="str">
        <f t="array" aca="1" ref="D47" ca="1">IF(ISERROR(REPLACE((INDEX(D$17:D$30,SMALL(IF(D$31:D$44="=",ROW(D$31:D$44)-MIN(ROW(D$31:D$44))+1),3),1)),1,3,"")),"",REPLACE((INDEX(D$17:D$30,SMALL(IF(D$31:D$44="=",ROW(D$31:D$44)-MIN(ROW(D$31:D$44))+1),3),1)),1,3,""))</f>
        <v/>
      </c>
      <c r="E47" s="30" t="str">
        <f t="array" aca="1" ref="E47" ca="1">IF(ISERROR(REPLACE((INDEX(E$17:E$30,SMALL(IF(E$31:E$44="=",ROW(E$31:E$44)-MIN(ROW(E$31:E$44))+1),3),1)),1,3,"")),"",REPLACE((INDEX(E$17:E$30,SMALL(IF(E$31:E$44="=",ROW(E$31:E$44)-MIN(ROW(E$31:E$44))+1),3),1)),1,3,""))</f>
        <v/>
      </c>
      <c r="F47" s="30" t="str">
        <f t="array" aca="1" ref="F47" ca="1">IF(ISERROR(REPLACE((INDEX(F$17:F$30,SMALL(IF(F$31:F$44="=",ROW(F$31:F$44)-MIN(ROW(F$31:F$44))+1),3),1)),1,3,"")),"",REPLACE((INDEX(F$17:F$30,SMALL(IF(F$31:F$44="=",ROW(F$31:F$44)-MIN(ROW(F$31:F$44))+1),3),1)),1,3,""))</f>
        <v/>
      </c>
      <c r="G47" s="79" t="s">
        <v>35</v>
      </c>
      <c r="H47" s="9" t="str">
        <f>IF(ISNA(REPLACE(LOWER(VLOOKUP(H46,'Move and PKMN DB'!$G$2:$I$860,2,FALSE)),4,LEN(VLOOKUP(H46,'Move and PKMN DB'!$G$2:$I$860,2,FALSE)),"")),"",REPLACE(LOWER(VLOOKUP(H46,'Move and PKMN DB'!$G$2:$I$860,2,FALSE)),4,LEN(VLOOKUP(H46,'Move and PKMN DB'!$G$2:$I$860,2,FALSE)),""))</f>
        <v/>
      </c>
      <c r="I47" s="9" t="s">
        <v>36</v>
      </c>
      <c r="J47" s="15" t="str">
        <f>IF(ISNA(IF(AND(ISBLANK($H47),ISBLANK($H48)),"-",IF($H47&lt;&gt;$H48,IF(ISNA(HLOOKUP($H47,$J$1:$AA$19,J$20,FALSE))=FALSE,HLOOKUP($H47,$J$1:$AA$19,J$20,FALSE),1)*IF(ISNA(HLOOKUP($H48,$J$1:$AA$19,J$20,FALSE))=FALSE,HLOOKUP($H48,$J$1:$AA$19,J$20,FALSE),1),HLOOKUP($H47,$J$1:$AA$19,J$20,FALSE)))),"-",IF(AND(ISBLANK($H47),ISBLANK($H48)),"-",IF($H47&lt;&gt;$H48,IF(ISNA(HLOOKUP($H47,$J$1:$AA$19,J$20,FALSE))=FALSE,HLOOKUP($H47,$J$1:$AA$19,J$20,FALSE),1)*IF(ISNA(HLOOKUP($H48,$J$1:$AA$19,J$20,FALSE))=FALSE,HLOOKUP($H48,$J$1:$AA$19,J$20,FALSE),1),HLOOKUP($H47,$J$1:$AA$19,J$20,FALSE))))</f>
        <v>-</v>
      </c>
      <c r="K47" s="15" t="str">
        <f t="shared" ref="K47" si="65">IF(ISNA(IF(AND(ISBLANK($H47),ISBLANK($H48)),"-",IF($H47&lt;&gt;$H48,IF(ISNA(HLOOKUP($H47,$J$1:$AA$19,K$20,FALSE))=FALSE,HLOOKUP($H47,$J$1:$AA$19,K$20,FALSE),1)*IF(ISNA(HLOOKUP($H48,$J$1:$AA$19,K$20,FALSE))=FALSE,HLOOKUP($H48,$J$1:$AA$19,K$20,FALSE),1),HLOOKUP($H47,$J$1:$AA$19,K$20,FALSE)))),"-",IF(AND(ISBLANK($H47),ISBLANK($H48)),"-",IF($H47&lt;&gt;$H48,IF(ISNA(HLOOKUP($H47,$J$1:$AA$19,K$20,FALSE))=FALSE,HLOOKUP($H47,$J$1:$AA$19,K$20,FALSE),1)*IF(ISNA(HLOOKUP($H48,$J$1:$AA$19,K$20,FALSE))=FALSE,HLOOKUP($H48,$J$1:$AA$19,K$20,FALSE),1),HLOOKUP($H47,$J$1:$AA$19,K$20,FALSE))))</f>
        <v>-</v>
      </c>
      <c r="L47" s="15" t="str">
        <f t="shared" ref="L47" si="66">IF(ISNA(IF(AND(ISBLANK($H47),ISBLANK($H48)),"-",IF($H47&lt;&gt;$H48,IF(ISNA(HLOOKUP($H47,$J$1:$AA$19,L$20,FALSE))=FALSE,HLOOKUP($H47,$J$1:$AA$19,L$20,FALSE),1)*IF(ISNA(HLOOKUP($H48,$J$1:$AA$19,L$20,FALSE))=FALSE,HLOOKUP($H48,$J$1:$AA$19,L$20,FALSE),1),HLOOKUP($H47,$J$1:$AA$19,L$20,FALSE)))),"-",IF(AND(ISBLANK($H47),ISBLANK($H48)),"-",IF($H47&lt;&gt;$H48,IF(ISNA(HLOOKUP($H47,$J$1:$AA$19,L$20,FALSE))=FALSE,HLOOKUP($H47,$J$1:$AA$19,L$20,FALSE),1)*IF(ISNA(HLOOKUP($H48,$J$1:$AA$19,L$20,FALSE))=FALSE,HLOOKUP($H48,$J$1:$AA$19,L$20,FALSE),1),HLOOKUP($H47,$J$1:$AA$19,L$20,FALSE))))</f>
        <v>-</v>
      </c>
      <c r="M47" s="15" t="str">
        <f t="shared" ref="M47" si="67">IF(ISNA(IF(AND(ISBLANK($H47),ISBLANK($H48)),"-",IF($H47&lt;&gt;$H48,IF(ISNA(HLOOKUP($H47,$J$1:$AA$19,M$20,FALSE))=FALSE,HLOOKUP($H47,$J$1:$AA$19,M$20,FALSE),1)*IF(ISNA(HLOOKUP($H48,$J$1:$AA$19,M$20,FALSE))=FALSE,HLOOKUP($H48,$J$1:$AA$19,M$20,FALSE),1),HLOOKUP($H47,$J$1:$AA$19,M$20,FALSE)))),"-",IF(AND(ISBLANK($H47),ISBLANK($H48)),"-",IF($H47&lt;&gt;$H48,IF(ISNA(HLOOKUP($H47,$J$1:$AA$19,M$20,FALSE))=FALSE,HLOOKUP($H47,$J$1:$AA$19,M$20,FALSE),1)*IF(ISNA(HLOOKUP($H48,$J$1:$AA$19,M$20,FALSE))=FALSE,HLOOKUP($H48,$J$1:$AA$19,M$20,FALSE),1),HLOOKUP($H47,$J$1:$AA$19,M$20,FALSE))))</f>
        <v>-</v>
      </c>
      <c r="N47" s="15" t="str">
        <f t="shared" ref="N47" si="68">IF(ISNA(IF(AND(ISBLANK($H47),ISBLANK($H48)),"-",IF($H47&lt;&gt;$H48,IF(ISNA(HLOOKUP($H47,$J$1:$AA$19,N$20,FALSE))=FALSE,HLOOKUP($H47,$J$1:$AA$19,N$20,FALSE),1)*IF(ISNA(HLOOKUP($H48,$J$1:$AA$19,N$20,FALSE))=FALSE,HLOOKUP($H48,$J$1:$AA$19,N$20,FALSE),1),HLOOKUP($H47,$J$1:$AA$19,N$20,FALSE)))),"-",IF(AND(ISBLANK($H47),ISBLANK($H48)),"-",IF($H47&lt;&gt;$H48,IF(ISNA(HLOOKUP($H47,$J$1:$AA$19,N$20,FALSE))=FALSE,HLOOKUP($H47,$J$1:$AA$19,N$20,FALSE),1)*IF(ISNA(HLOOKUP($H48,$J$1:$AA$19,N$20,FALSE))=FALSE,HLOOKUP($H48,$J$1:$AA$19,N$20,FALSE),1),HLOOKUP($H47,$J$1:$AA$19,N$20,FALSE))))</f>
        <v>-</v>
      </c>
      <c r="O47" s="15" t="str">
        <f t="shared" ref="O47" si="69">IF(ISNA(IF(AND(ISBLANK($H47),ISBLANK($H48)),"-",IF($H47&lt;&gt;$H48,IF(ISNA(HLOOKUP($H47,$J$1:$AA$19,O$20,FALSE))=FALSE,HLOOKUP($H47,$J$1:$AA$19,O$20,FALSE),1)*IF(ISNA(HLOOKUP($H48,$J$1:$AA$19,O$20,FALSE))=FALSE,HLOOKUP($H48,$J$1:$AA$19,O$20,FALSE),1),HLOOKUP($H47,$J$1:$AA$19,O$20,FALSE)))),"-",IF(AND(ISBLANK($H47),ISBLANK($H48)),"-",IF($H47&lt;&gt;$H48,IF(ISNA(HLOOKUP($H47,$J$1:$AA$19,O$20,FALSE))=FALSE,HLOOKUP($H47,$J$1:$AA$19,O$20,FALSE),1)*IF(ISNA(HLOOKUP($H48,$J$1:$AA$19,O$20,FALSE))=FALSE,HLOOKUP($H48,$J$1:$AA$19,O$20,FALSE),1),HLOOKUP($H47,$J$1:$AA$19,O$20,FALSE))))</f>
        <v>-</v>
      </c>
      <c r="P47" s="15" t="str">
        <f t="shared" ref="P47" si="70">IF(ISNA(IF(AND(ISBLANK($H47),ISBLANK($H48)),"-",IF($H47&lt;&gt;$H48,IF(ISNA(HLOOKUP($H47,$J$1:$AA$19,P$20,FALSE))=FALSE,HLOOKUP($H47,$J$1:$AA$19,P$20,FALSE),1)*IF(ISNA(HLOOKUP($H48,$J$1:$AA$19,P$20,FALSE))=FALSE,HLOOKUP($H48,$J$1:$AA$19,P$20,FALSE),1),HLOOKUP($H47,$J$1:$AA$19,P$20,FALSE)))),"-",IF(AND(ISBLANK($H47),ISBLANK($H48)),"-",IF($H47&lt;&gt;$H48,IF(ISNA(HLOOKUP($H47,$J$1:$AA$19,P$20,FALSE))=FALSE,HLOOKUP($H47,$J$1:$AA$19,P$20,FALSE),1)*IF(ISNA(HLOOKUP($H48,$J$1:$AA$19,P$20,FALSE))=FALSE,HLOOKUP($H48,$J$1:$AA$19,P$20,FALSE),1),HLOOKUP($H47,$J$1:$AA$19,P$20,FALSE))))</f>
        <v>-</v>
      </c>
      <c r="Q47" s="15" t="str">
        <f t="shared" ref="Q47" si="71">IF(ISNA(IF(AND(ISBLANK($H47),ISBLANK($H48)),"-",IF($H47&lt;&gt;$H48,IF(ISNA(HLOOKUP($H47,$J$1:$AA$19,Q$20,FALSE))=FALSE,HLOOKUP($H47,$J$1:$AA$19,Q$20,FALSE),1)*IF(ISNA(HLOOKUP($H48,$J$1:$AA$19,Q$20,FALSE))=FALSE,HLOOKUP($H48,$J$1:$AA$19,Q$20,FALSE),1),HLOOKUP($H47,$J$1:$AA$19,Q$20,FALSE)))),"-",IF(AND(ISBLANK($H47),ISBLANK($H48)),"-",IF($H47&lt;&gt;$H48,IF(ISNA(HLOOKUP($H47,$J$1:$AA$19,Q$20,FALSE))=FALSE,HLOOKUP($H47,$J$1:$AA$19,Q$20,FALSE),1)*IF(ISNA(HLOOKUP($H48,$J$1:$AA$19,Q$20,FALSE))=FALSE,HLOOKUP($H48,$J$1:$AA$19,Q$20,FALSE),1),HLOOKUP($H47,$J$1:$AA$19,Q$20,FALSE))))</f>
        <v>-</v>
      </c>
      <c r="R47" s="15" t="str">
        <f t="shared" ref="R47" si="72">IF(ISNA(IF(AND(ISBLANK($H47),ISBLANK($H48)),"-",IF($H47&lt;&gt;$H48,IF(ISNA(HLOOKUP($H47,$J$1:$AA$19,R$20,FALSE))=FALSE,HLOOKUP($H47,$J$1:$AA$19,R$20,FALSE),1)*IF(ISNA(HLOOKUP($H48,$J$1:$AA$19,R$20,FALSE))=FALSE,HLOOKUP($H48,$J$1:$AA$19,R$20,FALSE),1),HLOOKUP($H47,$J$1:$AA$19,R$20,FALSE)))),"-",IF(AND(ISBLANK($H47),ISBLANK($H48)),"-",IF($H47&lt;&gt;$H48,IF(ISNA(HLOOKUP($H47,$J$1:$AA$19,R$20,FALSE))=FALSE,HLOOKUP($H47,$J$1:$AA$19,R$20,FALSE),1)*IF(ISNA(HLOOKUP($H48,$J$1:$AA$19,R$20,FALSE))=FALSE,HLOOKUP($H48,$J$1:$AA$19,R$20,FALSE),1),HLOOKUP($H47,$J$1:$AA$19,R$20,FALSE))))</f>
        <v>-</v>
      </c>
      <c r="S47" s="15" t="str">
        <f t="shared" ref="S47" si="73">IF(ISNA(IF(AND(ISBLANK($H47),ISBLANK($H48)),"-",IF($H47&lt;&gt;$H48,IF(ISNA(HLOOKUP($H47,$J$1:$AA$19,S$20,FALSE))=FALSE,HLOOKUP($H47,$J$1:$AA$19,S$20,FALSE),1)*IF(ISNA(HLOOKUP($H48,$J$1:$AA$19,S$20,FALSE))=FALSE,HLOOKUP($H48,$J$1:$AA$19,S$20,FALSE),1),HLOOKUP($H47,$J$1:$AA$19,S$20,FALSE)))),"-",IF(AND(ISBLANK($H47),ISBLANK($H48)),"-",IF($H47&lt;&gt;$H48,IF(ISNA(HLOOKUP($H47,$J$1:$AA$19,S$20,FALSE))=FALSE,HLOOKUP($H47,$J$1:$AA$19,S$20,FALSE),1)*IF(ISNA(HLOOKUP($H48,$J$1:$AA$19,S$20,FALSE))=FALSE,HLOOKUP($H48,$J$1:$AA$19,S$20,FALSE),1),HLOOKUP($H47,$J$1:$AA$19,S$20,FALSE))))</f>
        <v>-</v>
      </c>
      <c r="T47" s="15" t="str">
        <f t="shared" ref="T47" si="74">IF(ISNA(IF(AND(ISBLANK($H47),ISBLANK($H48)),"-",IF($H47&lt;&gt;$H48,IF(ISNA(HLOOKUP($H47,$J$1:$AA$19,T$20,FALSE))=FALSE,HLOOKUP($H47,$J$1:$AA$19,T$20,FALSE),1)*IF(ISNA(HLOOKUP($H48,$J$1:$AA$19,T$20,FALSE))=FALSE,HLOOKUP($H48,$J$1:$AA$19,T$20,FALSE),1),HLOOKUP($H47,$J$1:$AA$19,T$20,FALSE)))),"-",IF(AND(ISBLANK($H47),ISBLANK($H48)),"-",IF($H47&lt;&gt;$H48,IF(ISNA(HLOOKUP($H47,$J$1:$AA$19,T$20,FALSE))=FALSE,HLOOKUP($H47,$J$1:$AA$19,T$20,FALSE),1)*IF(ISNA(HLOOKUP($H48,$J$1:$AA$19,T$20,FALSE))=FALSE,HLOOKUP($H48,$J$1:$AA$19,T$20,FALSE),1),HLOOKUP($H47,$J$1:$AA$19,T$20,FALSE))))</f>
        <v>-</v>
      </c>
      <c r="U47" s="15" t="str">
        <f t="shared" ref="U47" si="75">IF(ISNA(IF(AND(ISBLANK($H47),ISBLANK($H48)),"-",IF($H47&lt;&gt;$H48,IF(ISNA(HLOOKUP($H47,$J$1:$AA$19,U$20,FALSE))=FALSE,HLOOKUP($H47,$J$1:$AA$19,U$20,FALSE),1)*IF(ISNA(HLOOKUP($H48,$J$1:$AA$19,U$20,FALSE))=FALSE,HLOOKUP($H48,$J$1:$AA$19,U$20,FALSE),1),HLOOKUP($H47,$J$1:$AA$19,U$20,FALSE)))),"-",IF(AND(ISBLANK($H47),ISBLANK($H48)),"-",IF($H47&lt;&gt;$H48,IF(ISNA(HLOOKUP($H47,$J$1:$AA$19,U$20,FALSE))=FALSE,HLOOKUP($H47,$J$1:$AA$19,U$20,FALSE),1)*IF(ISNA(HLOOKUP($H48,$J$1:$AA$19,U$20,FALSE))=FALSE,HLOOKUP($H48,$J$1:$AA$19,U$20,FALSE),1),HLOOKUP($H47,$J$1:$AA$19,U$20,FALSE))))</f>
        <v>-</v>
      </c>
      <c r="V47" s="15" t="str">
        <f t="shared" ref="V47" si="76">IF(ISNA(IF(AND(ISBLANK($H47),ISBLANK($H48)),"-",IF($H47&lt;&gt;$H48,IF(ISNA(HLOOKUP($H47,$J$1:$AA$19,V$20,FALSE))=FALSE,HLOOKUP($H47,$J$1:$AA$19,V$20,FALSE),1)*IF(ISNA(HLOOKUP($H48,$J$1:$AA$19,V$20,FALSE))=FALSE,HLOOKUP($H48,$J$1:$AA$19,V$20,FALSE),1),HLOOKUP($H47,$J$1:$AA$19,V$20,FALSE)))),"-",IF(AND(ISBLANK($H47),ISBLANK($H48)),"-",IF($H47&lt;&gt;$H48,IF(ISNA(HLOOKUP($H47,$J$1:$AA$19,V$20,FALSE))=FALSE,HLOOKUP($H47,$J$1:$AA$19,V$20,FALSE),1)*IF(ISNA(HLOOKUP($H48,$J$1:$AA$19,V$20,FALSE))=FALSE,HLOOKUP($H48,$J$1:$AA$19,V$20,FALSE),1),HLOOKUP($H47,$J$1:$AA$19,V$20,FALSE))))</f>
        <v>-</v>
      </c>
      <c r="W47" s="15" t="str">
        <f t="shared" ref="W47" si="77">IF(ISNA(IF(AND(ISBLANK($H47),ISBLANK($H48)),"-",IF($H47&lt;&gt;$H48,IF(ISNA(HLOOKUP($H47,$J$1:$AA$19,W$20,FALSE))=FALSE,HLOOKUP($H47,$J$1:$AA$19,W$20,FALSE),1)*IF(ISNA(HLOOKUP($H48,$J$1:$AA$19,W$20,FALSE))=FALSE,HLOOKUP($H48,$J$1:$AA$19,W$20,FALSE),1),HLOOKUP($H47,$J$1:$AA$19,W$20,FALSE)))),"-",IF(AND(ISBLANK($H47),ISBLANK($H48)),"-",IF($H47&lt;&gt;$H48,IF(ISNA(HLOOKUP($H47,$J$1:$AA$19,W$20,FALSE))=FALSE,HLOOKUP($H47,$J$1:$AA$19,W$20,FALSE),1)*IF(ISNA(HLOOKUP($H48,$J$1:$AA$19,W$20,FALSE))=FALSE,HLOOKUP($H48,$J$1:$AA$19,W$20,FALSE),1),HLOOKUP($H47,$J$1:$AA$19,W$20,FALSE))))</f>
        <v>-</v>
      </c>
      <c r="X47" s="15" t="str">
        <f t="shared" ref="X47" si="78">IF(ISNA(IF(AND(ISBLANK($H47),ISBLANK($H48)),"-",IF($H47&lt;&gt;$H48,IF(ISNA(HLOOKUP($H47,$J$1:$AA$19,X$20,FALSE))=FALSE,HLOOKUP($H47,$J$1:$AA$19,X$20,FALSE),1)*IF(ISNA(HLOOKUP($H48,$J$1:$AA$19,X$20,FALSE))=FALSE,HLOOKUP($H48,$J$1:$AA$19,X$20,FALSE),1),HLOOKUP($H47,$J$1:$AA$19,X$20,FALSE)))),"-",IF(AND(ISBLANK($H47),ISBLANK($H48)),"-",IF($H47&lt;&gt;$H48,IF(ISNA(HLOOKUP($H47,$J$1:$AA$19,X$20,FALSE))=FALSE,HLOOKUP($H47,$J$1:$AA$19,X$20,FALSE),1)*IF(ISNA(HLOOKUP($H48,$J$1:$AA$19,X$20,FALSE))=FALSE,HLOOKUP($H48,$J$1:$AA$19,X$20,FALSE),1),HLOOKUP($H47,$J$1:$AA$19,X$20,FALSE))))</f>
        <v>-</v>
      </c>
      <c r="Y47" s="15" t="str">
        <f t="shared" ref="Y47" si="79">IF(ISNA(IF(AND(ISBLANK($H47),ISBLANK($H48)),"-",IF($H47&lt;&gt;$H48,IF(ISNA(HLOOKUP($H47,$J$1:$AA$19,Y$20,FALSE))=FALSE,HLOOKUP($H47,$J$1:$AA$19,Y$20,FALSE),1)*IF(ISNA(HLOOKUP($H48,$J$1:$AA$19,Y$20,FALSE))=FALSE,HLOOKUP($H48,$J$1:$AA$19,Y$20,FALSE),1),HLOOKUP($H47,$J$1:$AA$19,Y$20,FALSE)))),"-",IF(AND(ISBLANK($H47),ISBLANK($H48)),"-",IF($H47&lt;&gt;$H48,IF(ISNA(HLOOKUP($H47,$J$1:$AA$19,Y$20,FALSE))=FALSE,HLOOKUP($H47,$J$1:$AA$19,Y$20,FALSE),1)*IF(ISNA(HLOOKUP($H48,$J$1:$AA$19,Y$20,FALSE))=FALSE,HLOOKUP($H48,$J$1:$AA$19,Y$20,FALSE),1),HLOOKUP($H47,$J$1:$AA$19,Y$20,FALSE))))</f>
        <v>-</v>
      </c>
      <c r="Z47" s="15" t="str">
        <f t="shared" ref="Z47" si="80">IF(ISNA(IF(AND(ISBLANK($H47),ISBLANK($H48)),"-",IF($H47&lt;&gt;$H48,IF(ISNA(HLOOKUP($H47,$J$1:$AA$19,Z$20,FALSE))=FALSE,HLOOKUP($H47,$J$1:$AA$19,Z$20,FALSE),1)*IF(ISNA(HLOOKUP($H48,$J$1:$AA$19,Z$20,FALSE))=FALSE,HLOOKUP($H48,$J$1:$AA$19,Z$20,FALSE),1),HLOOKUP($H47,$J$1:$AA$19,Z$20,FALSE)))),"-",IF(AND(ISBLANK($H47),ISBLANK($H48)),"-",IF($H47&lt;&gt;$H48,IF(ISNA(HLOOKUP($H47,$J$1:$AA$19,Z$20,FALSE))=FALSE,HLOOKUP($H47,$J$1:$AA$19,Z$20,FALSE),1)*IF(ISNA(HLOOKUP($H48,$J$1:$AA$19,Z$20,FALSE))=FALSE,HLOOKUP($H48,$J$1:$AA$19,Z$20,FALSE),1),HLOOKUP($H47,$J$1:$AA$19,Z$20,FALSE))))</f>
        <v>-</v>
      </c>
      <c r="AA47" s="15" t="str">
        <f t="shared" ref="AA47" si="81">IF(ISNA(IF(AND(ISBLANK($H47),ISBLANK($H48)),"-",IF($H47&lt;&gt;$H48,IF(ISNA(HLOOKUP($H47,$J$1:$AA$19,AA$20,FALSE))=FALSE,HLOOKUP($H47,$J$1:$AA$19,AA$20,FALSE),1)*IF(ISNA(HLOOKUP($H48,$J$1:$AA$19,AA$20,FALSE))=FALSE,HLOOKUP($H48,$J$1:$AA$19,AA$20,FALSE),1),HLOOKUP($H47,$J$1:$AA$19,AA$20,FALSE)))),"-",IF(AND(ISBLANK($H47),ISBLANK($H48)),"-",IF($H47&lt;&gt;$H48,IF(ISNA(HLOOKUP($H47,$J$1:$AA$19,AA$20,FALSE))=FALSE,HLOOKUP($H47,$J$1:$AA$19,AA$20,FALSE),1)*IF(ISNA(HLOOKUP($H48,$J$1:$AA$19,AA$20,FALSE))=FALSE,HLOOKUP($H48,$J$1:$AA$19,AA$20,FALSE),1),HLOOKUP($H47,$J$1:$AA$19,AA$20,FALSE))))</f>
        <v>-</v>
      </c>
      <c r="AB47" s="48"/>
      <c r="AC47" s="49"/>
      <c r="AD47" s="50"/>
      <c r="AE47" s="31"/>
      <c r="AF47" s="31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</row>
    <row r="48" spans="1:81" ht="47.5" customHeight="1" thickBot="1" x14ac:dyDescent="0.4">
      <c r="A48" s="30" t="str">
        <f t="array" aca="1" ref="A48" ca="1">IF(ISERROR(REPLACE((INDEX(A$17:A$30,SMALL(IF(A$31:A$44="=",ROW(A$31:A$44)-MIN(ROW(A$31:A$44))+1),4),1)),1,3,"")),"",REPLACE((INDEX(A$17:A$30,SMALL(IF(A$31:A$44="=",ROW(A$31:A$44)-MIN(ROW(A$31:A$44))+1),4),1)),1,3,""))</f>
        <v/>
      </c>
      <c r="B48" s="30" t="str">
        <f t="array" aca="1" ref="B48" ca="1">IF(ISERROR(REPLACE((INDEX(B$17:B$30,SMALL(IF(B$31:B$44="=",ROW(B$31:B$44)-MIN(ROW(B$31:B$44))+1),4),1)),1,3,"")),"",REPLACE((INDEX(B$17:B$30,SMALL(IF(B$31:B$44="=",ROW(B$31:B$44)-MIN(ROW(B$31:B$44))+1),4),1)),1,3,""))</f>
        <v/>
      </c>
      <c r="C48" s="30" t="str">
        <f t="array" aca="1" ref="C48" ca="1">IF(ISERROR(REPLACE((INDEX(C$17:C$30,SMALL(IF(C$31:C$44="=",ROW(C$31:C$44)-MIN(ROW(C$31:C$44))+1),4),1)),1,3,"")),"",REPLACE((INDEX(C$17:C$30,SMALL(IF(C$31:C$44="=",ROW(C$31:C$44)-MIN(ROW(C$31:C$44))+1),4),1)),1,3,""))</f>
        <v/>
      </c>
      <c r="D48" s="30" t="str">
        <f t="array" aca="1" ref="D48" ca="1">IF(ISERROR(REPLACE((INDEX(D$17:D$30,SMALL(IF(D$31:D$44="=",ROW(D$31:D$44)-MIN(ROW(D$31:D$44))+1),4),1)),1,3,"")),"",REPLACE((INDEX(D$17:D$30,SMALL(IF(D$31:D$44="=",ROW(D$31:D$44)-MIN(ROW(D$31:D$44))+1),4),1)),1,3,""))</f>
        <v/>
      </c>
      <c r="E48" s="30" t="str">
        <f t="array" aca="1" ref="E48" ca="1">IF(ISERROR(REPLACE((INDEX(E$17:E$30,SMALL(IF(E$31:E$44="=",ROW(E$31:E$44)-MIN(ROW(E$31:E$44))+1),4),1)),1,3,"")),"",REPLACE((INDEX(E$17:E$30,SMALL(IF(E$31:E$44="=",ROW(E$31:E$44)-MIN(ROW(E$31:E$44))+1),4),1)),1,3,""))</f>
        <v/>
      </c>
      <c r="F48" s="30" t="str">
        <f t="array" aca="1" ref="F48" ca="1">IF(ISERROR(REPLACE((INDEX(F$17:F$30,SMALL(IF(F$31:F$44="=",ROW(F$31:F$44)-MIN(ROW(F$31:F$44))+1),4),1)),1,3,"")),"",REPLACE((INDEX(F$17:F$30,SMALL(IF(F$31:F$44="=",ROW(F$31:F$44)-MIN(ROW(F$31:F$44))+1),4),1)),1,3,""))</f>
        <v/>
      </c>
      <c r="G48" s="80"/>
      <c r="H48" s="10" t="str">
        <f>IF(ISNA(REPLACE(LOWER(VLOOKUP(H46,'Move and PKMN DB'!$G$2:$I$860,3,FALSE)),4,LEN(VLOOKUP(H46,'Move and PKMN DB'!$G$2:$I$860,3,FALSE)),"")),"",REPLACE(LOWER(VLOOKUP(H46,'Move and PKMN DB'!$G$2:$I$860,3,FALSE)),4,LEN(VLOOKUP(H46,'Move and PKMN DB'!$G$2:$I$860,3,FALSE)),""))</f>
        <v/>
      </c>
      <c r="I48" s="74" t="s">
        <v>2438</v>
      </c>
      <c r="J48" s="36" t="str">
        <f t="shared" ref="J48:AA48" si="82">IF(AND(ISBLANK($H47),ISBLANK($H48)),"-",IF(OR(IF(ISNA(VLOOKUP($H47,$I$2:$AA$19,J$20,FALSE))=FALSE,VLOOKUP($H47,$I$2:$AA$19,J$20,FALSE)=2),IF(ISNA(VLOOKUP($H48,$I$2:$AA$19,J$20,FALSE))=FALSE,VLOOKUP($H48,$I$2:$AA$19,J$20,FALSE)=2)),"yes","no"))</f>
        <v>no</v>
      </c>
      <c r="K48" s="37" t="str">
        <f t="shared" si="82"/>
        <v>no</v>
      </c>
      <c r="L48" s="37" t="str">
        <f t="shared" si="82"/>
        <v>no</v>
      </c>
      <c r="M48" s="37" t="str">
        <f t="shared" si="82"/>
        <v>no</v>
      </c>
      <c r="N48" s="37" t="str">
        <f t="shared" si="82"/>
        <v>no</v>
      </c>
      <c r="O48" s="37" t="str">
        <f t="shared" si="82"/>
        <v>no</v>
      </c>
      <c r="P48" s="37" t="str">
        <f t="shared" si="82"/>
        <v>no</v>
      </c>
      <c r="Q48" s="37" t="str">
        <f t="shared" si="82"/>
        <v>no</v>
      </c>
      <c r="R48" s="37" t="str">
        <f t="shared" si="82"/>
        <v>no</v>
      </c>
      <c r="S48" s="37" t="str">
        <f t="shared" si="82"/>
        <v>no</v>
      </c>
      <c r="T48" s="37" t="str">
        <f t="shared" si="82"/>
        <v>no</v>
      </c>
      <c r="U48" s="37" t="str">
        <f t="shared" si="82"/>
        <v>no</v>
      </c>
      <c r="V48" s="37" t="str">
        <f t="shared" si="82"/>
        <v>no</v>
      </c>
      <c r="W48" s="37" t="str">
        <f t="shared" si="82"/>
        <v>no</v>
      </c>
      <c r="X48" s="37" t="str">
        <f t="shared" si="82"/>
        <v>no</v>
      </c>
      <c r="Y48" s="37" t="str">
        <f t="shared" si="82"/>
        <v>no</v>
      </c>
      <c r="Z48" s="37" t="str">
        <f t="shared" si="82"/>
        <v>no</v>
      </c>
      <c r="AA48" s="38" t="str">
        <f t="shared" si="82"/>
        <v>no</v>
      </c>
      <c r="AB48" s="51"/>
      <c r="AC48" s="52"/>
      <c r="AD48" s="53"/>
      <c r="AE48" s="31"/>
      <c r="AF48" s="31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</row>
    <row r="49" spans="1:81" ht="47.5" customHeight="1" thickBot="1" x14ac:dyDescent="0.4">
      <c r="A49" s="72" t="str">
        <f>IF(ISERROR(FIND("(",A3))=FALSE,IF(OR(TRIM(MID(SUBSTITUTE(A3," ",REPT(" ",LEN(A3))),(3-1)*LEN(A3)+1,LEN(A3)))="(F)",TRIM(MID(SUBSTITUTE(A3," ",REPT(" ",LEN(A3))),(3-1)*LEN(A3)+1,LEN(A3)))="(M)"),REPLACE(REPLACE(TRIM(MID(SUBSTITUTE(A3," ",REPT(" ",LEN(A3))),(2-1)*LEN(A3)+1,LEN(A3))),1,1,""),LEN(REPLACE(TRIM(MID(SUBSTITUTE(A3," ",REPT(" ",LEN(A3))),(2-1)*LEN(A3)+1,LEN(A3))),1,1,"")),1,""),IF(OR(TRIM(MID(SUBSTITUTE(A3," ",REPT(" ",LEN(A3))),(2-1)*LEN(A3)+1,LEN(A3)))="(F)",TRIM(MID(SUBSTITUTE(A3," ",REPT(" ",LEN(A3))),(2-1)*LEN(A3)+1,LEN(A3)))="(M)"),TRIM(MID(SUBSTITUTE(A3," ",REPT(" ",LEN(A3))),(1-1)*LEN(A3)+1,LEN(A3))),REPLACE(REPLACE(TRIM(MID(SUBSTITUTE(A3," ",REPT(" ",LEN(A3))),(2-1)*LEN(A3)+1,LEN(A3))),1,1,""),LEN(REPLACE(TRIM(MID(SUBSTITUTE(A3," ",REPT(" ",LEN(A3))),(2-1)*LEN(A3)+1,LEN(A3))),1,1,"")),1,""))),TRIM(MID(SUBSTITUTE(A3," ",REPT(" ",LEN(A3))),(1-1)*LEN(A3)+1,LEN(A3))))</f>
        <v/>
      </c>
      <c r="B49" s="72" t="str">
        <f t="shared" ref="B49:F49" si="83">IF(ISERROR(FIND("(",B3))=FALSE,IF(OR(TRIM(MID(SUBSTITUTE(B3," ",REPT(" ",LEN(B3))),(3-1)*LEN(B3)+1,LEN(B3)))="(F)",TRIM(MID(SUBSTITUTE(B3," ",REPT(" ",LEN(B3))),(3-1)*LEN(B3)+1,LEN(B3)))="(M)"),REPLACE(REPLACE(TRIM(MID(SUBSTITUTE(B3," ",REPT(" ",LEN(B3))),(2-1)*LEN(B3)+1,LEN(B3))),1,1,""),LEN(REPLACE(TRIM(MID(SUBSTITUTE(B3," ",REPT(" ",LEN(B3))),(2-1)*LEN(B3)+1,LEN(B3))),1,1,"")),1,""),IF(OR(TRIM(MID(SUBSTITUTE(B3," ",REPT(" ",LEN(B3))),(2-1)*LEN(B3)+1,LEN(B3)))="(F)",TRIM(MID(SUBSTITUTE(B3," ",REPT(" ",LEN(B3))),(2-1)*LEN(B3)+1,LEN(B3)))="(M)"),TRIM(MID(SUBSTITUTE(B3," ",REPT(" ",LEN(B3))),(1-1)*LEN(B3)+1,LEN(B3))),REPLACE(REPLACE(TRIM(MID(SUBSTITUTE(B3," ",REPT(" ",LEN(B3))),(2-1)*LEN(B3)+1,LEN(B3))),1,1,""),LEN(REPLACE(TRIM(MID(SUBSTITUTE(B3," ",REPT(" ",LEN(B3))),(2-1)*LEN(B3)+1,LEN(B3))),1,1,"")),1,""))),TRIM(MID(SUBSTITUTE(B3," ",REPT(" ",LEN(B3))),(1-1)*LEN(B3)+1,LEN(B3))))</f>
        <v/>
      </c>
      <c r="C49" s="72" t="str">
        <f t="shared" si="83"/>
        <v/>
      </c>
      <c r="D49" s="72" t="str">
        <f t="shared" si="83"/>
        <v/>
      </c>
      <c r="E49" s="72" t="str">
        <f t="shared" si="83"/>
        <v/>
      </c>
      <c r="F49" s="72" t="str">
        <f t="shared" si="83"/>
        <v/>
      </c>
      <c r="G49" s="20" t="str">
        <f ca="1">IF(ISNA(IF(OR(VLOOKUP(E$45,'Move and PKMN DB'!$B$2:$D$743,3,FALSE)="Physical",VLOOKUP(E$45,'Move and PKMN DB'!$B$2:$D$743,3,FALSE)="Special"),REPLACE(LOWER(VLOOKUP(E$45,'Move and PKMN DB'!$B$2:$D$743,2,FALSE)),4,LEN(VLOOKUP(E$45,'Move and PKMN DB'!$B$2:$D$743,2,FALSE)),""),"")),"",IF(OR(VLOOKUP(E$45,'Move and PKMN DB'!$B$2:$D$743,3,FALSE)="Physical",VLOOKUP(E$45,'Move and PKMN DB'!$B$2:$D$743,3,FALSE)="Special"),REPLACE(LOWER(VLOOKUP(E$45,'Move and PKMN DB'!$B$2:$D$743,2,FALSE)),4,LEN(VLOOKUP(E$45,'Move and PKMN DB'!$B$2:$D$743,2,FALSE)),""),""))</f>
        <v/>
      </c>
      <c r="H49" s="17" t="str">
        <f ca="1">IF(ISNA(IF(OR(VLOOKUP(E$46,'Move and PKMN DB'!$B$2:$D$743,3,FALSE)="Physical",VLOOKUP(E$46,'Move and PKMN DB'!$B$2:$D$743,3,FALSE)="Special"),REPLACE(LOWER(VLOOKUP(E$46,'Move and PKMN DB'!$B$2:$D$743,2,FALSE)),4,LEN(VLOOKUP(E$46,'Move and PKMN DB'!$B$2:$D$743,2,FALSE)),""),"")),"",IF(OR(VLOOKUP(E$46,'Move and PKMN DB'!$B$2:$D$743,3,FALSE)="Physical",VLOOKUP(E$46,'Move and PKMN DB'!$B$2:$D$743,3,FALSE)="Special"),REPLACE(LOWER(VLOOKUP(E$46,'Move and PKMN DB'!$B$2:$D$743,2,FALSE)),4,LEN(VLOOKUP(E$46,'Move and PKMN DB'!$B$2:$D$743,2,FALSE)),""),""))</f>
        <v/>
      </c>
      <c r="I49" s="55" t="s">
        <v>37</v>
      </c>
      <c r="J49" s="66">
        <f ca="1">IF(AND(ISBLANK($G49),ISBLANK($H49),ISBLANK($G50),ISBLANK($H50)),"-",SUM(IF(ISNA(VLOOKUP($G49,$I$2:$AA$19,J$20,FALSE))=FALSE,VLOOKUP($G49,$I$2:$AA$19,J$20,FALSE)=2),IF(ISNA(VLOOKUP($H49,$I$2:$AA$19,J$20,FALSE))=FALSE,VLOOKUP($H49,$I$2:$AA$19,J$20,FALSE)=2),IF(ISNA(VLOOKUP($G50,$I$2:$AA$19,J$20,FALSE))=FALSE,VLOOKUP($G50,$I$2:$AA$19,J$20,FALSE)=2),IF(ISNA(VLOOKUP($H50,$I$2:$AA$19,J$20,FALSE))=FALSE,VLOOKUP($H50,$I$2:$AA$19,J$20,FALSE)=2)))</f>
        <v>0</v>
      </c>
      <c r="K49" s="66">
        <f t="shared" ref="K49" ca="1" si="84">IF(AND(ISBLANK($G49),ISBLANK($H49),ISBLANK($G50),ISBLANK($H50)),"-",SUM(IF(ISNA(VLOOKUP($G49,$I$2:$AA$19,K$20,FALSE))=FALSE,VLOOKUP($G49,$I$2:$AA$19,K$20,FALSE)=2),IF(ISNA(VLOOKUP($H49,$I$2:$AA$19,K$20,FALSE))=FALSE,VLOOKUP($H49,$I$2:$AA$19,K$20,FALSE)=2),IF(ISNA(VLOOKUP($G50,$I$2:$AA$19,K$20,FALSE))=FALSE,VLOOKUP($G50,$I$2:$AA$19,K$20,FALSE)=2),IF(ISNA(VLOOKUP($H50,$I$2:$AA$19,K$20,FALSE))=FALSE,VLOOKUP($H50,$I$2:$AA$19,K$20,FALSE)=2)))</f>
        <v>0</v>
      </c>
      <c r="L49" s="66">
        <f t="shared" ref="L49" ca="1" si="85">IF(AND(ISBLANK($G49),ISBLANK($H49),ISBLANK($G50),ISBLANK($H50)),"-",SUM(IF(ISNA(VLOOKUP($G49,$I$2:$AA$19,L$20,FALSE))=FALSE,VLOOKUP($G49,$I$2:$AA$19,L$20,FALSE)=2),IF(ISNA(VLOOKUP($H49,$I$2:$AA$19,L$20,FALSE))=FALSE,VLOOKUP($H49,$I$2:$AA$19,L$20,FALSE)=2),IF(ISNA(VLOOKUP($G50,$I$2:$AA$19,L$20,FALSE))=FALSE,VLOOKUP($G50,$I$2:$AA$19,L$20,FALSE)=2),IF(ISNA(VLOOKUP($H50,$I$2:$AA$19,L$20,FALSE))=FALSE,VLOOKUP($H50,$I$2:$AA$19,L$20,FALSE)=2)))</f>
        <v>0</v>
      </c>
      <c r="M49" s="66">
        <f t="shared" ref="M49" ca="1" si="86">IF(AND(ISBLANK($G49),ISBLANK($H49),ISBLANK($G50),ISBLANK($H50)),"-",SUM(IF(ISNA(VLOOKUP($G49,$I$2:$AA$19,M$20,FALSE))=FALSE,VLOOKUP($G49,$I$2:$AA$19,M$20,FALSE)=2),IF(ISNA(VLOOKUP($H49,$I$2:$AA$19,M$20,FALSE))=FALSE,VLOOKUP($H49,$I$2:$AA$19,M$20,FALSE)=2),IF(ISNA(VLOOKUP($G50,$I$2:$AA$19,M$20,FALSE))=FALSE,VLOOKUP($G50,$I$2:$AA$19,M$20,FALSE)=2),IF(ISNA(VLOOKUP($H50,$I$2:$AA$19,M$20,FALSE))=FALSE,VLOOKUP($H50,$I$2:$AA$19,M$20,FALSE)=2)))</f>
        <v>0</v>
      </c>
      <c r="N49" s="66">
        <f t="shared" ref="N49" ca="1" si="87">IF(AND(ISBLANK($G49),ISBLANK($H49),ISBLANK($G50),ISBLANK($H50)),"-",SUM(IF(ISNA(VLOOKUP($G49,$I$2:$AA$19,N$20,FALSE))=FALSE,VLOOKUP($G49,$I$2:$AA$19,N$20,FALSE)=2),IF(ISNA(VLOOKUP($H49,$I$2:$AA$19,N$20,FALSE))=FALSE,VLOOKUP($H49,$I$2:$AA$19,N$20,FALSE)=2),IF(ISNA(VLOOKUP($G50,$I$2:$AA$19,N$20,FALSE))=FALSE,VLOOKUP($G50,$I$2:$AA$19,N$20,FALSE)=2),IF(ISNA(VLOOKUP($H50,$I$2:$AA$19,N$20,FALSE))=FALSE,VLOOKUP($H50,$I$2:$AA$19,N$20,FALSE)=2)))</f>
        <v>0</v>
      </c>
      <c r="O49" s="66">
        <f t="shared" ref="O49" ca="1" si="88">IF(AND(ISBLANK($G49),ISBLANK($H49),ISBLANK($G50),ISBLANK($H50)),"-",SUM(IF(ISNA(VLOOKUP($G49,$I$2:$AA$19,O$20,FALSE))=FALSE,VLOOKUP($G49,$I$2:$AA$19,O$20,FALSE)=2),IF(ISNA(VLOOKUP($H49,$I$2:$AA$19,O$20,FALSE))=FALSE,VLOOKUP($H49,$I$2:$AA$19,O$20,FALSE)=2),IF(ISNA(VLOOKUP($G50,$I$2:$AA$19,O$20,FALSE))=FALSE,VLOOKUP($G50,$I$2:$AA$19,O$20,FALSE)=2),IF(ISNA(VLOOKUP($H50,$I$2:$AA$19,O$20,FALSE))=FALSE,VLOOKUP($H50,$I$2:$AA$19,O$20,FALSE)=2)))</f>
        <v>0</v>
      </c>
      <c r="P49" s="66">
        <f t="shared" ref="P49" ca="1" si="89">IF(AND(ISBLANK($G49),ISBLANK($H49),ISBLANK($G50),ISBLANK($H50)),"-",SUM(IF(ISNA(VLOOKUP($G49,$I$2:$AA$19,P$20,FALSE))=FALSE,VLOOKUP($G49,$I$2:$AA$19,P$20,FALSE)=2),IF(ISNA(VLOOKUP($H49,$I$2:$AA$19,P$20,FALSE))=FALSE,VLOOKUP($H49,$I$2:$AA$19,P$20,FALSE)=2),IF(ISNA(VLOOKUP($G50,$I$2:$AA$19,P$20,FALSE))=FALSE,VLOOKUP($G50,$I$2:$AA$19,P$20,FALSE)=2),IF(ISNA(VLOOKUP($H50,$I$2:$AA$19,P$20,FALSE))=FALSE,VLOOKUP($H50,$I$2:$AA$19,P$20,FALSE)=2)))</f>
        <v>0</v>
      </c>
      <c r="Q49" s="66">
        <f t="shared" ref="Q49" ca="1" si="90">IF(AND(ISBLANK($G49),ISBLANK($H49),ISBLANK($G50),ISBLANK($H50)),"-",SUM(IF(ISNA(VLOOKUP($G49,$I$2:$AA$19,Q$20,FALSE))=FALSE,VLOOKUP($G49,$I$2:$AA$19,Q$20,FALSE)=2),IF(ISNA(VLOOKUP($H49,$I$2:$AA$19,Q$20,FALSE))=FALSE,VLOOKUP($H49,$I$2:$AA$19,Q$20,FALSE)=2),IF(ISNA(VLOOKUP($G50,$I$2:$AA$19,Q$20,FALSE))=FALSE,VLOOKUP($G50,$I$2:$AA$19,Q$20,FALSE)=2),IF(ISNA(VLOOKUP($H50,$I$2:$AA$19,Q$20,FALSE))=FALSE,VLOOKUP($H50,$I$2:$AA$19,Q$20,FALSE)=2)))</f>
        <v>0</v>
      </c>
      <c r="R49" s="66">
        <f t="shared" ref="R49" ca="1" si="91">IF(AND(ISBLANK($G49),ISBLANK($H49),ISBLANK($G50),ISBLANK($H50)),"-",SUM(IF(ISNA(VLOOKUP($G49,$I$2:$AA$19,R$20,FALSE))=FALSE,VLOOKUP($G49,$I$2:$AA$19,R$20,FALSE)=2),IF(ISNA(VLOOKUP($H49,$I$2:$AA$19,R$20,FALSE))=FALSE,VLOOKUP($H49,$I$2:$AA$19,R$20,FALSE)=2),IF(ISNA(VLOOKUP($G50,$I$2:$AA$19,R$20,FALSE))=FALSE,VLOOKUP($G50,$I$2:$AA$19,R$20,FALSE)=2),IF(ISNA(VLOOKUP($H50,$I$2:$AA$19,R$20,FALSE))=FALSE,VLOOKUP($H50,$I$2:$AA$19,R$20,FALSE)=2)))</f>
        <v>0</v>
      </c>
      <c r="S49" s="66">
        <f t="shared" ref="S49" ca="1" si="92">IF(AND(ISBLANK($G49),ISBLANK($H49),ISBLANK($G50),ISBLANK($H50)),"-",SUM(IF(ISNA(VLOOKUP($G49,$I$2:$AA$19,S$20,FALSE))=FALSE,VLOOKUP($G49,$I$2:$AA$19,S$20,FALSE)=2),IF(ISNA(VLOOKUP($H49,$I$2:$AA$19,S$20,FALSE))=FALSE,VLOOKUP($H49,$I$2:$AA$19,S$20,FALSE)=2),IF(ISNA(VLOOKUP($G50,$I$2:$AA$19,S$20,FALSE))=FALSE,VLOOKUP($G50,$I$2:$AA$19,S$20,FALSE)=2),IF(ISNA(VLOOKUP($H50,$I$2:$AA$19,S$20,FALSE))=FALSE,VLOOKUP($H50,$I$2:$AA$19,S$20,FALSE)=2)))</f>
        <v>0</v>
      </c>
      <c r="T49" s="66">
        <f t="shared" ref="T49" ca="1" si="93">IF(AND(ISBLANK($G49),ISBLANK($H49),ISBLANK($G50),ISBLANK($H50)),"-",SUM(IF(ISNA(VLOOKUP($G49,$I$2:$AA$19,T$20,FALSE))=FALSE,VLOOKUP($G49,$I$2:$AA$19,T$20,FALSE)=2),IF(ISNA(VLOOKUP($H49,$I$2:$AA$19,T$20,FALSE))=FALSE,VLOOKUP($H49,$I$2:$AA$19,T$20,FALSE)=2),IF(ISNA(VLOOKUP($G50,$I$2:$AA$19,T$20,FALSE))=FALSE,VLOOKUP($G50,$I$2:$AA$19,T$20,FALSE)=2),IF(ISNA(VLOOKUP($H50,$I$2:$AA$19,T$20,FALSE))=FALSE,VLOOKUP($H50,$I$2:$AA$19,T$20,FALSE)=2)))</f>
        <v>0</v>
      </c>
      <c r="U49" s="66">
        <f t="shared" ref="U49" ca="1" si="94">IF(AND(ISBLANK($G49),ISBLANK($H49),ISBLANK($G50),ISBLANK($H50)),"-",SUM(IF(ISNA(VLOOKUP($G49,$I$2:$AA$19,U$20,FALSE))=FALSE,VLOOKUP($G49,$I$2:$AA$19,U$20,FALSE)=2),IF(ISNA(VLOOKUP($H49,$I$2:$AA$19,U$20,FALSE))=FALSE,VLOOKUP($H49,$I$2:$AA$19,U$20,FALSE)=2),IF(ISNA(VLOOKUP($G50,$I$2:$AA$19,U$20,FALSE))=FALSE,VLOOKUP($G50,$I$2:$AA$19,U$20,FALSE)=2),IF(ISNA(VLOOKUP($H50,$I$2:$AA$19,U$20,FALSE))=FALSE,VLOOKUP($H50,$I$2:$AA$19,U$20,FALSE)=2)))</f>
        <v>0</v>
      </c>
      <c r="V49" s="66">
        <f t="shared" ref="V49" ca="1" si="95">IF(AND(ISBLANK($G49),ISBLANK($H49),ISBLANK($G50),ISBLANK($H50)),"-",SUM(IF(ISNA(VLOOKUP($G49,$I$2:$AA$19,V$20,FALSE))=FALSE,VLOOKUP($G49,$I$2:$AA$19,V$20,FALSE)=2),IF(ISNA(VLOOKUP($H49,$I$2:$AA$19,V$20,FALSE))=FALSE,VLOOKUP($H49,$I$2:$AA$19,V$20,FALSE)=2),IF(ISNA(VLOOKUP($G50,$I$2:$AA$19,V$20,FALSE))=FALSE,VLOOKUP($G50,$I$2:$AA$19,V$20,FALSE)=2),IF(ISNA(VLOOKUP($H50,$I$2:$AA$19,V$20,FALSE))=FALSE,VLOOKUP($H50,$I$2:$AA$19,V$20,FALSE)=2)))</f>
        <v>0</v>
      </c>
      <c r="W49" s="66">
        <f t="shared" ref="W49" ca="1" si="96">IF(AND(ISBLANK($G49),ISBLANK($H49),ISBLANK($G50),ISBLANK($H50)),"-",SUM(IF(ISNA(VLOOKUP($G49,$I$2:$AA$19,W$20,FALSE))=FALSE,VLOOKUP($G49,$I$2:$AA$19,W$20,FALSE)=2),IF(ISNA(VLOOKUP($H49,$I$2:$AA$19,W$20,FALSE))=FALSE,VLOOKUP($H49,$I$2:$AA$19,W$20,FALSE)=2),IF(ISNA(VLOOKUP($G50,$I$2:$AA$19,W$20,FALSE))=FALSE,VLOOKUP($G50,$I$2:$AA$19,W$20,FALSE)=2),IF(ISNA(VLOOKUP($H50,$I$2:$AA$19,W$20,FALSE))=FALSE,VLOOKUP($H50,$I$2:$AA$19,W$20,FALSE)=2)))</f>
        <v>0</v>
      </c>
      <c r="X49" s="66">
        <f t="shared" ref="X49" ca="1" si="97">IF(AND(ISBLANK($G49),ISBLANK($H49),ISBLANK($G50),ISBLANK($H50)),"-",SUM(IF(ISNA(VLOOKUP($G49,$I$2:$AA$19,X$20,FALSE))=FALSE,VLOOKUP($G49,$I$2:$AA$19,X$20,FALSE)=2),IF(ISNA(VLOOKUP($H49,$I$2:$AA$19,X$20,FALSE))=FALSE,VLOOKUP($H49,$I$2:$AA$19,X$20,FALSE)=2),IF(ISNA(VLOOKUP($G50,$I$2:$AA$19,X$20,FALSE))=FALSE,VLOOKUP($G50,$I$2:$AA$19,X$20,FALSE)=2),IF(ISNA(VLOOKUP($H50,$I$2:$AA$19,X$20,FALSE))=FALSE,VLOOKUP($H50,$I$2:$AA$19,X$20,FALSE)=2)))</f>
        <v>0</v>
      </c>
      <c r="Y49" s="66">
        <f t="shared" ref="Y49" ca="1" si="98">IF(AND(ISBLANK($G49),ISBLANK($H49),ISBLANK($G50),ISBLANK($H50)),"-",SUM(IF(ISNA(VLOOKUP($G49,$I$2:$AA$19,Y$20,FALSE))=FALSE,VLOOKUP($G49,$I$2:$AA$19,Y$20,FALSE)=2),IF(ISNA(VLOOKUP($H49,$I$2:$AA$19,Y$20,FALSE))=FALSE,VLOOKUP($H49,$I$2:$AA$19,Y$20,FALSE)=2),IF(ISNA(VLOOKUP($G50,$I$2:$AA$19,Y$20,FALSE))=FALSE,VLOOKUP($G50,$I$2:$AA$19,Y$20,FALSE)=2),IF(ISNA(VLOOKUP($H50,$I$2:$AA$19,Y$20,FALSE))=FALSE,VLOOKUP($H50,$I$2:$AA$19,Y$20,FALSE)=2)))</f>
        <v>0</v>
      </c>
      <c r="Z49" s="66">
        <f t="shared" ref="Z49" ca="1" si="99">IF(AND(ISBLANK($G49),ISBLANK($H49),ISBLANK($G50),ISBLANK($H50)),"-",SUM(IF(ISNA(VLOOKUP($G49,$I$2:$AA$19,Z$20,FALSE))=FALSE,VLOOKUP($G49,$I$2:$AA$19,Z$20,FALSE)=2),IF(ISNA(VLOOKUP($H49,$I$2:$AA$19,Z$20,FALSE))=FALSE,VLOOKUP($H49,$I$2:$AA$19,Z$20,FALSE)=2),IF(ISNA(VLOOKUP($G50,$I$2:$AA$19,Z$20,FALSE))=FALSE,VLOOKUP($G50,$I$2:$AA$19,Z$20,FALSE)=2),IF(ISNA(VLOOKUP($H50,$I$2:$AA$19,Z$20,FALSE))=FALSE,VLOOKUP($H50,$I$2:$AA$19,Z$20,FALSE)=2)))</f>
        <v>0</v>
      </c>
      <c r="AA49" s="66">
        <f t="shared" ref="AA49" ca="1" si="100">IF(AND(ISBLANK($G49),ISBLANK($H49),ISBLANK($G50),ISBLANK($H50)),"-",SUM(IF(ISNA(VLOOKUP($G49,$I$2:$AA$19,AA$20,FALSE))=FALSE,VLOOKUP($G49,$I$2:$AA$19,AA$20,FALSE)=2),IF(ISNA(VLOOKUP($H49,$I$2:$AA$19,AA$20,FALSE))=FALSE,VLOOKUP($H49,$I$2:$AA$19,AA$20,FALSE)=2),IF(ISNA(VLOOKUP($G50,$I$2:$AA$19,AA$20,FALSE))=FALSE,VLOOKUP($G50,$I$2:$AA$19,AA$20,FALSE)=2),IF(ISNA(VLOOKUP($H50,$I$2:$AA$19,AA$20,FALSE))=FALSE,VLOOKUP($H50,$I$2:$AA$19,AA$20,FALSE)=2)))</f>
        <v>0</v>
      </c>
      <c r="AB49" s="45"/>
      <c r="AC49" s="27"/>
      <c r="AD49" s="27"/>
      <c r="AE49" s="31"/>
      <c r="AF49" s="31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</row>
    <row r="50" spans="1:81" ht="47.5" customHeight="1" thickBot="1" x14ac:dyDescent="0.4">
      <c r="G50" s="24" t="str">
        <f ca="1">IF(ISNA(IF(OR(VLOOKUP(E$47,'Move and PKMN DB'!$B$2:$D$743,3,FALSE)="Physical",VLOOKUP(E$47,'Move and PKMN DB'!$B$2:$D$743,3,FALSE)="Special"),REPLACE(LOWER(VLOOKUP(E$47,'Move and PKMN DB'!$B$2:$D$743,2,FALSE)),4,LEN(VLOOKUP(E$47,'Move and PKMN DB'!$B$2:$D$743,2,FALSE)),""),"")),"",IF(OR(VLOOKUP(E$47,'Move and PKMN DB'!$B$2:$D$743,3,FALSE)="Physical",VLOOKUP(E$47,'Move and PKMN DB'!$B$2:$D$743,3,FALSE)="Special"),REPLACE(LOWER(VLOOKUP(E$47,'Move and PKMN DB'!$B$2:$D$743,2,FALSE)),4,LEN(VLOOKUP(E$47,'Move and PKMN DB'!$B$2:$D$743,2,FALSE)),""),""))</f>
        <v/>
      </c>
      <c r="H50" s="7" t="str">
        <f ca="1">IF(ISNA(IF(OR(VLOOKUP(E$48,'Move and PKMN DB'!$B$2:$D$743,3,FALSE)="Physical",VLOOKUP(E$48,'Move and PKMN DB'!$B$2:$D$743,3,FALSE)="Special"),REPLACE(LOWER(VLOOKUP(E$48,'Move and PKMN DB'!$B$2:$D$743,2,FALSE)),4,LEN(VLOOKUP(E$48,'Move and PKMN DB'!$B$2:$D$743,2,FALSE)),""),"")),"",IF(OR(VLOOKUP(E$48,'Move and PKMN DB'!$B$2:$D$743,3,FALSE)="Physical",VLOOKUP(E$48,'Move and PKMN DB'!$B$2:$D$743,3,FALSE)="Special"),REPLACE(LOWER(VLOOKUP(E$48,'Move and PKMN DB'!$B$2:$D$743,2,FALSE)),4,LEN(VLOOKUP(E$48,'Move and PKMN DB'!$B$2:$D$743,2,FALSE)),""),""))</f>
        <v/>
      </c>
      <c r="I50" s="89" t="s">
        <v>2436</v>
      </c>
      <c r="J50" s="89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7"/>
      <c r="AB50" s="45"/>
      <c r="AC50" s="27"/>
      <c r="AD50" s="27"/>
      <c r="AE50" s="31"/>
      <c r="AF50" s="31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</row>
    <row r="51" spans="1:81" ht="24" customHeight="1" thickBot="1" x14ac:dyDescent="0.4">
      <c r="G51" s="81" t="s">
        <v>26</v>
      </c>
      <c r="H51" s="4" t="s">
        <v>22</v>
      </c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9"/>
      <c r="AB51" s="46"/>
      <c r="AC51" s="47"/>
      <c r="AD51" s="31"/>
      <c r="AE51" s="31"/>
      <c r="AF51" s="31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</row>
    <row r="52" spans="1:81" ht="24" customHeight="1" thickBot="1" x14ac:dyDescent="0.4">
      <c r="G52" s="82"/>
      <c r="H52" s="34" t="str">
        <f>IF(ISERROR(FIND("-Mega",F$49))=FALSE,REPLACE(F$49,LEN(F$49)-4,LEN(F$49),""),F$49)</f>
        <v/>
      </c>
      <c r="I52" s="27"/>
      <c r="J52" s="1" t="s">
        <v>18</v>
      </c>
      <c r="K52" s="2" t="s">
        <v>17</v>
      </c>
      <c r="L52" s="2" t="s">
        <v>16</v>
      </c>
      <c r="M52" s="2" t="s">
        <v>15</v>
      </c>
      <c r="N52" s="2" t="s">
        <v>14</v>
      </c>
      <c r="O52" s="2" t="s">
        <v>19</v>
      </c>
      <c r="P52" s="2" t="s">
        <v>13</v>
      </c>
      <c r="Q52" s="2" t="s">
        <v>2</v>
      </c>
      <c r="R52" s="2" t="s">
        <v>3</v>
      </c>
      <c r="S52" s="2" t="s">
        <v>4</v>
      </c>
      <c r="T52" s="2" t="s">
        <v>5</v>
      </c>
      <c r="U52" s="2" t="s">
        <v>6</v>
      </c>
      <c r="V52" s="2" t="s">
        <v>7</v>
      </c>
      <c r="W52" s="2" t="s">
        <v>8</v>
      </c>
      <c r="X52" s="2" t="s">
        <v>9</v>
      </c>
      <c r="Y52" s="2" t="s">
        <v>10</v>
      </c>
      <c r="Z52" s="2" t="s">
        <v>11</v>
      </c>
      <c r="AA52" s="3" t="s">
        <v>12</v>
      </c>
      <c r="AB52" s="54"/>
      <c r="AC52" s="43"/>
      <c r="AD52" s="31"/>
      <c r="AE52" s="31"/>
      <c r="AF52" s="31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</row>
    <row r="53" spans="1:81" ht="48" customHeight="1" x14ac:dyDescent="0.35">
      <c r="G53" s="79" t="s">
        <v>35</v>
      </c>
      <c r="H53" s="9" t="str">
        <f>IF(ISNA(REPLACE(LOWER(VLOOKUP(H52,'Move and PKMN DB'!$G$2:$I$860,2,FALSE)),4,LEN(VLOOKUP(H52,'Move and PKMN DB'!$G$2:$I$860,2,FALSE)),"")),"",REPLACE(LOWER(VLOOKUP(H52,'Move and PKMN DB'!$G$2:$I$860,2,FALSE)),4,LEN(VLOOKUP(H52,'Move and PKMN DB'!$G$2:$I$860,2,FALSE)),""))</f>
        <v/>
      </c>
      <c r="I53" s="9" t="s">
        <v>36</v>
      </c>
      <c r="J53" s="15" t="str">
        <f>IF(ISNA(IF(AND(ISBLANK($H53),ISBLANK($H54)),"-",IF($H53&lt;&gt;$H54,IF(ISNA(HLOOKUP($H53,$J$1:$AA$19,J$20,FALSE))=FALSE,HLOOKUP($H53,$J$1:$AA$19,J$20,FALSE),1)*IF(ISNA(HLOOKUP($H54,$J$1:$AA$19,J$20,FALSE))=FALSE,HLOOKUP($H54,$J$1:$AA$19,J$20,FALSE),1),HLOOKUP($H53,$J$1:$AA$19,J$20,FALSE)))),"-",IF(AND(ISBLANK($H53),ISBLANK($H54)),"-",IF($H53&lt;&gt;$H54,IF(ISNA(HLOOKUP($H53,$J$1:$AA$19,J$20,FALSE))=FALSE,HLOOKUP($H53,$J$1:$AA$19,J$20,FALSE),1)*IF(ISNA(HLOOKUP($H54,$J$1:$AA$19,J$20,FALSE))=FALSE,HLOOKUP($H54,$J$1:$AA$19,J$20,FALSE),1),HLOOKUP($H53,$J$1:$AA$19,J$20,FALSE))))</f>
        <v>-</v>
      </c>
      <c r="K53" s="15" t="str">
        <f t="shared" ref="K53" si="101">IF(ISNA(IF(AND(ISBLANK($H53),ISBLANK($H54)),"-",IF($H53&lt;&gt;$H54,IF(ISNA(HLOOKUP($H53,$J$1:$AA$19,K$20,FALSE))=FALSE,HLOOKUP($H53,$J$1:$AA$19,K$20,FALSE),1)*IF(ISNA(HLOOKUP($H54,$J$1:$AA$19,K$20,FALSE))=FALSE,HLOOKUP($H54,$J$1:$AA$19,K$20,FALSE),1),HLOOKUP($H53,$J$1:$AA$19,K$20,FALSE)))),"-",IF(AND(ISBLANK($H53),ISBLANK($H54)),"-",IF($H53&lt;&gt;$H54,IF(ISNA(HLOOKUP($H53,$J$1:$AA$19,K$20,FALSE))=FALSE,HLOOKUP($H53,$J$1:$AA$19,K$20,FALSE),1)*IF(ISNA(HLOOKUP($H54,$J$1:$AA$19,K$20,FALSE))=FALSE,HLOOKUP($H54,$J$1:$AA$19,K$20,FALSE),1),HLOOKUP($H53,$J$1:$AA$19,K$20,FALSE))))</f>
        <v>-</v>
      </c>
      <c r="L53" s="15" t="str">
        <f t="shared" ref="L53" si="102">IF(ISNA(IF(AND(ISBLANK($H53),ISBLANK($H54)),"-",IF($H53&lt;&gt;$H54,IF(ISNA(HLOOKUP($H53,$J$1:$AA$19,L$20,FALSE))=FALSE,HLOOKUP($H53,$J$1:$AA$19,L$20,FALSE),1)*IF(ISNA(HLOOKUP($H54,$J$1:$AA$19,L$20,FALSE))=FALSE,HLOOKUP($H54,$J$1:$AA$19,L$20,FALSE),1),HLOOKUP($H53,$J$1:$AA$19,L$20,FALSE)))),"-",IF(AND(ISBLANK($H53),ISBLANK($H54)),"-",IF($H53&lt;&gt;$H54,IF(ISNA(HLOOKUP($H53,$J$1:$AA$19,L$20,FALSE))=FALSE,HLOOKUP($H53,$J$1:$AA$19,L$20,FALSE),1)*IF(ISNA(HLOOKUP($H54,$J$1:$AA$19,L$20,FALSE))=FALSE,HLOOKUP($H54,$J$1:$AA$19,L$20,FALSE),1),HLOOKUP($H53,$J$1:$AA$19,L$20,FALSE))))</f>
        <v>-</v>
      </c>
      <c r="M53" s="15" t="str">
        <f t="shared" ref="M53" si="103">IF(ISNA(IF(AND(ISBLANK($H53),ISBLANK($H54)),"-",IF($H53&lt;&gt;$H54,IF(ISNA(HLOOKUP($H53,$J$1:$AA$19,M$20,FALSE))=FALSE,HLOOKUP($H53,$J$1:$AA$19,M$20,FALSE),1)*IF(ISNA(HLOOKUP($H54,$J$1:$AA$19,M$20,FALSE))=FALSE,HLOOKUP($H54,$J$1:$AA$19,M$20,FALSE),1),HLOOKUP($H53,$J$1:$AA$19,M$20,FALSE)))),"-",IF(AND(ISBLANK($H53),ISBLANK($H54)),"-",IF($H53&lt;&gt;$H54,IF(ISNA(HLOOKUP($H53,$J$1:$AA$19,M$20,FALSE))=FALSE,HLOOKUP($H53,$J$1:$AA$19,M$20,FALSE),1)*IF(ISNA(HLOOKUP($H54,$J$1:$AA$19,M$20,FALSE))=FALSE,HLOOKUP($H54,$J$1:$AA$19,M$20,FALSE),1),HLOOKUP($H53,$J$1:$AA$19,M$20,FALSE))))</f>
        <v>-</v>
      </c>
      <c r="N53" s="15" t="str">
        <f t="shared" ref="N53" si="104">IF(ISNA(IF(AND(ISBLANK($H53),ISBLANK($H54)),"-",IF($H53&lt;&gt;$H54,IF(ISNA(HLOOKUP($H53,$J$1:$AA$19,N$20,FALSE))=FALSE,HLOOKUP($H53,$J$1:$AA$19,N$20,FALSE),1)*IF(ISNA(HLOOKUP($H54,$J$1:$AA$19,N$20,FALSE))=FALSE,HLOOKUP($H54,$J$1:$AA$19,N$20,FALSE),1),HLOOKUP($H53,$J$1:$AA$19,N$20,FALSE)))),"-",IF(AND(ISBLANK($H53),ISBLANK($H54)),"-",IF($H53&lt;&gt;$H54,IF(ISNA(HLOOKUP($H53,$J$1:$AA$19,N$20,FALSE))=FALSE,HLOOKUP($H53,$J$1:$AA$19,N$20,FALSE),1)*IF(ISNA(HLOOKUP($H54,$J$1:$AA$19,N$20,FALSE))=FALSE,HLOOKUP($H54,$J$1:$AA$19,N$20,FALSE),1),HLOOKUP($H53,$J$1:$AA$19,N$20,FALSE))))</f>
        <v>-</v>
      </c>
      <c r="O53" s="15" t="str">
        <f t="shared" ref="O53" si="105">IF(ISNA(IF(AND(ISBLANK($H53),ISBLANK($H54)),"-",IF($H53&lt;&gt;$H54,IF(ISNA(HLOOKUP($H53,$J$1:$AA$19,O$20,FALSE))=FALSE,HLOOKUP($H53,$J$1:$AA$19,O$20,FALSE),1)*IF(ISNA(HLOOKUP($H54,$J$1:$AA$19,O$20,FALSE))=FALSE,HLOOKUP($H54,$J$1:$AA$19,O$20,FALSE),1),HLOOKUP($H53,$J$1:$AA$19,O$20,FALSE)))),"-",IF(AND(ISBLANK($H53),ISBLANK($H54)),"-",IF($H53&lt;&gt;$H54,IF(ISNA(HLOOKUP($H53,$J$1:$AA$19,O$20,FALSE))=FALSE,HLOOKUP($H53,$J$1:$AA$19,O$20,FALSE),1)*IF(ISNA(HLOOKUP($H54,$J$1:$AA$19,O$20,FALSE))=FALSE,HLOOKUP($H54,$J$1:$AA$19,O$20,FALSE),1),HLOOKUP($H53,$J$1:$AA$19,O$20,FALSE))))</f>
        <v>-</v>
      </c>
      <c r="P53" s="15" t="str">
        <f t="shared" ref="P53" si="106">IF(ISNA(IF(AND(ISBLANK($H53),ISBLANK($H54)),"-",IF($H53&lt;&gt;$H54,IF(ISNA(HLOOKUP($H53,$J$1:$AA$19,P$20,FALSE))=FALSE,HLOOKUP($H53,$J$1:$AA$19,P$20,FALSE),1)*IF(ISNA(HLOOKUP($H54,$J$1:$AA$19,P$20,FALSE))=FALSE,HLOOKUP($H54,$J$1:$AA$19,P$20,FALSE),1),HLOOKUP($H53,$J$1:$AA$19,P$20,FALSE)))),"-",IF(AND(ISBLANK($H53),ISBLANK($H54)),"-",IF($H53&lt;&gt;$H54,IF(ISNA(HLOOKUP($H53,$J$1:$AA$19,P$20,FALSE))=FALSE,HLOOKUP($H53,$J$1:$AA$19,P$20,FALSE),1)*IF(ISNA(HLOOKUP($H54,$J$1:$AA$19,P$20,FALSE))=FALSE,HLOOKUP($H54,$J$1:$AA$19,P$20,FALSE),1),HLOOKUP($H53,$J$1:$AA$19,P$20,FALSE))))</f>
        <v>-</v>
      </c>
      <c r="Q53" s="15" t="str">
        <f t="shared" ref="Q53" si="107">IF(ISNA(IF(AND(ISBLANK($H53),ISBLANK($H54)),"-",IF($H53&lt;&gt;$H54,IF(ISNA(HLOOKUP($H53,$J$1:$AA$19,Q$20,FALSE))=FALSE,HLOOKUP($H53,$J$1:$AA$19,Q$20,FALSE),1)*IF(ISNA(HLOOKUP($H54,$J$1:$AA$19,Q$20,FALSE))=FALSE,HLOOKUP($H54,$J$1:$AA$19,Q$20,FALSE),1),HLOOKUP($H53,$J$1:$AA$19,Q$20,FALSE)))),"-",IF(AND(ISBLANK($H53),ISBLANK($H54)),"-",IF($H53&lt;&gt;$H54,IF(ISNA(HLOOKUP($H53,$J$1:$AA$19,Q$20,FALSE))=FALSE,HLOOKUP($H53,$J$1:$AA$19,Q$20,FALSE),1)*IF(ISNA(HLOOKUP($H54,$J$1:$AA$19,Q$20,FALSE))=FALSE,HLOOKUP($H54,$J$1:$AA$19,Q$20,FALSE),1),HLOOKUP($H53,$J$1:$AA$19,Q$20,FALSE))))</f>
        <v>-</v>
      </c>
      <c r="R53" s="15" t="str">
        <f t="shared" ref="R53" si="108">IF(ISNA(IF(AND(ISBLANK($H53),ISBLANK($H54)),"-",IF($H53&lt;&gt;$H54,IF(ISNA(HLOOKUP($H53,$J$1:$AA$19,R$20,FALSE))=FALSE,HLOOKUP($H53,$J$1:$AA$19,R$20,FALSE),1)*IF(ISNA(HLOOKUP($H54,$J$1:$AA$19,R$20,FALSE))=FALSE,HLOOKUP($H54,$J$1:$AA$19,R$20,FALSE),1),HLOOKUP($H53,$J$1:$AA$19,R$20,FALSE)))),"-",IF(AND(ISBLANK($H53),ISBLANK($H54)),"-",IF($H53&lt;&gt;$H54,IF(ISNA(HLOOKUP($H53,$J$1:$AA$19,R$20,FALSE))=FALSE,HLOOKUP($H53,$J$1:$AA$19,R$20,FALSE),1)*IF(ISNA(HLOOKUP($H54,$J$1:$AA$19,R$20,FALSE))=FALSE,HLOOKUP($H54,$J$1:$AA$19,R$20,FALSE),1),HLOOKUP($H53,$J$1:$AA$19,R$20,FALSE))))</f>
        <v>-</v>
      </c>
      <c r="S53" s="15" t="str">
        <f t="shared" ref="S53" si="109">IF(ISNA(IF(AND(ISBLANK($H53),ISBLANK($H54)),"-",IF($H53&lt;&gt;$H54,IF(ISNA(HLOOKUP($H53,$J$1:$AA$19,S$20,FALSE))=FALSE,HLOOKUP($H53,$J$1:$AA$19,S$20,FALSE),1)*IF(ISNA(HLOOKUP($H54,$J$1:$AA$19,S$20,FALSE))=FALSE,HLOOKUP($H54,$J$1:$AA$19,S$20,FALSE),1),HLOOKUP($H53,$J$1:$AA$19,S$20,FALSE)))),"-",IF(AND(ISBLANK($H53),ISBLANK($H54)),"-",IF($H53&lt;&gt;$H54,IF(ISNA(HLOOKUP($H53,$J$1:$AA$19,S$20,FALSE))=FALSE,HLOOKUP($H53,$J$1:$AA$19,S$20,FALSE),1)*IF(ISNA(HLOOKUP($H54,$J$1:$AA$19,S$20,FALSE))=FALSE,HLOOKUP($H54,$J$1:$AA$19,S$20,FALSE),1),HLOOKUP($H53,$J$1:$AA$19,S$20,FALSE))))</f>
        <v>-</v>
      </c>
      <c r="T53" s="15" t="str">
        <f t="shared" ref="T53" si="110">IF(ISNA(IF(AND(ISBLANK($H53),ISBLANK($H54)),"-",IF($H53&lt;&gt;$H54,IF(ISNA(HLOOKUP($H53,$J$1:$AA$19,T$20,FALSE))=FALSE,HLOOKUP($H53,$J$1:$AA$19,T$20,FALSE),1)*IF(ISNA(HLOOKUP($H54,$J$1:$AA$19,T$20,FALSE))=FALSE,HLOOKUP($H54,$J$1:$AA$19,T$20,FALSE),1),HLOOKUP($H53,$J$1:$AA$19,T$20,FALSE)))),"-",IF(AND(ISBLANK($H53),ISBLANK($H54)),"-",IF($H53&lt;&gt;$H54,IF(ISNA(HLOOKUP($H53,$J$1:$AA$19,T$20,FALSE))=FALSE,HLOOKUP($H53,$J$1:$AA$19,T$20,FALSE),1)*IF(ISNA(HLOOKUP($H54,$J$1:$AA$19,T$20,FALSE))=FALSE,HLOOKUP($H54,$J$1:$AA$19,T$20,FALSE),1),HLOOKUP($H53,$J$1:$AA$19,T$20,FALSE))))</f>
        <v>-</v>
      </c>
      <c r="U53" s="15" t="str">
        <f t="shared" ref="U53" si="111">IF(ISNA(IF(AND(ISBLANK($H53),ISBLANK($H54)),"-",IF($H53&lt;&gt;$H54,IF(ISNA(HLOOKUP($H53,$J$1:$AA$19,U$20,FALSE))=FALSE,HLOOKUP($H53,$J$1:$AA$19,U$20,FALSE),1)*IF(ISNA(HLOOKUP($H54,$J$1:$AA$19,U$20,FALSE))=FALSE,HLOOKUP($H54,$J$1:$AA$19,U$20,FALSE),1),HLOOKUP($H53,$J$1:$AA$19,U$20,FALSE)))),"-",IF(AND(ISBLANK($H53),ISBLANK($H54)),"-",IF($H53&lt;&gt;$H54,IF(ISNA(HLOOKUP($H53,$J$1:$AA$19,U$20,FALSE))=FALSE,HLOOKUP($H53,$J$1:$AA$19,U$20,FALSE),1)*IF(ISNA(HLOOKUP($H54,$J$1:$AA$19,U$20,FALSE))=FALSE,HLOOKUP($H54,$J$1:$AA$19,U$20,FALSE),1),HLOOKUP($H53,$J$1:$AA$19,U$20,FALSE))))</f>
        <v>-</v>
      </c>
      <c r="V53" s="15" t="str">
        <f t="shared" ref="V53" si="112">IF(ISNA(IF(AND(ISBLANK($H53),ISBLANK($H54)),"-",IF($H53&lt;&gt;$H54,IF(ISNA(HLOOKUP($H53,$J$1:$AA$19,V$20,FALSE))=FALSE,HLOOKUP($H53,$J$1:$AA$19,V$20,FALSE),1)*IF(ISNA(HLOOKUP($H54,$J$1:$AA$19,V$20,FALSE))=FALSE,HLOOKUP($H54,$J$1:$AA$19,V$20,FALSE),1),HLOOKUP($H53,$J$1:$AA$19,V$20,FALSE)))),"-",IF(AND(ISBLANK($H53),ISBLANK($H54)),"-",IF($H53&lt;&gt;$H54,IF(ISNA(HLOOKUP($H53,$J$1:$AA$19,V$20,FALSE))=FALSE,HLOOKUP($H53,$J$1:$AA$19,V$20,FALSE),1)*IF(ISNA(HLOOKUP($H54,$J$1:$AA$19,V$20,FALSE))=FALSE,HLOOKUP($H54,$J$1:$AA$19,V$20,FALSE),1),HLOOKUP($H53,$J$1:$AA$19,V$20,FALSE))))</f>
        <v>-</v>
      </c>
      <c r="W53" s="15" t="str">
        <f t="shared" ref="W53" si="113">IF(ISNA(IF(AND(ISBLANK($H53),ISBLANK($H54)),"-",IF($H53&lt;&gt;$H54,IF(ISNA(HLOOKUP($H53,$J$1:$AA$19,W$20,FALSE))=FALSE,HLOOKUP($H53,$J$1:$AA$19,W$20,FALSE),1)*IF(ISNA(HLOOKUP($H54,$J$1:$AA$19,W$20,FALSE))=FALSE,HLOOKUP($H54,$J$1:$AA$19,W$20,FALSE),1),HLOOKUP($H53,$J$1:$AA$19,W$20,FALSE)))),"-",IF(AND(ISBLANK($H53),ISBLANK($H54)),"-",IF($H53&lt;&gt;$H54,IF(ISNA(HLOOKUP($H53,$J$1:$AA$19,W$20,FALSE))=FALSE,HLOOKUP($H53,$J$1:$AA$19,W$20,FALSE),1)*IF(ISNA(HLOOKUP($H54,$J$1:$AA$19,W$20,FALSE))=FALSE,HLOOKUP($H54,$J$1:$AA$19,W$20,FALSE),1),HLOOKUP($H53,$J$1:$AA$19,W$20,FALSE))))</f>
        <v>-</v>
      </c>
      <c r="X53" s="15" t="str">
        <f t="shared" ref="X53" si="114">IF(ISNA(IF(AND(ISBLANK($H53),ISBLANK($H54)),"-",IF($H53&lt;&gt;$H54,IF(ISNA(HLOOKUP($H53,$J$1:$AA$19,X$20,FALSE))=FALSE,HLOOKUP($H53,$J$1:$AA$19,X$20,FALSE),1)*IF(ISNA(HLOOKUP($H54,$J$1:$AA$19,X$20,FALSE))=FALSE,HLOOKUP($H54,$J$1:$AA$19,X$20,FALSE),1),HLOOKUP($H53,$J$1:$AA$19,X$20,FALSE)))),"-",IF(AND(ISBLANK($H53),ISBLANK($H54)),"-",IF($H53&lt;&gt;$H54,IF(ISNA(HLOOKUP($H53,$J$1:$AA$19,X$20,FALSE))=FALSE,HLOOKUP($H53,$J$1:$AA$19,X$20,FALSE),1)*IF(ISNA(HLOOKUP($H54,$J$1:$AA$19,X$20,FALSE))=FALSE,HLOOKUP($H54,$J$1:$AA$19,X$20,FALSE),1),HLOOKUP($H53,$J$1:$AA$19,X$20,FALSE))))</f>
        <v>-</v>
      </c>
      <c r="Y53" s="15" t="str">
        <f t="shared" ref="Y53" si="115">IF(ISNA(IF(AND(ISBLANK($H53),ISBLANK($H54)),"-",IF($H53&lt;&gt;$H54,IF(ISNA(HLOOKUP($H53,$J$1:$AA$19,Y$20,FALSE))=FALSE,HLOOKUP($H53,$J$1:$AA$19,Y$20,FALSE),1)*IF(ISNA(HLOOKUP($H54,$J$1:$AA$19,Y$20,FALSE))=FALSE,HLOOKUP($H54,$J$1:$AA$19,Y$20,FALSE),1),HLOOKUP($H53,$J$1:$AA$19,Y$20,FALSE)))),"-",IF(AND(ISBLANK($H53),ISBLANK($H54)),"-",IF($H53&lt;&gt;$H54,IF(ISNA(HLOOKUP($H53,$J$1:$AA$19,Y$20,FALSE))=FALSE,HLOOKUP($H53,$J$1:$AA$19,Y$20,FALSE),1)*IF(ISNA(HLOOKUP($H54,$J$1:$AA$19,Y$20,FALSE))=FALSE,HLOOKUP($H54,$J$1:$AA$19,Y$20,FALSE),1),HLOOKUP($H53,$J$1:$AA$19,Y$20,FALSE))))</f>
        <v>-</v>
      </c>
      <c r="Z53" s="15" t="str">
        <f t="shared" ref="Z53" si="116">IF(ISNA(IF(AND(ISBLANK($H53),ISBLANK($H54)),"-",IF($H53&lt;&gt;$H54,IF(ISNA(HLOOKUP($H53,$J$1:$AA$19,Z$20,FALSE))=FALSE,HLOOKUP($H53,$J$1:$AA$19,Z$20,FALSE),1)*IF(ISNA(HLOOKUP($H54,$J$1:$AA$19,Z$20,FALSE))=FALSE,HLOOKUP($H54,$J$1:$AA$19,Z$20,FALSE),1),HLOOKUP($H53,$J$1:$AA$19,Z$20,FALSE)))),"-",IF(AND(ISBLANK($H53),ISBLANK($H54)),"-",IF($H53&lt;&gt;$H54,IF(ISNA(HLOOKUP($H53,$J$1:$AA$19,Z$20,FALSE))=FALSE,HLOOKUP($H53,$J$1:$AA$19,Z$20,FALSE),1)*IF(ISNA(HLOOKUP($H54,$J$1:$AA$19,Z$20,FALSE))=FALSE,HLOOKUP($H54,$J$1:$AA$19,Z$20,FALSE),1),HLOOKUP($H53,$J$1:$AA$19,Z$20,FALSE))))</f>
        <v>-</v>
      </c>
      <c r="AA53" s="15" t="str">
        <f t="shared" ref="AA53" si="117">IF(ISNA(IF(AND(ISBLANK($H53),ISBLANK($H54)),"-",IF($H53&lt;&gt;$H54,IF(ISNA(HLOOKUP($H53,$J$1:$AA$19,AA$20,FALSE))=FALSE,HLOOKUP($H53,$J$1:$AA$19,AA$20,FALSE),1)*IF(ISNA(HLOOKUP($H54,$J$1:$AA$19,AA$20,FALSE))=FALSE,HLOOKUP($H54,$J$1:$AA$19,AA$20,FALSE),1),HLOOKUP($H53,$J$1:$AA$19,AA$20,FALSE)))),"-",IF(AND(ISBLANK($H53),ISBLANK($H54)),"-",IF($H53&lt;&gt;$H54,IF(ISNA(HLOOKUP($H53,$J$1:$AA$19,AA$20,FALSE))=FALSE,HLOOKUP($H53,$J$1:$AA$19,AA$20,FALSE),1)*IF(ISNA(HLOOKUP($H54,$J$1:$AA$19,AA$20,FALSE))=FALSE,HLOOKUP($H54,$J$1:$AA$19,AA$20,FALSE),1),HLOOKUP($H53,$J$1:$AA$19,AA$20,FALSE))))</f>
        <v>-</v>
      </c>
      <c r="AB53" s="48"/>
      <c r="AC53" s="49"/>
      <c r="AD53" s="50"/>
      <c r="AE53" s="31"/>
      <c r="AF53" s="31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  <c r="BU53" s="30"/>
      <c r="BV53" s="30"/>
      <c r="BW53" s="30"/>
      <c r="BX53" s="30"/>
      <c r="BY53" s="30"/>
      <c r="BZ53" s="30"/>
      <c r="CA53" s="30"/>
      <c r="CB53" s="30"/>
      <c r="CC53" s="30"/>
    </row>
    <row r="54" spans="1:81" ht="47.5" customHeight="1" thickBot="1" x14ac:dyDescent="0.4">
      <c r="G54" s="80"/>
      <c r="H54" s="10" t="str">
        <f>IF(ISNA(REPLACE(LOWER(VLOOKUP(H52,'Move and PKMN DB'!$G$2:$I$860,3,FALSE)),4,LEN(VLOOKUP(H52,'Move and PKMN DB'!$G$2:$I$860,3,FALSE)),"")),"",REPLACE(LOWER(VLOOKUP(H52,'Move and PKMN DB'!$G$2:$I$860,3,FALSE)),4,LEN(VLOOKUP(H52,'Move and PKMN DB'!$G$2:$I$860,3,FALSE)),""))</f>
        <v/>
      </c>
      <c r="I54" s="74" t="s">
        <v>2438</v>
      </c>
      <c r="J54" s="36" t="str">
        <f t="shared" ref="J54:AA54" si="118">IF(AND(ISBLANK($H53),ISBLANK($H54)),"-",IF(OR(IF(ISNA(VLOOKUP($H53,$I$2:$AA$19,J$20,FALSE))=FALSE,VLOOKUP($H53,$I$2:$AA$19,J$20,FALSE)=2),IF(ISNA(VLOOKUP($H54,$I$2:$AA$19,J$20,FALSE))=FALSE,VLOOKUP($H54,$I$2:$AA$19,J$20,FALSE)=2)),"yes","no"))</f>
        <v>no</v>
      </c>
      <c r="K54" s="37" t="str">
        <f t="shared" si="118"/>
        <v>no</v>
      </c>
      <c r="L54" s="37" t="str">
        <f t="shared" si="118"/>
        <v>no</v>
      </c>
      <c r="M54" s="37" t="str">
        <f t="shared" si="118"/>
        <v>no</v>
      </c>
      <c r="N54" s="37" t="str">
        <f t="shared" si="118"/>
        <v>no</v>
      </c>
      <c r="O54" s="37" t="str">
        <f t="shared" si="118"/>
        <v>no</v>
      </c>
      <c r="P54" s="37" t="str">
        <f t="shared" si="118"/>
        <v>no</v>
      </c>
      <c r="Q54" s="37" t="str">
        <f t="shared" si="118"/>
        <v>no</v>
      </c>
      <c r="R54" s="37" t="str">
        <f t="shared" si="118"/>
        <v>no</v>
      </c>
      <c r="S54" s="37" t="str">
        <f t="shared" si="118"/>
        <v>no</v>
      </c>
      <c r="T54" s="37" t="str">
        <f t="shared" si="118"/>
        <v>no</v>
      </c>
      <c r="U54" s="37" t="str">
        <f t="shared" si="118"/>
        <v>no</v>
      </c>
      <c r="V54" s="37" t="str">
        <f t="shared" si="118"/>
        <v>no</v>
      </c>
      <c r="W54" s="37" t="str">
        <f t="shared" si="118"/>
        <v>no</v>
      </c>
      <c r="X54" s="37" t="str">
        <f t="shared" si="118"/>
        <v>no</v>
      </c>
      <c r="Y54" s="37" t="str">
        <f t="shared" si="118"/>
        <v>no</v>
      </c>
      <c r="Z54" s="37" t="str">
        <f t="shared" si="118"/>
        <v>no</v>
      </c>
      <c r="AA54" s="38" t="str">
        <f t="shared" si="118"/>
        <v>no</v>
      </c>
      <c r="AB54" s="51"/>
      <c r="AC54" s="52"/>
      <c r="AD54" s="53"/>
      <c r="AE54" s="31"/>
      <c r="AF54" s="31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</row>
    <row r="55" spans="1:81" ht="48" customHeight="1" thickBot="1" x14ac:dyDescent="0.4">
      <c r="G55" s="20" t="str">
        <f ca="1">IF(ISNA(IF(OR(VLOOKUP(F$45,'Move and PKMN DB'!$B$2:$D$743,3,FALSE)="Physical",VLOOKUP(F$45,'Move and PKMN DB'!$B$2:$D$743,3,FALSE)="Special"),REPLACE(LOWER(VLOOKUP(F$45,'Move and PKMN DB'!$B$2:$D$743,2,FALSE)),4,LEN(VLOOKUP(F$45,'Move and PKMN DB'!$B$2:$D$743,2,FALSE)),""),"")),"",IF(OR(VLOOKUP(F$45,'Move and PKMN DB'!$B$2:$D$743,3,FALSE)="Physical",VLOOKUP(F$45,'Move and PKMN DB'!$B$2:$D$743,3,FALSE)="Special"),REPLACE(LOWER(VLOOKUP(F$45,'Move and PKMN DB'!$B$2:$D$743,2,FALSE)),4,LEN(VLOOKUP(F$45,'Move and PKMN DB'!$B$2:$D$743,2,FALSE)),""),""))</f>
        <v/>
      </c>
      <c r="H55" s="17" t="str">
        <f ca="1">IF(ISNA(IF(OR(VLOOKUP(F$46,'Move and PKMN DB'!$B$2:$D$743,3,FALSE)="Physical",VLOOKUP(F$46,'Move and PKMN DB'!$B$2:$D$743,3,FALSE)="Special"),REPLACE(LOWER(VLOOKUP(F$46,'Move and PKMN DB'!$B$2:$D$743,2,FALSE)),4,LEN(VLOOKUP(F$46,'Move and PKMN DB'!$B$2:$D$743,2,FALSE)),""),"")),"",IF(OR(VLOOKUP(F$46,'Move and PKMN DB'!$B$2:$D$743,3,FALSE)="Physical",VLOOKUP(F$46,'Move and PKMN DB'!$B$2:$D$743,3,FALSE)="Special"),REPLACE(LOWER(VLOOKUP(F$46,'Move and PKMN DB'!$B$2:$D$743,2,FALSE)),4,LEN(VLOOKUP(F$46,'Move and PKMN DB'!$B$2:$D$743,2,FALSE)),""),""))</f>
        <v/>
      </c>
      <c r="I55" s="55" t="s">
        <v>37</v>
      </c>
      <c r="J55" s="66">
        <f ca="1">IF(AND(ISBLANK($G55),ISBLANK($H55),ISBLANK($G56),ISBLANK($H56)),"-",SUM(IF(ISNA(VLOOKUP($G55,$I$2:$AA$19,J$20,FALSE))=FALSE,VLOOKUP($G55,$I$2:$AA$19,J$20,FALSE)=2),IF(ISNA(VLOOKUP($H55,$I$2:$AA$19,J$20,FALSE))=FALSE,VLOOKUP($H55,$I$2:$AA$19,J$20,FALSE)=2),IF(ISNA(VLOOKUP($G56,$I$2:$AA$19,J$20,FALSE))=FALSE,VLOOKUP($G56,$I$2:$AA$19,J$20,FALSE)=2),IF(ISNA(VLOOKUP($H56,$I$2:$AA$19,J$20,FALSE))=FALSE,VLOOKUP($H56,$I$2:$AA$19,J$20,FALSE)=2)))</f>
        <v>0</v>
      </c>
      <c r="K55" s="66">
        <f t="shared" ref="K55" ca="1" si="119">IF(AND(ISBLANK($G55),ISBLANK($H55),ISBLANK($G56),ISBLANK($H56)),"-",SUM(IF(ISNA(VLOOKUP($G55,$I$2:$AA$19,K$20,FALSE))=FALSE,VLOOKUP($G55,$I$2:$AA$19,K$20,FALSE)=2),IF(ISNA(VLOOKUP($H55,$I$2:$AA$19,K$20,FALSE))=FALSE,VLOOKUP($H55,$I$2:$AA$19,K$20,FALSE)=2),IF(ISNA(VLOOKUP($G56,$I$2:$AA$19,K$20,FALSE))=FALSE,VLOOKUP($G56,$I$2:$AA$19,K$20,FALSE)=2),IF(ISNA(VLOOKUP($H56,$I$2:$AA$19,K$20,FALSE))=FALSE,VLOOKUP($H56,$I$2:$AA$19,K$20,FALSE)=2)))</f>
        <v>0</v>
      </c>
      <c r="L55" s="66">
        <f t="shared" ref="L55" ca="1" si="120">IF(AND(ISBLANK($G55),ISBLANK($H55),ISBLANK($G56),ISBLANK($H56)),"-",SUM(IF(ISNA(VLOOKUP($G55,$I$2:$AA$19,L$20,FALSE))=FALSE,VLOOKUP($G55,$I$2:$AA$19,L$20,FALSE)=2),IF(ISNA(VLOOKUP($H55,$I$2:$AA$19,L$20,FALSE))=FALSE,VLOOKUP($H55,$I$2:$AA$19,L$20,FALSE)=2),IF(ISNA(VLOOKUP($G56,$I$2:$AA$19,L$20,FALSE))=FALSE,VLOOKUP($G56,$I$2:$AA$19,L$20,FALSE)=2),IF(ISNA(VLOOKUP($H56,$I$2:$AA$19,L$20,FALSE))=FALSE,VLOOKUP($H56,$I$2:$AA$19,L$20,FALSE)=2)))</f>
        <v>0</v>
      </c>
      <c r="M55" s="66">
        <f t="shared" ref="M55" ca="1" si="121">IF(AND(ISBLANK($G55),ISBLANK($H55),ISBLANK($G56),ISBLANK($H56)),"-",SUM(IF(ISNA(VLOOKUP($G55,$I$2:$AA$19,M$20,FALSE))=FALSE,VLOOKUP($G55,$I$2:$AA$19,M$20,FALSE)=2),IF(ISNA(VLOOKUP($H55,$I$2:$AA$19,M$20,FALSE))=FALSE,VLOOKUP($H55,$I$2:$AA$19,M$20,FALSE)=2),IF(ISNA(VLOOKUP($G56,$I$2:$AA$19,M$20,FALSE))=FALSE,VLOOKUP($G56,$I$2:$AA$19,M$20,FALSE)=2),IF(ISNA(VLOOKUP($H56,$I$2:$AA$19,M$20,FALSE))=FALSE,VLOOKUP($H56,$I$2:$AA$19,M$20,FALSE)=2)))</f>
        <v>0</v>
      </c>
      <c r="N55" s="66">
        <f t="shared" ref="N55" ca="1" si="122">IF(AND(ISBLANK($G55),ISBLANK($H55),ISBLANK($G56),ISBLANK($H56)),"-",SUM(IF(ISNA(VLOOKUP($G55,$I$2:$AA$19,N$20,FALSE))=FALSE,VLOOKUP($G55,$I$2:$AA$19,N$20,FALSE)=2),IF(ISNA(VLOOKUP($H55,$I$2:$AA$19,N$20,FALSE))=FALSE,VLOOKUP($H55,$I$2:$AA$19,N$20,FALSE)=2),IF(ISNA(VLOOKUP($G56,$I$2:$AA$19,N$20,FALSE))=FALSE,VLOOKUP($G56,$I$2:$AA$19,N$20,FALSE)=2),IF(ISNA(VLOOKUP($H56,$I$2:$AA$19,N$20,FALSE))=FALSE,VLOOKUP($H56,$I$2:$AA$19,N$20,FALSE)=2)))</f>
        <v>0</v>
      </c>
      <c r="O55" s="66">
        <f t="shared" ref="O55" ca="1" si="123">IF(AND(ISBLANK($G55),ISBLANK($H55),ISBLANK($G56),ISBLANK($H56)),"-",SUM(IF(ISNA(VLOOKUP($G55,$I$2:$AA$19,O$20,FALSE))=FALSE,VLOOKUP($G55,$I$2:$AA$19,O$20,FALSE)=2),IF(ISNA(VLOOKUP($H55,$I$2:$AA$19,O$20,FALSE))=FALSE,VLOOKUP($H55,$I$2:$AA$19,O$20,FALSE)=2),IF(ISNA(VLOOKUP($G56,$I$2:$AA$19,O$20,FALSE))=FALSE,VLOOKUP($G56,$I$2:$AA$19,O$20,FALSE)=2),IF(ISNA(VLOOKUP($H56,$I$2:$AA$19,O$20,FALSE))=FALSE,VLOOKUP($H56,$I$2:$AA$19,O$20,FALSE)=2)))</f>
        <v>0</v>
      </c>
      <c r="P55" s="66">
        <f t="shared" ref="P55" ca="1" si="124">IF(AND(ISBLANK($G55),ISBLANK($H55),ISBLANK($G56),ISBLANK($H56)),"-",SUM(IF(ISNA(VLOOKUP($G55,$I$2:$AA$19,P$20,FALSE))=FALSE,VLOOKUP($G55,$I$2:$AA$19,P$20,FALSE)=2),IF(ISNA(VLOOKUP($H55,$I$2:$AA$19,P$20,FALSE))=FALSE,VLOOKUP($H55,$I$2:$AA$19,P$20,FALSE)=2),IF(ISNA(VLOOKUP($G56,$I$2:$AA$19,P$20,FALSE))=FALSE,VLOOKUP($G56,$I$2:$AA$19,P$20,FALSE)=2),IF(ISNA(VLOOKUP($H56,$I$2:$AA$19,P$20,FALSE))=FALSE,VLOOKUP($H56,$I$2:$AA$19,P$20,FALSE)=2)))</f>
        <v>0</v>
      </c>
      <c r="Q55" s="66">
        <f t="shared" ref="Q55" ca="1" si="125">IF(AND(ISBLANK($G55),ISBLANK($H55),ISBLANK($G56),ISBLANK($H56)),"-",SUM(IF(ISNA(VLOOKUP($G55,$I$2:$AA$19,Q$20,FALSE))=FALSE,VLOOKUP($G55,$I$2:$AA$19,Q$20,FALSE)=2),IF(ISNA(VLOOKUP($H55,$I$2:$AA$19,Q$20,FALSE))=FALSE,VLOOKUP($H55,$I$2:$AA$19,Q$20,FALSE)=2),IF(ISNA(VLOOKUP($G56,$I$2:$AA$19,Q$20,FALSE))=FALSE,VLOOKUP($G56,$I$2:$AA$19,Q$20,FALSE)=2),IF(ISNA(VLOOKUP($H56,$I$2:$AA$19,Q$20,FALSE))=FALSE,VLOOKUP($H56,$I$2:$AA$19,Q$20,FALSE)=2)))</f>
        <v>0</v>
      </c>
      <c r="R55" s="66">
        <f t="shared" ref="R55" ca="1" si="126">IF(AND(ISBLANK($G55),ISBLANK($H55),ISBLANK($G56),ISBLANK($H56)),"-",SUM(IF(ISNA(VLOOKUP($G55,$I$2:$AA$19,R$20,FALSE))=FALSE,VLOOKUP($G55,$I$2:$AA$19,R$20,FALSE)=2),IF(ISNA(VLOOKUP($H55,$I$2:$AA$19,R$20,FALSE))=FALSE,VLOOKUP($H55,$I$2:$AA$19,R$20,FALSE)=2),IF(ISNA(VLOOKUP($G56,$I$2:$AA$19,R$20,FALSE))=FALSE,VLOOKUP($G56,$I$2:$AA$19,R$20,FALSE)=2),IF(ISNA(VLOOKUP($H56,$I$2:$AA$19,R$20,FALSE))=FALSE,VLOOKUP($H56,$I$2:$AA$19,R$20,FALSE)=2)))</f>
        <v>0</v>
      </c>
      <c r="S55" s="66">
        <f t="shared" ref="S55" ca="1" si="127">IF(AND(ISBLANK($G55),ISBLANK($H55),ISBLANK($G56),ISBLANK($H56)),"-",SUM(IF(ISNA(VLOOKUP($G55,$I$2:$AA$19,S$20,FALSE))=FALSE,VLOOKUP($G55,$I$2:$AA$19,S$20,FALSE)=2),IF(ISNA(VLOOKUP($H55,$I$2:$AA$19,S$20,FALSE))=FALSE,VLOOKUP($H55,$I$2:$AA$19,S$20,FALSE)=2),IF(ISNA(VLOOKUP($G56,$I$2:$AA$19,S$20,FALSE))=FALSE,VLOOKUP($G56,$I$2:$AA$19,S$20,FALSE)=2),IF(ISNA(VLOOKUP($H56,$I$2:$AA$19,S$20,FALSE))=FALSE,VLOOKUP($H56,$I$2:$AA$19,S$20,FALSE)=2)))</f>
        <v>0</v>
      </c>
      <c r="T55" s="66">
        <f t="shared" ref="T55" ca="1" si="128">IF(AND(ISBLANK($G55),ISBLANK($H55),ISBLANK($G56),ISBLANK($H56)),"-",SUM(IF(ISNA(VLOOKUP($G55,$I$2:$AA$19,T$20,FALSE))=FALSE,VLOOKUP($G55,$I$2:$AA$19,T$20,FALSE)=2),IF(ISNA(VLOOKUP($H55,$I$2:$AA$19,T$20,FALSE))=FALSE,VLOOKUP($H55,$I$2:$AA$19,T$20,FALSE)=2),IF(ISNA(VLOOKUP($G56,$I$2:$AA$19,T$20,FALSE))=FALSE,VLOOKUP($G56,$I$2:$AA$19,T$20,FALSE)=2),IF(ISNA(VLOOKUP($H56,$I$2:$AA$19,T$20,FALSE))=FALSE,VLOOKUP($H56,$I$2:$AA$19,T$20,FALSE)=2)))</f>
        <v>0</v>
      </c>
      <c r="U55" s="66">
        <f t="shared" ref="U55" ca="1" si="129">IF(AND(ISBLANK($G55),ISBLANK($H55),ISBLANK($G56),ISBLANK($H56)),"-",SUM(IF(ISNA(VLOOKUP($G55,$I$2:$AA$19,U$20,FALSE))=FALSE,VLOOKUP($G55,$I$2:$AA$19,U$20,FALSE)=2),IF(ISNA(VLOOKUP($H55,$I$2:$AA$19,U$20,FALSE))=FALSE,VLOOKUP($H55,$I$2:$AA$19,U$20,FALSE)=2),IF(ISNA(VLOOKUP($G56,$I$2:$AA$19,U$20,FALSE))=FALSE,VLOOKUP($G56,$I$2:$AA$19,U$20,FALSE)=2),IF(ISNA(VLOOKUP($H56,$I$2:$AA$19,U$20,FALSE))=FALSE,VLOOKUP($H56,$I$2:$AA$19,U$20,FALSE)=2)))</f>
        <v>0</v>
      </c>
      <c r="V55" s="66">
        <f t="shared" ref="V55" ca="1" si="130">IF(AND(ISBLANK($G55),ISBLANK($H55),ISBLANK($G56),ISBLANK($H56)),"-",SUM(IF(ISNA(VLOOKUP($G55,$I$2:$AA$19,V$20,FALSE))=FALSE,VLOOKUP($G55,$I$2:$AA$19,V$20,FALSE)=2),IF(ISNA(VLOOKUP($H55,$I$2:$AA$19,V$20,FALSE))=FALSE,VLOOKUP($H55,$I$2:$AA$19,V$20,FALSE)=2),IF(ISNA(VLOOKUP($G56,$I$2:$AA$19,V$20,FALSE))=FALSE,VLOOKUP($G56,$I$2:$AA$19,V$20,FALSE)=2),IF(ISNA(VLOOKUP($H56,$I$2:$AA$19,V$20,FALSE))=FALSE,VLOOKUP($H56,$I$2:$AA$19,V$20,FALSE)=2)))</f>
        <v>0</v>
      </c>
      <c r="W55" s="66">
        <f t="shared" ref="W55" ca="1" si="131">IF(AND(ISBLANK($G55),ISBLANK($H55),ISBLANK($G56),ISBLANK($H56)),"-",SUM(IF(ISNA(VLOOKUP($G55,$I$2:$AA$19,W$20,FALSE))=FALSE,VLOOKUP($G55,$I$2:$AA$19,W$20,FALSE)=2),IF(ISNA(VLOOKUP($H55,$I$2:$AA$19,W$20,FALSE))=FALSE,VLOOKUP($H55,$I$2:$AA$19,W$20,FALSE)=2),IF(ISNA(VLOOKUP($G56,$I$2:$AA$19,W$20,FALSE))=FALSE,VLOOKUP($G56,$I$2:$AA$19,W$20,FALSE)=2),IF(ISNA(VLOOKUP($H56,$I$2:$AA$19,W$20,FALSE))=FALSE,VLOOKUP($H56,$I$2:$AA$19,W$20,FALSE)=2)))</f>
        <v>0</v>
      </c>
      <c r="X55" s="66">
        <f t="shared" ref="X55" ca="1" si="132">IF(AND(ISBLANK($G55),ISBLANK($H55),ISBLANK($G56),ISBLANK($H56)),"-",SUM(IF(ISNA(VLOOKUP($G55,$I$2:$AA$19,X$20,FALSE))=FALSE,VLOOKUP($G55,$I$2:$AA$19,X$20,FALSE)=2),IF(ISNA(VLOOKUP($H55,$I$2:$AA$19,X$20,FALSE))=FALSE,VLOOKUP($H55,$I$2:$AA$19,X$20,FALSE)=2),IF(ISNA(VLOOKUP($G56,$I$2:$AA$19,X$20,FALSE))=FALSE,VLOOKUP($G56,$I$2:$AA$19,X$20,FALSE)=2),IF(ISNA(VLOOKUP($H56,$I$2:$AA$19,X$20,FALSE))=FALSE,VLOOKUP($H56,$I$2:$AA$19,X$20,FALSE)=2)))</f>
        <v>0</v>
      </c>
      <c r="Y55" s="66">
        <f t="shared" ref="Y55" ca="1" si="133">IF(AND(ISBLANK($G55),ISBLANK($H55),ISBLANK($G56),ISBLANK($H56)),"-",SUM(IF(ISNA(VLOOKUP($G55,$I$2:$AA$19,Y$20,FALSE))=FALSE,VLOOKUP($G55,$I$2:$AA$19,Y$20,FALSE)=2),IF(ISNA(VLOOKUP($H55,$I$2:$AA$19,Y$20,FALSE))=FALSE,VLOOKUP($H55,$I$2:$AA$19,Y$20,FALSE)=2),IF(ISNA(VLOOKUP($G56,$I$2:$AA$19,Y$20,FALSE))=FALSE,VLOOKUP($G56,$I$2:$AA$19,Y$20,FALSE)=2),IF(ISNA(VLOOKUP($H56,$I$2:$AA$19,Y$20,FALSE))=FALSE,VLOOKUP($H56,$I$2:$AA$19,Y$20,FALSE)=2)))</f>
        <v>0</v>
      </c>
      <c r="Z55" s="66">
        <f t="shared" ref="Z55" ca="1" si="134">IF(AND(ISBLANK($G55),ISBLANK($H55),ISBLANK($G56),ISBLANK($H56)),"-",SUM(IF(ISNA(VLOOKUP($G55,$I$2:$AA$19,Z$20,FALSE))=FALSE,VLOOKUP($G55,$I$2:$AA$19,Z$20,FALSE)=2),IF(ISNA(VLOOKUP($H55,$I$2:$AA$19,Z$20,FALSE))=FALSE,VLOOKUP($H55,$I$2:$AA$19,Z$20,FALSE)=2),IF(ISNA(VLOOKUP($G56,$I$2:$AA$19,Z$20,FALSE))=FALSE,VLOOKUP($G56,$I$2:$AA$19,Z$20,FALSE)=2),IF(ISNA(VLOOKUP($H56,$I$2:$AA$19,Z$20,FALSE))=FALSE,VLOOKUP($H56,$I$2:$AA$19,Z$20,FALSE)=2)))</f>
        <v>0</v>
      </c>
      <c r="AA55" s="66">
        <f t="shared" ref="AA55" ca="1" si="135">IF(AND(ISBLANK($G55),ISBLANK($H55),ISBLANK($G56),ISBLANK($H56)),"-",SUM(IF(ISNA(VLOOKUP($G55,$I$2:$AA$19,AA$20,FALSE))=FALSE,VLOOKUP($G55,$I$2:$AA$19,AA$20,FALSE)=2),IF(ISNA(VLOOKUP($H55,$I$2:$AA$19,AA$20,FALSE))=FALSE,VLOOKUP($H55,$I$2:$AA$19,AA$20,FALSE)=2),IF(ISNA(VLOOKUP($G56,$I$2:$AA$19,AA$20,FALSE))=FALSE,VLOOKUP($G56,$I$2:$AA$19,AA$20,FALSE)=2),IF(ISNA(VLOOKUP($H56,$I$2:$AA$19,AA$20,FALSE))=FALSE,VLOOKUP($H56,$I$2:$AA$19,AA$20,FALSE)=2)))</f>
        <v>0</v>
      </c>
      <c r="AB55" s="31"/>
      <c r="AC55" s="31"/>
      <c r="AD55" s="31"/>
      <c r="AE55" s="31"/>
      <c r="AF55" s="31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</row>
    <row r="56" spans="1:81" ht="48" customHeight="1" thickBot="1" x14ac:dyDescent="0.4">
      <c r="G56" s="24" t="str">
        <f ca="1">IF(ISNA(IF(OR(VLOOKUP(F$47,'Move and PKMN DB'!$B$2:$D$743,3,FALSE)="Physical",VLOOKUP(F$47,'Move and PKMN DB'!$B$2:$D$743,3,FALSE)="Special"),REPLACE(LOWER(VLOOKUP(F$47,'Move and PKMN DB'!$B$2:$D$743,2,FALSE)),4,LEN(VLOOKUP(F$47,'Move and PKMN DB'!$B$2:$D$743,2,FALSE)),""),"")),"",IF(OR(VLOOKUP(F$47,'Move and PKMN DB'!$B$2:$D$743,3,FALSE)="Physical",VLOOKUP(F$47,'Move and PKMN DB'!$B$2:$D$743,3,FALSE)="Special"),REPLACE(LOWER(VLOOKUP(F$47,'Move and PKMN DB'!$B$2:$D$743,2,FALSE)),4,LEN(VLOOKUP(F$47,'Move and PKMN DB'!$B$2:$D$743,2,FALSE)),""),""))</f>
        <v/>
      </c>
      <c r="H56" s="7" t="str">
        <f ca="1">IF(ISNA(IF(OR(VLOOKUP(F$48,'Move and PKMN DB'!$B$2:$D$743,3,FALSE)="Physical",VLOOKUP(F$48,'Move and PKMN DB'!$B$2:$D$743,3,FALSE)="Special"),REPLACE(LOWER(VLOOKUP(F$48,'Move and PKMN DB'!$B$2:$D$743,2,FALSE)),4,LEN(VLOOKUP(F$48,'Move and PKMN DB'!$B$2:$D$743,2,FALSE)),""),"")),"",IF(OR(VLOOKUP(F$48,'Move and PKMN DB'!$B$2:$D$743,3,FALSE)="Physical",VLOOKUP(F$48,'Move and PKMN DB'!$B$2:$D$743,3,FALSE)="Special"),REPLACE(LOWER(VLOOKUP(F$48,'Move and PKMN DB'!$B$2:$D$743,2,FALSE)),4,LEN(VLOOKUP(F$48,'Move and PKMN DB'!$B$2:$D$743,2,FALSE)),""),""))</f>
        <v/>
      </c>
      <c r="I56" s="89" t="s">
        <v>2436</v>
      </c>
      <c r="J56" s="89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7"/>
      <c r="AB56" s="31"/>
      <c r="AC56" s="31"/>
      <c r="AD56" s="31"/>
      <c r="AE56" s="31"/>
      <c r="AF56" s="31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</row>
    <row r="57" spans="1:81" x14ac:dyDescent="0.35">
      <c r="G57" s="32"/>
      <c r="H57" s="32"/>
      <c r="I57" s="32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</row>
    <row r="58" spans="1:81" x14ac:dyDescent="0.35">
      <c r="G58" s="32"/>
      <c r="H58" s="32"/>
      <c r="I58" s="32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  <c r="BU58" s="30"/>
      <c r="BV58" s="30"/>
      <c r="BW58" s="30"/>
      <c r="BX58" s="30"/>
      <c r="BY58" s="30"/>
      <c r="BZ58" s="30"/>
      <c r="CA58" s="30"/>
      <c r="CB58" s="30"/>
      <c r="CC58" s="30"/>
    </row>
    <row r="59" spans="1:81" x14ac:dyDescent="0.35">
      <c r="G59" s="32"/>
      <c r="H59" s="32"/>
      <c r="I59" s="32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0"/>
      <c r="BV59" s="30"/>
      <c r="BW59" s="30"/>
      <c r="BX59" s="30"/>
      <c r="BY59" s="30"/>
      <c r="BZ59" s="30"/>
      <c r="CA59" s="30"/>
      <c r="CB59" s="30"/>
      <c r="CC59" s="30"/>
    </row>
    <row r="60" spans="1:81" x14ac:dyDescent="0.35">
      <c r="G60" s="32"/>
      <c r="H60" s="32"/>
      <c r="I60" s="32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  <c r="BT60" s="30"/>
      <c r="BU60" s="30"/>
      <c r="BV60" s="30"/>
      <c r="BW60" s="30"/>
      <c r="BX60" s="30"/>
      <c r="BY60" s="30"/>
      <c r="BZ60" s="30"/>
      <c r="CA60" s="30"/>
      <c r="CB60" s="30"/>
      <c r="CC60" s="30"/>
    </row>
    <row r="61" spans="1:81" x14ac:dyDescent="0.35">
      <c r="G61" s="32"/>
      <c r="H61" s="32"/>
      <c r="I61" s="32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  <c r="BU61" s="30"/>
      <c r="BV61" s="30"/>
      <c r="BW61" s="30"/>
      <c r="BX61" s="30"/>
      <c r="BY61" s="30"/>
      <c r="BZ61" s="30"/>
      <c r="CA61" s="30"/>
      <c r="CB61" s="30"/>
      <c r="CC61" s="30"/>
    </row>
    <row r="62" spans="1:81" x14ac:dyDescent="0.35">
      <c r="G62" s="32"/>
      <c r="H62" s="32"/>
      <c r="I62" s="32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</row>
    <row r="63" spans="1:81" x14ac:dyDescent="0.35"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  <c r="BS63" s="30"/>
      <c r="BT63" s="30"/>
      <c r="BU63" s="30"/>
      <c r="BV63" s="30"/>
      <c r="BW63" s="30"/>
      <c r="BX63" s="30"/>
      <c r="BY63" s="30"/>
      <c r="BZ63" s="30"/>
      <c r="CA63" s="30"/>
      <c r="CB63" s="30"/>
      <c r="CC63" s="30"/>
    </row>
    <row r="64" spans="1:81" x14ac:dyDescent="0.35"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  <c r="BT64" s="30"/>
      <c r="BU64" s="30"/>
      <c r="BV64" s="30"/>
      <c r="BW64" s="30"/>
      <c r="BX64" s="30"/>
      <c r="BY64" s="30"/>
      <c r="BZ64" s="30"/>
      <c r="CA64" s="30"/>
      <c r="CB64" s="30"/>
      <c r="CC64" s="30"/>
    </row>
    <row r="65" spans="7:81" x14ac:dyDescent="0.35"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  <c r="BO65" s="30"/>
      <c r="BP65" s="30"/>
      <c r="BQ65" s="30"/>
      <c r="BR65" s="30"/>
      <c r="BS65" s="30"/>
      <c r="BT65" s="30"/>
      <c r="BU65" s="30"/>
      <c r="BV65" s="30"/>
      <c r="BW65" s="30"/>
      <c r="BX65" s="30"/>
      <c r="BY65" s="30"/>
      <c r="BZ65" s="30"/>
      <c r="CA65" s="30"/>
      <c r="CB65" s="30"/>
      <c r="CC65" s="30"/>
    </row>
    <row r="66" spans="7:81" x14ac:dyDescent="0.35"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  <c r="BU66" s="30"/>
      <c r="BV66" s="30"/>
      <c r="BW66" s="30"/>
      <c r="BX66" s="30"/>
      <c r="BY66" s="30"/>
      <c r="BZ66" s="30"/>
      <c r="CA66" s="30"/>
      <c r="CB66" s="30"/>
      <c r="CC66" s="30"/>
    </row>
    <row r="67" spans="7:81" x14ac:dyDescent="0.35"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30"/>
      <c r="BS67" s="30"/>
      <c r="BT67" s="30"/>
      <c r="BU67" s="30"/>
      <c r="BV67" s="30"/>
      <c r="BW67" s="30"/>
      <c r="BX67" s="30"/>
      <c r="BY67" s="30"/>
      <c r="BZ67" s="30"/>
      <c r="CA67" s="30"/>
      <c r="CB67" s="30"/>
      <c r="CC67" s="30"/>
    </row>
    <row r="68" spans="7:81" x14ac:dyDescent="0.35"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  <c r="BT68" s="30"/>
      <c r="BU68" s="30"/>
      <c r="BV68" s="30"/>
      <c r="BW68" s="30"/>
      <c r="BX68" s="30"/>
      <c r="BY68" s="30"/>
      <c r="BZ68" s="30"/>
      <c r="CA68" s="30"/>
      <c r="CB68" s="30"/>
      <c r="CC68" s="30"/>
    </row>
    <row r="69" spans="7:81" x14ac:dyDescent="0.35"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  <c r="BU69" s="30"/>
      <c r="BV69" s="30"/>
      <c r="BW69" s="30"/>
      <c r="BX69" s="30"/>
      <c r="BY69" s="30"/>
      <c r="BZ69" s="30"/>
      <c r="CA69" s="30"/>
      <c r="CB69" s="30"/>
      <c r="CC69" s="30"/>
    </row>
    <row r="70" spans="7:81" x14ac:dyDescent="0.35"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0"/>
      <c r="BV70" s="30"/>
      <c r="BW70" s="30"/>
      <c r="BX70" s="30"/>
      <c r="BY70" s="30"/>
      <c r="BZ70" s="30"/>
      <c r="CA70" s="30"/>
      <c r="CB70" s="30"/>
      <c r="CC70" s="30"/>
    </row>
    <row r="71" spans="7:81" x14ac:dyDescent="0.35"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  <c r="BU71" s="30"/>
      <c r="BV71" s="30"/>
      <c r="BW71" s="30"/>
      <c r="BX71" s="30"/>
      <c r="BY71" s="30"/>
      <c r="BZ71" s="30"/>
      <c r="CA71" s="30"/>
      <c r="CB71" s="30"/>
      <c r="CC71" s="30"/>
    </row>
    <row r="72" spans="7:81" x14ac:dyDescent="0.35"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  <c r="BU72" s="30"/>
      <c r="BV72" s="30"/>
      <c r="BW72" s="30"/>
      <c r="BX72" s="30"/>
      <c r="BY72" s="30"/>
      <c r="BZ72" s="30"/>
      <c r="CA72" s="30"/>
      <c r="CB72" s="30"/>
      <c r="CC72" s="30"/>
    </row>
    <row r="73" spans="7:81" x14ac:dyDescent="0.35"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  <c r="BU73" s="30"/>
      <c r="BV73" s="30"/>
      <c r="BW73" s="30"/>
      <c r="BX73" s="30"/>
      <c r="BY73" s="30"/>
      <c r="BZ73" s="30"/>
      <c r="CA73" s="30"/>
      <c r="CB73" s="30"/>
      <c r="CC73" s="30"/>
    </row>
    <row r="74" spans="7:81" x14ac:dyDescent="0.35"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  <c r="BU74" s="30"/>
      <c r="BV74" s="30"/>
      <c r="BW74" s="30"/>
      <c r="BX74" s="30"/>
      <c r="BY74" s="30"/>
      <c r="BZ74" s="30"/>
      <c r="CA74" s="30"/>
      <c r="CB74" s="30"/>
      <c r="CC74" s="30"/>
    </row>
    <row r="75" spans="7:81" x14ac:dyDescent="0.35"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30"/>
      <c r="BT75" s="30"/>
      <c r="BU75" s="30"/>
      <c r="BV75" s="30"/>
      <c r="BW75" s="30"/>
      <c r="BX75" s="30"/>
      <c r="BY75" s="30"/>
      <c r="BZ75" s="30"/>
      <c r="CA75" s="30"/>
      <c r="CB75" s="30"/>
      <c r="CC75" s="30"/>
    </row>
    <row r="76" spans="7:81" x14ac:dyDescent="0.35"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30"/>
      <c r="CA76" s="30"/>
      <c r="CB76" s="30"/>
      <c r="CC76" s="30"/>
    </row>
    <row r="77" spans="7:81" x14ac:dyDescent="0.35"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  <c r="BU77" s="30"/>
      <c r="BV77" s="30"/>
      <c r="BW77" s="30"/>
      <c r="BX77" s="30"/>
      <c r="BY77" s="30"/>
      <c r="BZ77" s="30"/>
      <c r="CA77" s="30"/>
      <c r="CB77" s="30"/>
      <c r="CC77" s="30"/>
    </row>
    <row r="78" spans="7:81" x14ac:dyDescent="0.35"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  <c r="CA78" s="30"/>
      <c r="CB78" s="30"/>
      <c r="CC78" s="30"/>
    </row>
    <row r="79" spans="7:81" x14ac:dyDescent="0.35"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30"/>
      <c r="CB79" s="30"/>
      <c r="CC79" s="30"/>
    </row>
    <row r="80" spans="7:81" x14ac:dyDescent="0.35"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30"/>
      <c r="CB80" s="30"/>
      <c r="CC80" s="30"/>
    </row>
    <row r="81" spans="7:81" x14ac:dyDescent="0.35"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s="30"/>
      <c r="BU81" s="30"/>
      <c r="BV81" s="30"/>
      <c r="BW81" s="30"/>
      <c r="BX81" s="30"/>
      <c r="BY81" s="30"/>
      <c r="BZ81" s="30"/>
      <c r="CA81" s="30"/>
      <c r="CB81" s="30"/>
      <c r="CC81" s="30"/>
    </row>
    <row r="82" spans="7:81" x14ac:dyDescent="0.35"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  <c r="BU82" s="30"/>
      <c r="BV82" s="30"/>
      <c r="BW82" s="30"/>
      <c r="BX82" s="30"/>
      <c r="BY82" s="30"/>
      <c r="BZ82" s="30"/>
      <c r="CA82" s="30"/>
      <c r="CB82" s="30"/>
      <c r="CC82" s="30"/>
    </row>
    <row r="83" spans="7:81" x14ac:dyDescent="0.35"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  <c r="BS83" s="30"/>
      <c r="BT83" s="30"/>
      <c r="BU83" s="30"/>
      <c r="BV83" s="30"/>
      <c r="BW83" s="30"/>
      <c r="BX83" s="30"/>
      <c r="BY83" s="30"/>
      <c r="BZ83" s="30"/>
      <c r="CA83" s="30"/>
      <c r="CB83" s="30"/>
      <c r="CC83" s="30"/>
    </row>
    <row r="84" spans="7:81" x14ac:dyDescent="0.35"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  <c r="BN84" s="30"/>
      <c r="BO84" s="30"/>
      <c r="BP84" s="30"/>
      <c r="BQ84" s="30"/>
      <c r="BR84" s="30"/>
      <c r="BS84" s="30"/>
      <c r="BT84" s="30"/>
      <c r="BU84" s="30"/>
      <c r="BV84" s="30"/>
      <c r="BW84" s="30"/>
      <c r="BX84" s="30"/>
      <c r="BY84" s="30"/>
      <c r="BZ84" s="30"/>
      <c r="CA84" s="30"/>
      <c r="CB84" s="30"/>
      <c r="CC84" s="30"/>
    </row>
    <row r="85" spans="7:81" x14ac:dyDescent="0.35"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30"/>
      <c r="BN85" s="30"/>
      <c r="BO85" s="30"/>
      <c r="BP85" s="30"/>
      <c r="BQ85" s="30"/>
      <c r="BR85" s="30"/>
      <c r="BS85" s="30"/>
      <c r="BT85" s="30"/>
      <c r="BU85" s="30"/>
      <c r="BV85" s="30"/>
      <c r="BW85" s="30"/>
      <c r="BX85" s="30"/>
      <c r="BY85" s="30"/>
      <c r="BZ85" s="30"/>
      <c r="CA85" s="30"/>
      <c r="CB85" s="30"/>
      <c r="CC85" s="30"/>
    </row>
    <row r="86" spans="7:81" x14ac:dyDescent="0.35"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  <c r="BS86" s="30"/>
      <c r="BT86" s="30"/>
      <c r="BU86" s="30"/>
      <c r="BV86" s="30"/>
      <c r="BW86" s="30"/>
      <c r="BX86" s="30"/>
      <c r="BY86" s="30"/>
      <c r="BZ86" s="30"/>
      <c r="CA86" s="30"/>
      <c r="CB86" s="30"/>
      <c r="CC86" s="30"/>
    </row>
    <row r="87" spans="7:81" x14ac:dyDescent="0.35"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30"/>
      <c r="BN87" s="30"/>
      <c r="BO87" s="30"/>
      <c r="BP87" s="30"/>
      <c r="BQ87" s="30"/>
      <c r="BR87" s="30"/>
      <c r="BS87" s="30"/>
      <c r="BT87" s="30"/>
      <c r="BU87" s="30"/>
      <c r="BV87" s="30"/>
      <c r="BW87" s="30"/>
      <c r="BX87" s="30"/>
      <c r="BY87" s="30"/>
      <c r="BZ87" s="30"/>
      <c r="CA87" s="30"/>
      <c r="CB87" s="30"/>
      <c r="CC87" s="30"/>
    </row>
    <row r="88" spans="7:81" x14ac:dyDescent="0.35"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  <c r="BI88" s="30"/>
      <c r="BJ88" s="30"/>
      <c r="BK88" s="30"/>
      <c r="BL88" s="30"/>
      <c r="BM88" s="30"/>
      <c r="BN88" s="30"/>
      <c r="BO88" s="30"/>
      <c r="BP88" s="30"/>
      <c r="BQ88" s="30"/>
      <c r="BR88" s="30"/>
      <c r="BS88" s="30"/>
      <c r="BT88" s="30"/>
      <c r="BU88" s="30"/>
      <c r="BV88" s="30"/>
      <c r="BW88" s="30"/>
      <c r="BX88" s="30"/>
      <c r="BY88" s="30"/>
      <c r="BZ88" s="30"/>
      <c r="CA88" s="30"/>
      <c r="CB88" s="30"/>
      <c r="CC88" s="30"/>
    </row>
    <row r="89" spans="7:81" x14ac:dyDescent="0.35"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  <c r="BM89" s="30"/>
      <c r="BN89" s="30"/>
      <c r="BO89" s="30"/>
      <c r="BP89" s="30"/>
      <c r="BQ89" s="30"/>
      <c r="BR89" s="30"/>
      <c r="BS89" s="30"/>
      <c r="BT89" s="30"/>
      <c r="BU89" s="30"/>
      <c r="BV89" s="30"/>
      <c r="BW89" s="30"/>
      <c r="BX89" s="30"/>
      <c r="BY89" s="30"/>
      <c r="BZ89" s="30"/>
      <c r="CA89" s="30"/>
      <c r="CB89" s="30"/>
      <c r="CC89" s="30"/>
    </row>
    <row r="90" spans="7:81" x14ac:dyDescent="0.35"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30"/>
      <c r="BN90" s="30"/>
      <c r="BO90" s="30"/>
      <c r="BP90" s="30"/>
      <c r="BQ90" s="30"/>
      <c r="BR90" s="30"/>
      <c r="BS90" s="30"/>
      <c r="BT90" s="30"/>
      <c r="BU90" s="30"/>
      <c r="BV90" s="30"/>
      <c r="BW90" s="30"/>
      <c r="BX90" s="30"/>
      <c r="BY90" s="30"/>
      <c r="BZ90" s="30"/>
      <c r="CA90" s="30"/>
      <c r="CB90" s="30"/>
      <c r="CC90" s="30"/>
    </row>
    <row r="91" spans="7:81" x14ac:dyDescent="0.35"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  <c r="BJ91" s="30"/>
      <c r="BK91" s="30"/>
      <c r="BL91" s="30"/>
      <c r="BM91" s="30"/>
      <c r="BN91" s="30"/>
      <c r="BO91" s="30"/>
      <c r="BP91" s="30"/>
      <c r="BQ91" s="30"/>
      <c r="BR91" s="30"/>
      <c r="BS91" s="30"/>
      <c r="BT91" s="30"/>
      <c r="BU91" s="30"/>
      <c r="BV91" s="30"/>
      <c r="BW91" s="30"/>
      <c r="BX91" s="30"/>
      <c r="BY91" s="30"/>
      <c r="BZ91" s="30"/>
      <c r="CA91" s="30"/>
      <c r="CB91" s="30"/>
      <c r="CC91" s="30"/>
    </row>
    <row r="92" spans="7:81" x14ac:dyDescent="0.35"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I92" s="30"/>
      <c r="BJ92" s="30"/>
      <c r="BK92" s="30"/>
      <c r="BL92" s="30"/>
      <c r="BM92" s="30"/>
      <c r="BN92" s="30"/>
      <c r="BO92" s="30"/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</row>
    <row r="93" spans="7:81" x14ac:dyDescent="0.35"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0"/>
      <c r="BN93" s="30"/>
      <c r="BO93" s="30"/>
      <c r="BP93" s="30"/>
      <c r="BQ93" s="30"/>
      <c r="BR93" s="30"/>
      <c r="BS93" s="30"/>
      <c r="BT93" s="30"/>
      <c r="BU93" s="30"/>
      <c r="BV93" s="30"/>
      <c r="BW93" s="30"/>
      <c r="BX93" s="30"/>
      <c r="BY93" s="30"/>
      <c r="BZ93" s="30"/>
      <c r="CA93" s="30"/>
      <c r="CB93" s="30"/>
      <c r="CC93" s="30"/>
    </row>
    <row r="94" spans="7:81" x14ac:dyDescent="0.35"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0"/>
      <c r="BK94" s="30"/>
      <c r="BL94" s="30"/>
      <c r="BM94" s="30"/>
      <c r="BN94" s="30"/>
      <c r="BO94" s="30"/>
      <c r="BP94" s="30"/>
      <c r="BQ94" s="30"/>
      <c r="BR94" s="30"/>
      <c r="BS94" s="30"/>
      <c r="BT94" s="30"/>
      <c r="BU94" s="30"/>
      <c r="BV94" s="30"/>
      <c r="BW94" s="30"/>
      <c r="BX94" s="30"/>
      <c r="BY94" s="30"/>
      <c r="BZ94" s="30"/>
      <c r="CA94" s="30"/>
      <c r="CB94" s="30"/>
      <c r="CC94" s="30"/>
    </row>
    <row r="95" spans="7:81" x14ac:dyDescent="0.35"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30"/>
      <c r="BN95" s="30"/>
      <c r="BO95" s="30"/>
      <c r="BP95" s="30"/>
      <c r="BQ95" s="30"/>
      <c r="BR95" s="30"/>
      <c r="BS95" s="30"/>
      <c r="BT95" s="30"/>
      <c r="BU95" s="30"/>
      <c r="BV95" s="30"/>
      <c r="BW95" s="30"/>
      <c r="BX95" s="30"/>
      <c r="BY95" s="30"/>
      <c r="BZ95" s="30"/>
      <c r="CA95" s="30"/>
      <c r="CB95" s="30"/>
      <c r="CC95" s="30"/>
    </row>
    <row r="96" spans="7:81" x14ac:dyDescent="0.35"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30"/>
      <c r="BM96" s="30"/>
      <c r="BN96" s="30"/>
      <c r="BO96" s="30"/>
      <c r="BP96" s="30"/>
      <c r="BQ96" s="30"/>
      <c r="BR96" s="30"/>
      <c r="BS96" s="30"/>
      <c r="BT96" s="30"/>
      <c r="BU96" s="30"/>
      <c r="BV96" s="30"/>
      <c r="BW96" s="30"/>
      <c r="BX96" s="30"/>
      <c r="BY96" s="30"/>
      <c r="BZ96" s="30"/>
      <c r="CA96" s="30"/>
      <c r="CB96" s="30"/>
      <c r="CC96" s="30"/>
    </row>
    <row r="97" spans="7:81" x14ac:dyDescent="0.35"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30"/>
      <c r="BN97" s="30"/>
      <c r="BO97" s="30"/>
      <c r="BP97" s="30"/>
      <c r="BQ97" s="30"/>
      <c r="BR97" s="30"/>
      <c r="BS97" s="30"/>
      <c r="BT97" s="30"/>
      <c r="BU97" s="30"/>
      <c r="BV97" s="30"/>
      <c r="BW97" s="30"/>
      <c r="BX97" s="30"/>
      <c r="BY97" s="30"/>
      <c r="BZ97" s="30"/>
      <c r="CA97" s="30"/>
      <c r="CB97" s="30"/>
      <c r="CC97" s="30"/>
    </row>
    <row r="98" spans="7:81" x14ac:dyDescent="0.35"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  <c r="BU98" s="30"/>
      <c r="BV98" s="30"/>
      <c r="BW98" s="30"/>
      <c r="BX98" s="30"/>
      <c r="BY98" s="30"/>
      <c r="BZ98" s="30"/>
      <c r="CA98" s="30"/>
      <c r="CB98" s="30"/>
      <c r="CC98" s="30"/>
    </row>
    <row r="99" spans="7:81" x14ac:dyDescent="0.35"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  <c r="BI99" s="30"/>
      <c r="BJ99" s="30"/>
      <c r="BK99" s="30"/>
      <c r="BL99" s="30"/>
      <c r="BM99" s="30"/>
      <c r="BN99" s="30"/>
      <c r="BO99" s="30"/>
      <c r="BP99" s="30"/>
      <c r="BQ99" s="30"/>
      <c r="BR99" s="30"/>
      <c r="BS99" s="30"/>
      <c r="BT99" s="30"/>
      <c r="BU99" s="30"/>
      <c r="BV99" s="30"/>
      <c r="BW99" s="30"/>
      <c r="BX99" s="30"/>
      <c r="BY99" s="30"/>
      <c r="BZ99" s="30"/>
      <c r="CA99" s="30"/>
      <c r="CB99" s="30"/>
      <c r="CC99" s="30"/>
    </row>
    <row r="100" spans="7:81" x14ac:dyDescent="0.35"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  <c r="BI100" s="30"/>
      <c r="BJ100" s="30"/>
      <c r="BK100" s="30"/>
      <c r="BL100" s="30"/>
      <c r="BM100" s="30"/>
      <c r="BN100" s="30"/>
      <c r="BO100" s="30"/>
      <c r="BP100" s="30"/>
      <c r="BQ100" s="30"/>
      <c r="BR100" s="30"/>
      <c r="BS100" s="30"/>
      <c r="BT100" s="30"/>
      <c r="BU100" s="30"/>
      <c r="BV100" s="30"/>
      <c r="BW100" s="30"/>
      <c r="BX100" s="30"/>
      <c r="BY100" s="30"/>
      <c r="BZ100" s="30"/>
      <c r="CA100" s="30"/>
      <c r="CB100" s="30"/>
      <c r="CC100" s="30"/>
    </row>
    <row r="101" spans="7:81" x14ac:dyDescent="0.35"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0"/>
      <c r="BI101" s="30"/>
      <c r="BJ101" s="30"/>
      <c r="BK101" s="30"/>
      <c r="BL101" s="30"/>
      <c r="BM101" s="30"/>
      <c r="BN101" s="30"/>
      <c r="BO101" s="30"/>
      <c r="BP101" s="30"/>
      <c r="BQ101" s="30"/>
      <c r="BR101" s="30"/>
      <c r="BS101" s="30"/>
      <c r="BT101" s="30"/>
      <c r="BU101" s="30"/>
      <c r="BV101" s="30"/>
      <c r="BW101" s="30"/>
      <c r="BX101" s="30"/>
      <c r="BY101" s="30"/>
      <c r="BZ101" s="30"/>
      <c r="CA101" s="30"/>
      <c r="CB101" s="30"/>
      <c r="CC101" s="30"/>
    </row>
    <row r="102" spans="7:81" x14ac:dyDescent="0.35"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  <c r="BR102" s="30"/>
      <c r="BS102" s="30"/>
      <c r="BT102" s="30"/>
      <c r="BU102" s="30"/>
      <c r="BV102" s="30"/>
      <c r="BW102" s="30"/>
      <c r="BX102" s="30"/>
      <c r="BY102" s="30"/>
      <c r="BZ102" s="30"/>
      <c r="CA102" s="30"/>
      <c r="CB102" s="30"/>
      <c r="CC102" s="30"/>
    </row>
    <row r="103" spans="7:81" x14ac:dyDescent="0.35"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0"/>
      <c r="BH103" s="30"/>
      <c r="BI103" s="30"/>
      <c r="BJ103" s="30"/>
      <c r="BK103" s="30"/>
      <c r="BL103" s="30"/>
      <c r="BM103" s="30"/>
      <c r="BN103" s="30"/>
      <c r="BO103" s="30"/>
      <c r="BP103" s="30"/>
      <c r="BQ103" s="30"/>
      <c r="BR103" s="30"/>
      <c r="BS103" s="30"/>
      <c r="BT103" s="30"/>
      <c r="BU103" s="30"/>
      <c r="BV103" s="30"/>
      <c r="BW103" s="30"/>
      <c r="BX103" s="30"/>
      <c r="BY103" s="30"/>
      <c r="BZ103" s="30"/>
      <c r="CA103" s="30"/>
      <c r="CB103" s="30"/>
      <c r="CC103" s="30"/>
    </row>
    <row r="104" spans="7:81" x14ac:dyDescent="0.35"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  <c r="BI104" s="30"/>
      <c r="BJ104" s="30"/>
      <c r="BK104" s="30"/>
      <c r="BL104" s="30"/>
      <c r="BM104" s="30"/>
      <c r="BN104" s="30"/>
      <c r="BO104" s="30"/>
      <c r="BP104" s="30"/>
      <c r="BQ104" s="30"/>
      <c r="BR104" s="30"/>
      <c r="BS104" s="30"/>
      <c r="BT104" s="30"/>
      <c r="BU104" s="30"/>
      <c r="BV104" s="30"/>
      <c r="BW104" s="30"/>
      <c r="BX104" s="30"/>
      <c r="BY104" s="30"/>
      <c r="BZ104" s="30"/>
      <c r="CA104" s="30"/>
      <c r="CB104" s="30"/>
      <c r="CC104" s="30"/>
    </row>
    <row r="105" spans="7:81" x14ac:dyDescent="0.35"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30"/>
      <c r="BK105" s="30"/>
      <c r="BL105" s="30"/>
      <c r="BM105" s="30"/>
      <c r="BN105" s="30"/>
      <c r="BO105" s="30"/>
      <c r="BP105" s="30"/>
      <c r="BQ105" s="30"/>
      <c r="BR105" s="30"/>
      <c r="BS105" s="30"/>
      <c r="BT105" s="30"/>
      <c r="BU105" s="30"/>
      <c r="BV105" s="30"/>
      <c r="BW105" s="30"/>
      <c r="BX105" s="30"/>
      <c r="BY105" s="30"/>
      <c r="BZ105" s="30"/>
      <c r="CA105" s="30"/>
      <c r="CB105" s="30"/>
      <c r="CC105" s="30"/>
    </row>
    <row r="106" spans="7:81" x14ac:dyDescent="0.35"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  <c r="BJ106" s="30"/>
      <c r="BK106" s="30"/>
      <c r="BL106" s="30"/>
      <c r="BM106" s="30"/>
      <c r="BN106" s="30"/>
      <c r="BO106" s="30"/>
      <c r="BP106" s="30"/>
      <c r="BQ106" s="30"/>
      <c r="BR106" s="30"/>
      <c r="BS106" s="30"/>
      <c r="BT106" s="30"/>
      <c r="BU106" s="30"/>
      <c r="BV106" s="30"/>
      <c r="BW106" s="30"/>
      <c r="BX106" s="30"/>
      <c r="BY106" s="30"/>
      <c r="BZ106" s="30"/>
      <c r="CA106" s="30"/>
      <c r="CB106" s="30"/>
      <c r="CC106" s="30"/>
    </row>
    <row r="107" spans="7:81" x14ac:dyDescent="0.35"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  <c r="BI107" s="30"/>
      <c r="BJ107" s="30"/>
      <c r="BK107" s="30"/>
      <c r="BL107" s="30"/>
      <c r="BM107" s="30"/>
      <c r="BN107" s="30"/>
      <c r="BO107" s="30"/>
      <c r="BP107" s="30"/>
      <c r="BQ107" s="30"/>
      <c r="BR107" s="30"/>
      <c r="BS107" s="30"/>
      <c r="BT107" s="30"/>
      <c r="BU107" s="30"/>
      <c r="BV107" s="30"/>
      <c r="BW107" s="30"/>
      <c r="BX107" s="30"/>
      <c r="BY107" s="30"/>
      <c r="BZ107" s="30"/>
      <c r="CA107" s="30"/>
      <c r="CB107" s="30"/>
      <c r="CC107" s="30"/>
    </row>
    <row r="108" spans="7:81" x14ac:dyDescent="0.35"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  <c r="BR108" s="30"/>
      <c r="BS108" s="30"/>
      <c r="BT108" s="30"/>
      <c r="BU108" s="30"/>
      <c r="BV108" s="30"/>
      <c r="BW108" s="30"/>
      <c r="BX108" s="30"/>
      <c r="BY108" s="30"/>
      <c r="BZ108" s="30"/>
      <c r="CA108" s="30"/>
      <c r="CB108" s="30"/>
      <c r="CC108" s="30"/>
    </row>
    <row r="109" spans="7:81" x14ac:dyDescent="0.35"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  <c r="BU109" s="30"/>
      <c r="BV109" s="30"/>
      <c r="BW109" s="30"/>
      <c r="BX109" s="30"/>
      <c r="BY109" s="30"/>
      <c r="BZ109" s="30"/>
      <c r="CA109" s="30"/>
      <c r="CB109" s="30"/>
      <c r="CC109" s="30"/>
    </row>
    <row r="110" spans="7:81" x14ac:dyDescent="0.35"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  <c r="BR110" s="30"/>
      <c r="BS110" s="30"/>
      <c r="BT110" s="30"/>
      <c r="BU110" s="30"/>
      <c r="BV110" s="30"/>
      <c r="BW110" s="30"/>
      <c r="BX110" s="30"/>
      <c r="BY110" s="30"/>
      <c r="BZ110" s="30"/>
      <c r="CA110" s="30"/>
      <c r="CB110" s="30"/>
      <c r="CC110" s="30"/>
    </row>
    <row r="111" spans="7:81" x14ac:dyDescent="0.35"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  <c r="BN111" s="30"/>
      <c r="BO111" s="30"/>
      <c r="BP111" s="30"/>
      <c r="BQ111" s="30"/>
      <c r="BR111" s="30"/>
      <c r="BS111" s="30"/>
      <c r="BT111" s="30"/>
      <c r="BU111" s="30"/>
      <c r="BV111" s="30"/>
      <c r="BW111" s="30"/>
      <c r="BX111" s="30"/>
      <c r="BY111" s="30"/>
      <c r="BZ111" s="30"/>
      <c r="CA111" s="30"/>
      <c r="CB111" s="30"/>
      <c r="CC111" s="30"/>
    </row>
    <row r="112" spans="7:81" x14ac:dyDescent="0.35"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0"/>
      <c r="BN112" s="30"/>
      <c r="BO112" s="30"/>
      <c r="BP112" s="30"/>
      <c r="BQ112" s="30"/>
      <c r="BR112" s="30"/>
      <c r="BS112" s="30"/>
      <c r="BT112" s="30"/>
      <c r="BU112" s="30"/>
      <c r="BV112" s="30"/>
      <c r="BW112" s="30"/>
      <c r="BX112" s="30"/>
      <c r="BY112" s="30"/>
      <c r="BZ112" s="30"/>
      <c r="CA112" s="30"/>
      <c r="CB112" s="30"/>
      <c r="CC112" s="30"/>
    </row>
    <row r="113" spans="7:81" x14ac:dyDescent="0.35"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  <c r="BU113" s="30"/>
      <c r="BV113" s="30"/>
      <c r="BW113" s="30"/>
      <c r="BX113" s="30"/>
      <c r="BY113" s="30"/>
      <c r="BZ113" s="30"/>
      <c r="CA113" s="30"/>
      <c r="CB113" s="30"/>
      <c r="CC113" s="30"/>
    </row>
    <row r="114" spans="7:81" x14ac:dyDescent="0.35"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  <c r="BR114" s="30"/>
      <c r="BS114" s="30"/>
      <c r="BT114" s="30"/>
      <c r="BU114" s="30"/>
      <c r="BV114" s="30"/>
      <c r="BW114" s="30"/>
      <c r="BX114" s="30"/>
      <c r="BY114" s="30"/>
      <c r="BZ114" s="30"/>
      <c r="CA114" s="30"/>
      <c r="CB114" s="30"/>
      <c r="CC114" s="30"/>
    </row>
    <row r="115" spans="7:81" x14ac:dyDescent="0.35"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  <c r="BN115" s="30"/>
      <c r="BO115" s="30"/>
      <c r="BP115" s="30"/>
      <c r="BQ115" s="30"/>
      <c r="BR115" s="30"/>
      <c r="BS115" s="30"/>
      <c r="BT115" s="30"/>
      <c r="BU115" s="30"/>
      <c r="BV115" s="30"/>
      <c r="BW115" s="30"/>
      <c r="BX115" s="30"/>
      <c r="BY115" s="30"/>
      <c r="BZ115" s="30"/>
      <c r="CA115" s="30"/>
      <c r="CB115" s="30"/>
      <c r="CC115" s="30"/>
    </row>
    <row r="116" spans="7:81" x14ac:dyDescent="0.35"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  <c r="BT116" s="30"/>
      <c r="BU116" s="30"/>
      <c r="BV116" s="30"/>
      <c r="BW116" s="30"/>
      <c r="BX116" s="30"/>
      <c r="BY116" s="30"/>
      <c r="BZ116" s="30"/>
      <c r="CA116" s="30"/>
      <c r="CB116" s="30"/>
      <c r="CC116" s="30"/>
    </row>
    <row r="117" spans="7:81" x14ac:dyDescent="0.35"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  <c r="BN117" s="30"/>
      <c r="BO117" s="30"/>
      <c r="BP117" s="30"/>
      <c r="BQ117" s="30"/>
      <c r="BR117" s="30"/>
      <c r="BS117" s="30"/>
      <c r="BT117" s="30"/>
      <c r="BU117" s="30"/>
      <c r="BV117" s="30"/>
      <c r="BW117" s="30"/>
      <c r="BX117" s="30"/>
      <c r="BY117" s="30"/>
      <c r="BZ117" s="30"/>
      <c r="CA117" s="30"/>
      <c r="CB117" s="30"/>
      <c r="CC117" s="30"/>
    </row>
    <row r="118" spans="7:81" x14ac:dyDescent="0.35"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  <c r="BS118" s="30"/>
      <c r="BT118" s="30"/>
      <c r="BU118" s="30"/>
      <c r="BV118" s="30"/>
      <c r="BW118" s="30"/>
      <c r="BX118" s="30"/>
      <c r="BY118" s="30"/>
      <c r="BZ118" s="30"/>
      <c r="CA118" s="30"/>
      <c r="CB118" s="30"/>
      <c r="CC118" s="30"/>
    </row>
    <row r="119" spans="7:81" x14ac:dyDescent="0.35"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  <c r="BK119" s="30"/>
      <c r="BL119" s="30"/>
      <c r="BM119" s="30"/>
      <c r="BN119" s="30"/>
      <c r="BO119" s="30"/>
      <c r="BP119" s="30"/>
      <c r="BQ119" s="30"/>
      <c r="BR119" s="30"/>
      <c r="BS119" s="30"/>
      <c r="BT119" s="30"/>
      <c r="BU119" s="30"/>
      <c r="BV119" s="30"/>
      <c r="BW119" s="30"/>
      <c r="BX119" s="30"/>
      <c r="BY119" s="30"/>
      <c r="BZ119" s="30"/>
      <c r="CA119" s="30"/>
      <c r="CB119" s="30"/>
      <c r="CC119" s="30"/>
    </row>
    <row r="120" spans="7:81" x14ac:dyDescent="0.35"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30"/>
      <c r="BH120" s="30"/>
      <c r="BI120" s="30"/>
      <c r="BJ120" s="30"/>
      <c r="BK120" s="30"/>
      <c r="BL120" s="30"/>
      <c r="BM120" s="30"/>
      <c r="BN120" s="30"/>
      <c r="BO120" s="30"/>
      <c r="BP120" s="30"/>
      <c r="BQ120" s="30"/>
      <c r="BR120" s="30"/>
      <c r="BS120" s="30"/>
      <c r="BT120" s="30"/>
      <c r="BU120" s="30"/>
      <c r="BV120" s="30"/>
      <c r="BW120" s="30"/>
      <c r="BX120" s="30"/>
      <c r="BY120" s="30"/>
      <c r="BZ120" s="30"/>
      <c r="CA120" s="30"/>
      <c r="CB120" s="30"/>
      <c r="CC120" s="30"/>
    </row>
    <row r="121" spans="7:81" x14ac:dyDescent="0.35"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  <c r="BG121" s="30"/>
      <c r="BH121" s="30"/>
      <c r="BI121" s="30"/>
      <c r="BJ121" s="30"/>
      <c r="BK121" s="30"/>
      <c r="BL121" s="30"/>
      <c r="BM121" s="30"/>
      <c r="BN121" s="30"/>
      <c r="BO121" s="30"/>
      <c r="BP121" s="30"/>
      <c r="BQ121" s="30"/>
      <c r="BR121" s="30"/>
      <c r="BS121" s="30"/>
      <c r="BT121" s="30"/>
      <c r="BU121" s="30"/>
      <c r="BV121" s="30"/>
      <c r="BW121" s="30"/>
      <c r="BX121" s="30"/>
      <c r="BY121" s="30"/>
      <c r="BZ121" s="30"/>
      <c r="CA121" s="30"/>
      <c r="CB121" s="30"/>
      <c r="CC121" s="30"/>
    </row>
    <row r="122" spans="7:81" x14ac:dyDescent="0.35"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  <c r="BG122" s="30"/>
      <c r="BH122" s="30"/>
      <c r="BI122" s="30"/>
      <c r="BJ122" s="30"/>
      <c r="BK122" s="30"/>
      <c r="BL122" s="30"/>
      <c r="BM122" s="30"/>
      <c r="BN122" s="30"/>
      <c r="BO122" s="30"/>
      <c r="BP122" s="30"/>
      <c r="BQ122" s="30"/>
      <c r="BR122" s="30"/>
      <c r="BS122" s="30"/>
      <c r="BT122" s="30"/>
      <c r="BU122" s="30"/>
      <c r="BV122" s="30"/>
      <c r="BW122" s="30"/>
      <c r="BX122" s="30"/>
      <c r="BY122" s="30"/>
      <c r="BZ122" s="30"/>
      <c r="CA122" s="30"/>
      <c r="CB122" s="30"/>
      <c r="CC122" s="30"/>
    </row>
    <row r="123" spans="7:81" x14ac:dyDescent="0.35"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0"/>
      <c r="BJ123" s="30"/>
      <c r="BK123" s="30"/>
      <c r="BL123" s="30"/>
      <c r="BM123" s="30"/>
      <c r="BN123" s="30"/>
      <c r="BO123" s="30"/>
      <c r="BP123" s="30"/>
      <c r="BQ123" s="30"/>
      <c r="BR123" s="30"/>
      <c r="BS123" s="30"/>
      <c r="BT123" s="30"/>
      <c r="BU123" s="30"/>
      <c r="BV123" s="30"/>
      <c r="BW123" s="30"/>
      <c r="BX123" s="30"/>
      <c r="BY123" s="30"/>
      <c r="BZ123" s="30"/>
      <c r="CA123" s="30"/>
      <c r="CB123" s="30"/>
      <c r="CC123" s="30"/>
    </row>
    <row r="124" spans="7:81" x14ac:dyDescent="0.35"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  <c r="BI124" s="30"/>
      <c r="BJ124" s="30"/>
      <c r="BK124" s="30"/>
      <c r="BL124" s="30"/>
      <c r="BM124" s="30"/>
      <c r="BN124" s="30"/>
      <c r="BO124" s="30"/>
      <c r="BP124" s="30"/>
      <c r="BQ124" s="30"/>
      <c r="BR124" s="30"/>
      <c r="BS124" s="30"/>
      <c r="BT124" s="30"/>
      <c r="BU124" s="30"/>
      <c r="BV124" s="30"/>
      <c r="BW124" s="30"/>
      <c r="BX124" s="30"/>
      <c r="BY124" s="30"/>
      <c r="BZ124" s="30"/>
      <c r="CA124" s="30"/>
      <c r="CB124" s="30"/>
      <c r="CC124" s="30"/>
    </row>
    <row r="125" spans="7:81" x14ac:dyDescent="0.35"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  <c r="BU125" s="30"/>
      <c r="BV125" s="30"/>
      <c r="BW125" s="30"/>
      <c r="BX125" s="30"/>
      <c r="BY125" s="30"/>
      <c r="BZ125" s="30"/>
      <c r="CA125" s="30"/>
      <c r="CB125" s="30"/>
      <c r="CC125" s="30"/>
    </row>
    <row r="126" spans="7:81" x14ac:dyDescent="0.35"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30"/>
      <c r="BN126" s="30"/>
      <c r="BO126" s="30"/>
      <c r="BP126" s="30"/>
      <c r="BQ126" s="30"/>
      <c r="BR126" s="30"/>
      <c r="BS126" s="30"/>
      <c r="BT126" s="30"/>
      <c r="BU126" s="30"/>
      <c r="BV126" s="30"/>
      <c r="BW126" s="30"/>
      <c r="BX126" s="30"/>
      <c r="BY126" s="30"/>
      <c r="BZ126" s="30"/>
      <c r="CA126" s="30"/>
      <c r="CB126" s="30"/>
      <c r="CC126" s="30"/>
    </row>
    <row r="127" spans="7:81" x14ac:dyDescent="0.35"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  <c r="BS127" s="30"/>
      <c r="BT127" s="30"/>
      <c r="BU127" s="30"/>
      <c r="BV127" s="30"/>
      <c r="BW127" s="30"/>
      <c r="BX127" s="30"/>
      <c r="BY127" s="30"/>
      <c r="BZ127" s="30"/>
      <c r="CA127" s="30"/>
      <c r="CB127" s="30"/>
      <c r="CC127" s="30"/>
    </row>
    <row r="128" spans="7:81" x14ac:dyDescent="0.35"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  <c r="BK128" s="30"/>
      <c r="BL128" s="30"/>
      <c r="BM128" s="30"/>
      <c r="BN128" s="30"/>
      <c r="BO128" s="30"/>
      <c r="BP128" s="30"/>
      <c r="BQ128" s="30"/>
      <c r="BR128" s="30"/>
      <c r="BS128" s="30"/>
      <c r="BT128" s="30"/>
      <c r="BU128" s="30"/>
      <c r="BV128" s="30"/>
      <c r="BW128" s="30"/>
      <c r="BX128" s="30"/>
      <c r="BY128" s="30"/>
      <c r="BZ128" s="30"/>
      <c r="CA128" s="30"/>
      <c r="CB128" s="30"/>
      <c r="CC128" s="30"/>
    </row>
    <row r="129" spans="7:81" x14ac:dyDescent="0.35"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  <c r="BN129" s="30"/>
      <c r="BO129" s="30"/>
      <c r="BP129" s="30"/>
      <c r="BQ129" s="30"/>
      <c r="BR129" s="30"/>
      <c r="BS129" s="30"/>
      <c r="BT129" s="30"/>
      <c r="BU129" s="30"/>
      <c r="BV129" s="30"/>
      <c r="BW129" s="30"/>
      <c r="BX129" s="30"/>
      <c r="BY129" s="30"/>
      <c r="BZ129" s="30"/>
      <c r="CA129" s="30"/>
      <c r="CB129" s="30"/>
      <c r="CC129" s="30"/>
    </row>
    <row r="130" spans="7:81" x14ac:dyDescent="0.35"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30"/>
      <c r="BM130" s="30"/>
      <c r="BN130" s="30"/>
      <c r="BO130" s="30"/>
      <c r="BP130" s="30"/>
      <c r="BQ130" s="30"/>
      <c r="BR130" s="30"/>
      <c r="BS130" s="30"/>
      <c r="BT130" s="30"/>
      <c r="BU130" s="30"/>
      <c r="BV130" s="30"/>
      <c r="BW130" s="30"/>
      <c r="BX130" s="30"/>
      <c r="BY130" s="30"/>
      <c r="BZ130" s="30"/>
      <c r="CA130" s="30"/>
      <c r="CB130" s="30"/>
      <c r="CC130" s="30"/>
    </row>
    <row r="131" spans="7:81" x14ac:dyDescent="0.35"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30"/>
      <c r="BJ131" s="30"/>
      <c r="BK131" s="30"/>
      <c r="BL131" s="30"/>
      <c r="BM131" s="30"/>
      <c r="BN131" s="30"/>
      <c r="BO131" s="30"/>
      <c r="BP131" s="30"/>
      <c r="BQ131" s="30"/>
      <c r="BR131" s="30"/>
      <c r="BS131" s="30"/>
      <c r="BT131" s="30"/>
      <c r="BU131" s="30"/>
      <c r="BV131" s="30"/>
      <c r="BW131" s="30"/>
      <c r="BX131" s="30"/>
      <c r="BY131" s="30"/>
      <c r="BZ131" s="30"/>
      <c r="CA131" s="30"/>
      <c r="CB131" s="30"/>
      <c r="CC131" s="30"/>
    </row>
    <row r="132" spans="7:81" x14ac:dyDescent="0.35"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30"/>
      <c r="BK132" s="30"/>
      <c r="BL132" s="30"/>
      <c r="BM132" s="30"/>
      <c r="BN132" s="30"/>
      <c r="BO132" s="30"/>
      <c r="BP132" s="30"/>
      <c r="BQ132" s="30"/>
      <c r="BR132" s="30"/>
      <c r="BS132" s="30"/>
      <c r="BT132" s="30"/>
      <c r="BU132" s="30"/>
      <c r="BV132" s="30"/>
      <c r="BW132" s="30"/>
      <c r="BX132" s="30"/>
      <c r="BY132" s="30"/>
      <c r="BZ132" s="30"/>
      <c r="CA132" s="30"/>
      <c r="CB132" s="30"/>
      <c r="CC132" s="30"/>
    </row>
    <row r="133" spans="7:81" x14ac:dyDescent="0.35"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30"/>
      <c r="BJ133" s="30"/>
      <c r="BK133" s="30"/>
      <c r="BL133" s="30"/>
      <c r="BM133" s="30"/>
      <c r="BN133" s="30"/>
      <c r="BO133" s="30"/>
      <c r="BP133" s="30"/>
      <c r="BQ133" s="30"/>
      <c r="BR133" s="30"/>
      <c r="BS133" s="30"/>
      <c r="BT133" s="30"/>
      <c r="BU133" s="30"/>
      <c r="BV133" s="30"/>
      <c r="BW133" s="30"/>
      <c r="BX133" s="30"/>
      <c r="BY133" s="30"/>
      <c r="BZ133" s="30"/>
      <c r="CA133" s="30"/>
      <c r="CB133" s="30"/>
      <c r="CC133" s="30"/>
    </row>
    <row r="134" spans="7:81" x14ac:dyDescent="0.35"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  <c r="BJ134" s="30"/>
      <c r="BK134" s="30"/>
      <c r="BL134" s="30"/>
      <c r="BM134" s="30"/>
      <c r="BN134" s="30"/>
      <c r="BO134" s="30"/>
      <c r="BP134" s="30"/>
      <c r="BQ134" s="30"/>
      <c r="BR134" s="30"/>
      <c r="BS134" s="30"/>
      <c r="BT134" s="30"/>
      <c r="BU134" s="30"/>
      <c r="BV134" s="30"/>
      <c r="BW134" s="30"/>
      <c r="BX134" s="30"/>
      <c r="BY134" s="30"/>
      <c r="BZ134" s="30"/>
      <c r="CA134" s="30"/>
      <c r="CB134" s="30"/>
      <c r="CC134" s="30"/>
    </row>
    <row r="135" spans="7:81" x14ac:dyDescent="0.35"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  <c r="BJ135" s="30"/>
      <c r="BK135" s="30"/>
      <c r="BL135" s="30"/>
      <c r="BM135" s="30"/>
      <c r="BN135" s="30"/>
      <c r="BO135" s="30"/>
      <c r="BP135" s="30"/>
      <c r="BQ135" s="30"/>
      <c r="BR135" s="30"/>
      <c r="BS135" s="30"/>
      <c r="BT135" s="30"/>
      <c r="BU135" s="30"/>
      <c r="BV135" s="30"/>
      <c r="BW135" s="30"/>
      <c r="BX135" s="30"/>
      <c r="BY135" s="30"/>
      <c r="BZ135" s="30"/>
      <c r="CA135" s="30"/>
      <c r="CB135" s="30"/>
      <c r="CC135" s="30"/>
    </row>
    <row r="136" spans="7:81" x14ac:dyDescent="0.35"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  <c r="BU136" s="30"/>
      <c r="BV136" s="30"/>
      <c r="BW136" s="30"/>
      <c r="BX136" s="30"/>
      <c r="BY136" s="30"/>
      <c r="BZ136" s="30"/>
      <c r="CA136" s="30"/>
      <c r="CB136" s="30"/>
      <c r="CC136" s="30"/>
    </row>
    <row r="137" spans="7:81" x14ac:dyDescent="0.35"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  <c r="BJ137" s="30"/>
      <c r="BK137" s="30"/>
      <c r="BL137" s="30"/>
      <c r="BM137" s="30"/>
      <c r="BN137" s="30"/>
      <c r="BO137" s="30"/>
      <c r="BP137" s="30"/>
      <c r="BQ137" s="30"/>
      <c r="BR137" s="30"/>
      <c r="BS137" s="30"/>
      <c r="BT137" s="30"/>
      <c r="BU137" s="30"/>
      <c r="BV137" s="30"/>
      <c r="BW137" s="30"/>
      <c r="BX137" s="30"/>
      <c r="BY137" s="30"/>
      <c r="BZ137" s="30"/>
      <c r="CA137" s="30"/>
      <c r="CB137" s="30"/>
      <c r="CC137" s="30"/>
    </row>
    <row r="138" spans="7:81" x14ac:dyDescent="0.35"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  <c r="BI138" s="30"/>
      <c r="BJ138" s="30"/>
      <c r="BK138" s="30"/>
      <c r="BL138" s="30"/>
      <c r="BM138" s="30"/>
      <c r="BN138" s="30"/>
      <c r="BO138" s="30"/>
      <c r="BP138" s="30"/>
      <c r="BQ138" s="30"/>
      <c r="BR138" s="30"/>
      <c r="BS138" s="30"/>
      <c r="BT138" s="30"/>
      <c r="BU138" s="30"/>
      <c r="BV138" s="30"/>
      <c r="BW138" s="30"/>
      <c r="BX138" s="30"/>
      <c r="BY138" s="30"/>
      <c r="BZ138" s="30"/>
      <c r="CA138" s="30"/>
      <c r="CB138" s="30"/>
      <c r="CC138" s="30"/>
    </row>
    <row r="139" spans="7:81" x14ac:dyDescent="0.35"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  <c r="BS139" s="30"/>
      <c r="BT139" s="30"/>
      <c r="BU139" s="30"/>
      <c r="BV139" s="30"/>
      <c r="BW139" s="30"/>
      <c r="BX139" s="30"/>
      <c r="BY139" s="30"/>
      <c r="BZ139" s="30"/>
      <c r="CA139" s="30"/>
      <c r="CB139" s="30"/>
      <c r="CC139" s="30"/>
    </row>
    <row r="140" spans="7:81" x14ac:dyDescent="0.35"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  <c r="BH140" s="30"/>
      <c r="BI140" s="30"/>
      <c r="BJ140" s="30"/>
      <c r="BK140" s="30"/>
      <c r="BL140" s="30"/>
      <c r="BM140" s="30"/>
      <c r="BN140" s="30"/>
      <c r="BO140" s="30"/>
      <c r="BP140" s="30"/>
      <c r="BQ140" s="30"/>
      <c r="BR140" s="30"/>
      <c r="BS140" s="30"/>
      <c r="BT140" s="30"/>
      <c r="BU140" s="30"/>
      <c r="BV140" s="30"/>
      <c r="BW140" s="30"/>
      <c r="BX140" s="30"/>
      <c r="BY140" s="30"/>
      <c r="BZ140" s="30"/>
      <c r="CA140" s="30"/>
      <c r="CB140" s="30"/>
      <c r="CC140" s="30"/>
    </row>
    <row r="141" spans="7:81" x14ac:dyDescent="0.35"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30"/>
      <c r="BH141" s="30"/>
      <c r="BI141" s="30"/>
      <c r="BJ141" s="30"/>
      <c r="BK141" s="30"/>
      <c r="BL141" s="30"/>
      <c r="BM141" s="30"/>
      <c r="BN141" s="30"/>
      <c r="BO141" s="30"/>
      <c r="BP141" s="30"/>
      <c r="BQ141" s="30"/>
      <c r="BR141" s="30"/>
      <c r="BS141" s="30"/>
      <c r="BT141" s="30"/>
      <c r="BU141" s="30"/>
      <c r="BV141" s="30"/>
      <c r="BW141" s="30"/>
      <c r="BX141" s="30"/>
      <c r="BY141" s="30"/>
      <c r="BZ141" s="30"/>
      <c r="CA141" s="30"/>
      <c r="CB141" s="30"/>
      <c r="CC141" s="30"/>
    </row>
    <row r="142" spans="7:81" x14ac:dyDescent="0.35"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30"/>
      <c r="BI142" s="30"/>
      <c r="BJ142" s="30"/>
      <c r="BK142" s="30"/>
      <c r="BL142" s="30"/>
      <c r="BM142" s="30"/>
      <c r="BN142" s="30"/>
      <c r="BO142" s="30"/>
      <c r="BP142" s="30"/>
      <c r="BQ142" s="30"/>
      <c r="BR142" s="30"/>
      <c r="BS142" s="30"/>
      <c r="BT142" s="30"/>
      <c r="BU142" s="30"/>
      <c r="BV142" s="30"/>
      <c r="BW142" s="30"/>
      <c r="BX142" s="30"/>
      <c r="BY142" s="30"/>
      <c r="BZ142" s="30"/>
      <c r="CA142" s="30"/>
      <c r="CB142" s="30"/>
      <c r="CC142" s="30"/>
    </row>
    <row r="143" spans="7:81" x14ac:dyDescent="0.35"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  <c r="BI143" s="30"/>
      <c r="BJ143" s="30"/>
      <c r="BK143" s="30"/>
      <c r="BL143" s="30"/>
      <c r="BM143" s="30"/>
      <c r="BN143" s="30"/>
      <c r="BO143" s="30"/>
      <c r="BP143" s="30"/>
      <c r="BQ143" s="30"/>
      <c r="BR143" s="30"/>
      <c r="BS143" s="30"/>
      <c r="BT143" s="30"/>
      <c r="BU143" s="30"/>
      <c r="BV143" s="30"/>
      <c r="BW143" s="30"/>
      <c r="BX143" s="30"/>
      <c r="BY143" s="30"/>
      <c r="BZ143" s="30"/>
      <c r="CA143" s="30"/>
      <c r="CB143" s="30"/>
      <c r="CC143" s="30"/>
    </row>
    <row r="144" spans="7:81" x14ac:dyDescent="0.35"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  <c r="BI144" s="30"/>
      <c r="BJ144" s="30"/>
      <c r="BK144" s="30"/>
      <c r="BL144" s="30"/>
      <c r="BM144" s="30"/>
      <c r="BN144" s="30"/>
      <c r="BO144" s="30"/>
      <c r="BP144" s="30"/>
      <c r="BQ144" s="30"/>
      <c r="BR144" s="30"/>
      <c r="BS144" s="30"/>
      <c r="BT144" s="30"/>
      <c r="BU144" s="30"/>
      <c r="BV144" s="30"/>
      <c r="BW144" s="30"/>
      <c r="BX144" s="30"/>
      <c r="BY144" s="30"/>
      <c r="BZ144" s="30"/>
      <c r="CA144" s="30"/>
      <c r="CB144" s="30"/>
      <c r="CC144" s="30"/>
    </row>
    <row r="145" spans="7:81" x14ac:dyDescent="0.35"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/>
      <c r="BJ145" s="30"/>
      <c r="BK145" s="30"/>
      <c r="BL145" s="30"/>
      <c r="BM145" s="30"/>
      <c r="BN145" s="30"/>
      <c r="BO145" s="30"/>
      <c r="BP145" s="30"/>
      <c r="BQ145" s="30"/>
      <c r="BR145" s="30"/>
      <c r="BS145" s="30"/>
      <c r="BT145" s="30"/>
      <c r="BU145" s="30"/>
      <c r="BV145" s="30"/>
      <c r="BW145" s="30"/>
      <c r="BX145" s="30"/>
      <c r="BY145" s="30"/>
      <c r="BZ145" s="30"/>
      <c r="CA145" s="30"/>
      <c r="CB145" s="30"/>
      <c r="CC145" s="30"/>
    </row>
    <row r="146" spans="7:81" x14ac:dyDescent="0.35"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30"/>
      <c r="BH146" s="30"/>
      <c r="BI146" s="30"/>
      <c r="BJ146" s="30"/>
      <c r="BK146" s="30"/>
      <c r="BL146" s="30"/>
      <c r="BM146" s="30"/>
      <c r="BN146" s="30"/>
      <c r="BO146" s="30"/>
      <c r="BP146" s="30"/>
      <c r="BQ146" s="30"/>
      <c r="BR146" s="30"/>
      <c r="BS146" s="30"/>
      <c r="BT146" s="30"/>
      <c r="BU146" s="30"/>
      <c r="BV146" s="30"/>
      <c r="BW146" s="30"/>
      <c r="BX146" s="30"/>
      <c r="BY146" s="30"/>
      <c r="BZ146" s="30"/>
      <c r="CA146" s="30"/>
      <c r="CB146" s="30"/>
      <c r="CC146" s="30"/>
    </row>
    <row r="147" spans="7:81" x14ac:dyDescent="0.35"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30"/>
      <c r="BJ147" s="30"/>
      <c r="BK147" s="30"/>
      <c r="BL147" s="30"/>
      <c r="BM147" s="30"/>
      <c r="BN147" s="30"/>
      <c r="BO147" s="30"/>
      <c r="BP147" s="30"/>
      <c r="BQ147" s="30"/>
      <c r="BR147" s="30"/>
      <c r="BS147" s="30"/>
      <c r="BT147" s="30"/>
      <c r="BU147" s="30"/>
      <c r="BV147" s="30"/>
      <c r="BW147" s="30"/>
      <c r="BX147" s="30"/>
      <c r="BY147" s="30"/>
      <c r="BZ147" s="30"/>
      <c r="CA147" s="30"/>
      <c r="CB147" s="30"/>
      <c r="CC147" s="30"/>
    </row>
    <row r="148" spans="7:81" x14ac:dyDescent="0.35"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  <c r="BG148" s="30"/>
      <c r="BH148" s="30"/>
      <c r="BI148" s="30"/>
      <c r="BJ148" s="30"/>
      <c r="BK148" s="30"/>
      <c r="BL148" s="30"/>
      <c r="BM148" s="30"/>
      <c r="BN148" s="30"/>
      <c r="BO148" s="30"/>
      <c r="BP148" s="30"/>
      <c r="BQ148" s="30"/>
      <c r="BR148" s="30"/>
      <c r="BS148" s="30"/>
      <c r="BT148" s="30"/>
      <c r="BU148" s="30"/>
      <c r="BV148" s="30"/>
      <c r="BW148" s="30"/>
      <c r="BX148" s="30"/>
      <c r="BY148" s="30"/>
      <c r="BZ148" s="30"/>
      <c r="CA148" s="30"/>
      <c r="CB148" s="30"/>
      <c r="CC148" s="30"/>
    </row>
    <row r="149" spans="7:81" x14ac:dyDescent="0.35"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30"/>
      <c r="BG149" s="30"/>
      <c r="BH149" s="30"/>
      <c r="BI149" s="30"/>
      <c r="BJ149" s="30"/>
      <c r="BK149" s="30"/>
      <c r="BL149" s="30"/>
      <c r="BM149" s="30"/>
      <c r="BN149" s="30"/>
      <c r="BO149" s="30"/>
      <c r="BP149" s="30"/>
      <c r="BQ149" s="30"/>
      <c r="BR149" s="30"/>
      <c r="BS149" s="30"/>
      <c r="BT149" s="30"/>
      <c r="BU149" s="30"/>
      <c r="BV149" s="30"/>
      <c r="BW149" s="30"/>
      <c r="BX149" s="30"/>
      <c r="BY149" s="30"/>
      <c r="BZ149" s="30"/>
      <c r="CA149" s="30"/>
      <c r="CB149" s="30"/>
      <c r="CC149" s="30"/>
    </row>
    <row r="150" spans="7:81" x14ac:dyDescent="0.35"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  <c r="BG150" s="30"/>
      <c r="BH150" s="30"/>
      <c r="BI150" s="30"/>
      <c r="BJ150" s="30"/>
      <c r="BK150" s="30"/>
      <c r="BL150" s="30"/>
      <c r="BM150" s="30"/>
      <c r="BN150" s="30"/>
      <c r="BO150" s="30"/>
      <c r="BP150" s="30"/>
      <c r="BQ150" s="30"/>
      <c r="BR150" s="30"/>
      <c r="BS150" s="30"/>
      <c r="BT150" s="30"/>
      <c r="BU150" s="30"/>
      <c r="BV150" s="30"/>
      <c r="BW150" s="30"/>
      <c r="BX150" s="30"/>
      <c r="BY150" s="30"/>
      <c r="BZ150" s="30"/>
      <c r="CA150" s="30"/>
      <c r="CB150" s="30"/>
      <c r="CC150" s="30"/>
    </row>
    <row r="151" spans="7:81" x14ac:dyDescent="0.35"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M151" s="30"/>
      <c r="BN151" s="30"/>
      <c r="BO151" s="30"/>
      <c r="BP151" s="30"/>
      <c r="BQ151" s="30"/>
      <c r="BR151" s="30"/>
      <c r="BS151" s="30"/>
      <c r="BT151" s="30"/>
      <c r="BU151" s="30"/>
      <c r="BV151" s="30"/>
      <c r="BW151" s="30"/>
      <c r="BX151" s="30"/>
      <c r="BY151" s="30"/>
      <c r="BZ151" s="30"/>
      <c r="CA151" s="30"/>
      <c r="CB151" s="30"/>
      <c r="CC151" s="30"/>
    </row>
    <row r="152" spans="7:81" x14ac:dyDescent="0.35"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M152" s="30"/>
      <c r="BN152" s="30"/>
      <c r="BO152" s="30"/>
      <c r="BP152" s="30"/>
      <c r="BQ152" s="30"/>
      <c r="BR152" s="30"/>
      <c r="BS152" s="30"/>
      <c r="BT152" s="30"/>
      <c r="BU152" s="30"/>
      <c r="BV152" s="30"/>
      <c r="BW152" s="30"/>
      <c r="BX152" s="30"/>
      <c r="BY152" s="30"/>
      <c r="BZ152" s="30"/>
      <c r="CA152" s="30"/>
      <c r="CB152" s="30"/>
      <c r="CC152" s="30"/>
    </row>
    <row r="153" spans="7:81" x14ac:dyDescent="0.35"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M153" s="30"/>
      <c r="BN153" s="30"/>
      <c r="BO153" s="30"/>
      <c r="BP153" s="30"/>
      <c r="BQ153" s="30"/>
      <c r="BR153" s="30"/>
      <c r="BS153" s="30"/>
      <c r="BT153" s="30"/>
      <c r="BU153" s="30"/>
      <c r="BV153" s="30"/>
      <c r="BW153" s="30"/>
      <c r="BX153" s="30"/>
      <c r="BY153" s="30"/>
      <c r="BZ153" s="30"/>
      <c r="CA153" s="30"/>
      <c r="CB153" s="30"/>
      <c r="CC153" s="30"/>
    </row>
    <row r="154" spans="7:81" x14ac:dyDescent="0.35"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  <c r="BU154" s="30"/>
      <c r="BV154" s="30"/>
      <c r="BW154" s="30"/>
      <c r="BX154" s="30"/>
      <c r="BY154" s="30"/>
      <c r="BZ154" s="30"/>
      <c r="CA154" s="30"/>
      <c r="CB154" s="30"/>
      <c r="CC154" s="30"/>
    </row>
    <row r="155" spans="7:81" x14ac:dyDescent="0.35"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M155" s="30"/>
      <c r="BN155" s="30"/>
      <c r="BO155" s="30"/>
      <c r="BP155" s="30"/>
      <c r="BQ155" s="30"/>
      <c r="BR155" s="30"/>
      <c r="BS155" s="30"/>
      <c r="BT155" s="30"/>
      <c r="BU155" s="30"/>
      <c r="BV155" s="30"/>
      <c r="BW155" s="30"/>
      <c r="BX155" s="30"/>
      <c r="BY155" s="30"/>
      <c r="BZ155" s="30"/>
      <c r="CA155" s="30"/>
      <c r="CB155" s="30"/>
      <c r="CC155" s="30"/>
    </row>
    <row r="156" spans="7:81" x14ac:dyDescent="0.35"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M156" s="30"/>
      <c r="BN156" s="30"/>
      <c r="BO156" s="30"/>
      <c r="BP156" s="30"/>
      <c r="BQ156" s="30"/>
      <c r="BR156" s="30"/>
      <c r="BS156" s="30"/>
      <c r="BT156" s="30"/>
      <c r="BU156" s="30"/>
      <c r="BV156" s="30"/>
      <c r="BW156" s="30"/>
      <c r="BX156" s="30"/>
      <c r="BY156" s="30"/>
      <c r="BZ156" s="30"/>
      <c r="CA156" s="30"/>
      <c r="CB156" s="30"/>
      <c r="CC156" s="30"/>
    </row>
    <row r="157" spans="7:81" x14ac:dyDescent="0.35"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M157" s="30"/>
      <c r="BN157" s="30"/>
      <c r="BO157" s="30"/>
      <c r="BP157" s="30"/>
      <c r="BQ157" s="30"/>
      <c r="BR157" s="30"/>
      <c r="BS157" s="30"/>
      <c r="BT157" s="30"/>
      <c r="BU157" s="30"/>
      <c r="BV157" s="30"/>
      <c r="BW157" s="30"/>
      <c r="BX157" s="30"/>
      <c r="BY157" s="30"/>
      <c r="BZ157" s="30"/>
      <c r="CA157" s="30"/>
      <c r="CB157" s="30"/>
      <c r="CC157" s="30"/>
    </row>
    <row r="158" spans="7:81" x14ac:dyDescent="0.35"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M158" s="30"/>
      <c r="BN158" s="30"/>
      <c r="BO158" s="30"/>
      <c r="BP158" s="30"/>
      <c r="BQ158" s="30"/>
      <c r="BR158" s="30"/>
      <c r="BS158" s="30"/>
      <c r="BT158" s="30"/>
      <c r="BU158" s="30"/>
      <c r="BV158" s="30"/>
      <c r="BW158" s="30"/>
      <c r="BX158" s="30"/>
      <c r="BY158" s="30"/>
      <c r="BZ158" s="30"/>
      <c r="CA158" s="30"/>
      <c r="CB158" s="30"/>
      <c r="CC158" s="30"/>
    </row>
    <row r="159" spans="7:81" x14ac:dyDescent="0.35"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M159" s="30"/>
      <c r="BN159" s="30"/>
      <c r="BO159" s="30"/>
      <c r="BP159" s="30"/>
      <c r="BQ159" s="30"/>
      <c r="BR159" s="30"/>
      <c r="BS159" s="30"/>
      <c r="BT159" s="30"/>
      <c r="BU159" s="30"/>
      <c r="BV159" s="30"/>
      <c r="BW159" s="30"/>
      <c r="BX159" s="30"/>
      <c r="BY159" s="30"/>
      <c r="BZ159" s="30"/>
      <c r="CA159" s="30"/>
      <c r="CB159" s="30"/>
      <c r="CC159" s="30"/>
    </row>
    <row r="160" spans="7:81" x14ac:dyDescent="0.35"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M160" s="30"/>
      <c r="BN160" s="30"/>
      <c r="BO160" s="30"/>
      <c r="BP160" s="30"/>
      <c r="BQ160" s="30"/>
      <c r="BR160" s="30"/>
      <c r="BS160" s="30"/>
      <c r="BT160" s="30"/>
      <c r="BU160" s="30"/>
      <c r="BV160" s="30"/>
      <c r="BW160" s="30"/>
      <c r="BX160" s="30"/>
      <c r="BY160" s="30"/>
      <c r="BZ160" s="30"/>
      <c r="CA160" s="30"/>
      <c r="CB160" s="30"/>
      <c r="CC160" s="30"/>
    </row>
    <row r="161" spans="7:81" x14ac:dyDescent="0.35"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M161" s="30"/>
      <c r="BN161" s="30"/>
      <c r="BO161" s="30"/>
      <c r="BP161" s="30"/>
      <c r="BQ161" s="30"/>
      <c r="BR161" s="30"/>
      <c r="BS161" s="30"/>
      <c r="BT161" s="30"/>
      <c r="BU161" s="30"/>
      <c r="BV161" s="30"/>
      <c r="BW161" s="30"/>
      <c r="BX161" s="30"/>
      <c r="BY161" s="30"/>
      <c r="BZ161" s="30"/>
      <c r="CA161" s="30"/>
      <c r="CB161" s="30"/>
      <c r="CC161" s="30"/>
    </row>
    <row r="162" spans="7:81" x14ac:dyDescent="0.35"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M162" s="30"/>
      <c r="BN162" s="30"/>
      <c r="BO162" s="30"/>
      <c r="BP162" s="30"/>
      <c r="BQ162" s="30"/>
      <c r="BR162" s="30"/>
      <c r="BS162" s="30"/>
      <c r="BT162" s="30"/>
      <c r="BU162" s="30"/>
      <c r="BV162" s="30"/>
      <c r="BW162" s="30"/>
      <c r="BX162" s="30"/>
      <c r="BY162" s="30"/>
      <c r="BZ162" s="30"/>
      <c r="CA162" s="30"/>
      <c r="CB162" s="30"/>
      <c r="CC162" s="30"/>
    </row>
    <row r="163" spans="7:81" x14ac:dyDescent="0.35"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M163" s="30"/>
      <c r="BN163" s="30"/>
      <c r="BO163" s="30"/>
      <c r="BP163" s="30"/>
      <c r="BQ163" s="30"/>
      <c r="BR163" s="30"/>
      <c r="BS163" s="30"/>
      <c r="BT163" s="30"/>
      <c r="BU163" s="30"/>
      <c r="BV163" s="30"/>
      <c r="BW163" s="30"/>
      <c r="BX163" s="30"/>
      <c r="BY163" s="30"/>
      <c r="BZ163" s="30"/>
      <c r="CA163" s="30"/>
      <c r="CB163" s="30"/>
      <c r="CC163" s="30"/>
    </row>
    <row r="164" spans="7:81" x14ac:dyDescent="0.35"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M164" s="30"/>
      <c r="BN164" s="30"/>
      <c r="BO164" s="30"/>
      <c r="BP164" s="30"/>
      <c r="BQ164" s="30"/>
      <c r="BR164" s="30"/>
      <c r="BS164" s="30"/>
      <c r="BT164" s="30"/>
      <c r="BU164" s="30"/>
      <c r="BV164" s="30"/>
      <c r="BW164" s="30"/>
      <c r="BX164" s="30"/>
      <c r="BY164" s="30"/>
      <c r="BZ164" s="30"/>
      <c r="CA164" s="30"/>
      <c r="CB164" s="30"/>
      <c r="CC164" s="30"/>
    </row>
    <row r="165" spans="7:81" x14ac:dyDescent="0.35"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  <c r="BG165" s="30"/>
      <c r="BH165" s="30"/>
      <c r="BI165" s="30"/>
      <c r="BJ165" s="30"/>
      <c r="BK165" s="30"/>
      <c r="BL165" s="30"/>
      <c r="BM165" s="30"/>
      <c r="BN165" s="30"/>
      <c r="BO165" s="30"/>
      <c r="BP165" s="30"/>
      <c r="BQ165" s="30"/>
      <c r="BR165" s="30"/>
      <c r="BS165" s="30"/>
      <c r="BT165" s="30"/>
      <c r="BU165" s="30"/>
      <c r="BV165" s="30"/>
      <c r="BW165" s="30"/>
      <c r="BX165" s="30"/>
      <c r="BY165" s="30"/>
      <c r="BZ165" s="30"/>
      <c r="CA165" s="30"/>
      <c r="CB165" s="30"/>
      <c r="CC165" s="30"/>
    </row>
    <row r="166" spans="7:81" x14ac:dyDescent="0.35"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  <c r="BG166" s="30"/>
      <c r="BH166" s="30"/>
      <c r="BI166" s="30"/>
      <c r="BJ166" s="30"/>
      <c r="BK166" s="30"/>
      <c r="BL166" s="30"/>
      <c r="BM166" s="30"/>
      <c r="BN166" s="30"/>
      <c r="BO166" s="30"/>
      <c r="BP166" s="30"/>
      <c r="BQ166" s="30"/>
      <c r="BR166" s="30"/>
      <c r="BS166" s="30"/>
      <c r="BT166" s="30"/>
      <c r="BU166" s="30"/>
      <c r="BV166" s="30"/>
      <c r="BW166" s="30"/>
      <c r="BX166" s="30"/>
      <c r="BY166" s="30"/>
      <c r="BZ166" s="30"/>
      <c r="CA166" s="30"/>
      <c r="CB166" s="30"/>
      <c r="CC166" s="30"/>
    </row>
    <row r="167" spans="7:81" x14ac:dyDescent="0.35"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  <c r="BG167" s="30"/>
      <c r="BH167" s="30"/>
      <c r="BI167" s="30"/>
      <c r="BJ167" s="30"/>
      <c r="BK167" s="30"/>
      <c r="BL167" s="30"/>
      <c r="BM167" s="30"/>
      <c r="BN167" s="30"/>
      <c r="BO167" s="30"/>
      <c r="BP167" s="30"/>
      <c r="BQ167" s="30"/>
      <c r="BR167" s="30"/>
      <c r="BS167" s="30"/>
      <c r="BT167" s="30"/>
      <c r="BU167" s="30"/>
      <c r="BV167" s="30"/>
      <c r="BW167" s="30"/>
      <c r="BX167" s="30"/>
      <c r="BY167" s="30"/>
      <c r="BZ167" s="30"/>
      <c r="CA167" s="30"/>
      <c r="CB167" s="30"/>
      <c r="CC167" s="30"/>
    </row>
    <row r="168" spans="7:81" x14ac:dyDescent="0.35"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  <c r="BG168" s="30"/>
      <c r="BH168" s="30"/>
      <c r="BI168" s="30"/>
      <c r="BJ168" s="30"/>
      <c r="BK168" s="30"/>
      <c r="BL168" s="30"/>
      <c r="BM168" s="30"/>
      <c r="BN168" s="30"/>
      <c r="BO168" s="30"/>
      <c r="BP168" s="30"/>
      <c r="BQ168" s="30"/>
      <c r="BR168" s="30"/>
      <c r="BS168" s="30"/>
      <c r="BT168" s="30"/>
      <c r="BU168" s="30"/>
      <c r="BV168" s="30"/>
      <c r="BW168" s="30"/>
      <c r="BX168" s="30"/>
      <c r="BY168" s="30"/>
      <c r="BZ168" s="30"/>
      <c r="CA168" s="30"/>
      <c r="CB168" s="30"/>
      <c r="CC168" s="30"/>
    </row>
    <row r="169" spans="7:81" x14ac:dyDescent="0.35"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/>
      <c r="BI169" s="30"/>
      <c r="BJ169" s="30"/>
      <c r="BK169" s="30"/>
      <c r="BL169" s="30"/>
      <c r="BM169" s="30"/>
      <c r="BN169" s="30"/>
      <c r="BO169" s="30"/>
      <c r="BP169" s="30"/>
      <c r="BQ169" s="30"/>
      <c r="BR169" s="30"/>
      <c r="BS169" s="30"/>
      <c r="BT169" s="30"/>
      <c r="BU169" s="30"/>
      <c r="BV169" s="30"/>
      <c r="BW169" s="30"/>
      <c r="BX169" s="30"/>
      <c r="BY169" s="30"/>
      <c r="BZ169" s="30"/>
      <c r="CA169" s="30"/>
      <c r="CB169" s="30"/>
      <c r="CC169" s="30"/>
    </row>
    <row r="170" spans="7:81" x14ac:dyDescent="0.35"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  <c r="BG170" s="30"/>
      <c r="BH170" s="30"/>
      <c r="BI170" s="30"/>
      <c r="BJ170" s="30"/>
      <c r="BK170" s="30"/>
      <c r="BL170" s="30"/>
      <c r="BM170" s="30"/>
      <c r="BN170" s="30"/>
      <c r="BO170" s="30"/>
      <c r="BP170" s="30"/>
      <c r="BQ170" s="30"/>
      <c r="BR170" s="30"/>
      <c r="BS170" s="30"/>
      <c r="BT170" s="30"/>
      <c r="BU170" s="30"/>
      <c r="BV170" s="30"/>
      <c r="BW170" s="30"/>
      <c r="BX170" s="30"/>
      <c r="BY170" s="30"/>
      <c r="BZ170" s="30"/>
      <c r="CA170" s="30"/>
      <c r="CB170" s="30"/>
      <c r="CC170" s="30"/>
    </row>
    <row r="171" spans="7:81" x14ac:dyDescent="0.35"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  <c r="BH171" s="30"/>
      <c r="BI171" s="30"/>
      <c r="BJ171" s="30"/>
      <c r="BK171" s="30"/>
      <c r="BL171" s="30"/>
      <c r="BM171" s="30"/>
      <c r="BN171" s="30"/>
      <c r="BO171" s="30"/>
      <c r="BP171" s="30"/>
      <c r="BQ171" s="30"/>
      <c r="BR171" s="30"/>
      <c r="BS171" s="30"/>
      <c r="BT171" s="30"/>
      <c r="BU171" s="30"/>
      <c r="BV171" s="30"/>
      <c r="BW171" s="30"/>
      <c r="BX171" s="30"/>
      <c r="BY171" s="30"/>
      <c r="BZ171" s="30"/>
      <c r="CA171" s="30"/>
      <c r="CB171" s="30"/>
      <c r="CC171" s="30"/>
    </row>
    <row r="172" spans="7:81" x14ac:dyDescent="0.35"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30"/>
      <c r="BG172" s="30"/>
      <c r="BH172" s="30"/>
      <c r="BI172" s="30"/>
      <c r="BJ172" s="30"/>
      <c r="BK172" s="30"/>
      <c r="BL172" s="30"/>
      <c r="BM172" s="30"/>
      <c r="BN172" s="30"/>
      <c r="BO172" s="30"/>
      <c r="BP172" s="30"/>
      <c r="BQ172" s="30"/>
      <c r="BR172" s="30"/>
      <c r="BS172" s="30"/>
      <c r="BT172" s="30"/>
      <c r="BU172" s="30"/>
      <c r="BV172" s="30"/>
      <c r="BW172" s="30"/>
      <c r="BX172" s="30"/>
      <c r="BY172" s="30"/>
      <c r="BZ172" s="30"/>
      <c r="CA172" s="30"/>
      <c r="CB172" s="30"/>
      <c r="CC172" s="30"/>
    </row>
    <row r="173" spans="7:81" x14ac:dyDescent="0.35"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M173" s="30"/>
      <c r="BN173" s="30"/>
      <c r="BO173" s="30"/>
      <c r="BP173" s="30"/>
      <c r="BQ173" s="30"/>
      <c r="BR173" s="30"/>
      <c r="BS173" s="30"/>
      <c r="BT173" s="30"/>
      <c r="BU173" s="30"/>
      <c r="BV173" s="30"/>
      <c r="BW173" s="30"/>
      <c r="BX173" s="30"/>
      <c r="BY173" s="30"/>
      <c r="BZ173" s="30"/>
      <c r="CA173" s="30"/>
      <c r="CB173" s="30"/>
      <c r="CC173" s="30"/>
    </row>
    <row r="174" spans="7:81" x14ac:dyDescent="0.35"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  <c r="BG174" s="30"/>
      <c r="BH174" s="30"/>
      <c r="BI174" s="30"/>
      <c r="BJ174" s="30"/>
      <c r="BK174" s="30"/>
      <c r="BL174" s="30"/>
      <c r="BM174" s="30"/>
      <c r="BN174" s="30"/>
      <c r="BO174" s="30"/>
      <c r="BP174" s="30"/>
      <c r="BQ174" s="30"/>
      <c r="BR174" s="30"/>
      <c r="BS174" s="30"/>
      <c r="BT174" s="30"/>
      <c r="BU174" s="30"/>
      <c r="BV174" s="30"/>
      <c r="BW174" s="30"/>
      <c r="BX174" s="30"/>
      <c r="BY174" s="30"/>
      <c r="BZ174" s="30"/>
      <c r="CA174" s="30"/>
      <c r="CB174" s="30"/>
      <c r="CC174" s="30"/>
    </row>
    <row r="175" spans="7:81" x14ac:dyDescent="0.35"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  <c r="BF175" s="30"/>
      <c r="BG175" s="30"/>
      <c r="BH175" s="30"/>
      <c r="BI175" s="30"/>
      <c r="BJ175" s="30"/>
      <c r="BK175" s="30"/>
      <c r="BL175" s="30"/>
      <c r="BM175" s="30"/>
      <c r="BN175" s="30"/>
      <c r="BO175" s="30"/>
      <c r="BP175" s="30"/>
      <c r="BQ175" s="30"/>
      <c r="BR175" s="30"/>
      <c r="BS175" s="30"/>
      <c r="BT175" s="30"/>
      <c r="BU175" s="30"/>
      <c r="BV175" s="30"/>
      <c r="BW175" s="30"/>
      <c r="BX175" s="30"/>
      <c r="BY175" s="30"/>
      <c r="BZ175" s="30"/>
      <c r="CA175" s="30"/>
      <c r="CB175" s="30"/>
      <c r="CC175" s="30"/>
    </row>
    <row r="176" spans="7:81" x14ac:dyDescent="0.35"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  <c r="BF176" s="30"/>
      <c r="BG176" s="30"/>
      <c r="BH176" s="30"/>
      <c r="BI176" s="30"/>
      <c r="BJ176" s="30"/>
      <c r="BK176" s="30"/>
      <c r="BL176" s="30"/>
      <c r="BM176" s="30"/>
      <c r="BN176" s="30"/>
      <c r="BO176" s="30"/>
      <c r="BP176" s="30"/>
      <c r="BQ176" s="30"/>
      <c r="BR176" s="30"/>
      <c r="BS176" s="30"/>
      <c r="BT176" s="30"/>
      <c r="BU176" s="30"/>
      <c r="BV176" s="30"/>
      <c r="BW176" s="30"/>
      <c r="BX176" s="30"/>
      <c r="BY176" s="30"/>
      <c r="BZ176" s="30"/>
      <c r="CA176" s="30"/>
      <c r="CB176" s="30"/>
      <c r="CC176" s="30"/>
    </row>
    <row r="177" spans="7:81" x14ac:dyDescent="0.35"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  <c r="BF177" s="30"/>
      <c r="BG177" s="30"/>
      <c r="BH177" s="30"/>
      <c r="BI177" s="30"/>
      <c r="BJ177" s="30"/>
      <c r="BK177" s="30"/>
      <c r="BL177" s="30"/>
      <c r="BM177" s="30"/>
      <c r="BN177" s="30"/>
      <c r="BO177" s="30"/>
      <c r="BP177" s="30"/>
      <c r="BQ177" s="30"/>
      <c r="BR177" s="30"/>
      <c r="BS177" s="30"/>
      <c r="BT177" s="30"/>
      <c r="BU177" s="30"/>
      <c r="BV177" s="30"/>
      <c r="BW177" s="30"/>
      <c r="BX177" s="30"/>
      <c r="BY177" s="30"/>
      <c r="BZ177" s="30"/>
      <c r="CA177" s="30"/>
      <c r="CB177" s="30"/>
      <c r="CC177" s="30"/>
    </row>
    <row r="178" spans="7:81" x14ac:dyDescent="0.35"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  <c r="BF178" s="30"/>
      <c r="BG178" s="30"/>
      <c r="BH178" s="30"/>
      <c r="BI178" s="30"/>
      <c r="BJ178" s="30"/>
      <c r="BK178" s="30"/>
      <c r="BL178" s="30"/>
      <c r="BM178" s="30"/>
      <c r="BN178" s="30"/>
      <c r="BO178" s="30"/>
      <c r="BP178" s="30"/>
      <c r="BQ178" s="30"/>
      <c r="BR178" s="30"/>
      <c r="BS178" s="30"/>
      <c r="BT178" s="30"/>
      <c r="BU178" s="30"/>
      <c r="BV178" s="30"/>
      <c r="BW178" s="30"/>
      <c r="BX178" s="30"/>
      <c r="BY178" s="30"/>
      <c r="BZ178" s="30"/>
      <c r="CA178" s="30"/>
      <c r="CB178" s="30"/>
      <c r="CC178" s="30"/>
    </row>
    <row r="179" spans="7:81" x14ac:dyDescent="0.35"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  <c r="BF179" s="30"/>
      <c r="BG179" s="30"/>
      <c r="BH179" s="30"/>
      <c r="BI179" s="30"/>
      <c r="BJ179" s="30"/>
      <c r="BK179" s="30"/>
      <c r="BL179" s="30"/>
      <c r="BM179" s="30"/>
      <c r="BN179" s="30"/>
      <c r="BO179" s="30"/>
      <c r="BP179" s="30"/>
      <c r="BQ179" s="30"/>
      <c r="BR179" s="30"/>
      <c r="BS179" s="30"/>
      <c r="BT179" s="30"/>
      <c r="BU179" s="30"/>
      <c r="BV179" s="30"/>
      <c r="BW179" s="30"/>
      <c r="BX179" s="30"/>
      <c r="BY179" s="30"/>
      <c r="BZ179" s="30"/>
      <c r="CA179" s="30"/>
      <c r="CB179" s="30"/>
      <c r="CC179" s="30"/>
    </row>
    <row r="180" spans="7:81" x14ac:dyDescent="0.35"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  <c r="BF180" s="30"/>
      <c r="BG180" s="30"/>
      <c r="BH180" s="30"/>
      <c r="BI180" s="30"/>
      <c r="BJ180" s="30"/>
      <c r="BK180" s="30"/>
      <c r="BL180" s="30"/>
      <c r="BM180" s="30"/>
      <c r="BN180" s="30"/>
      <c r="BO180" s="30"/>
      <c r="BP180" s="30"/>
      <c r="BQ180" s="30"/>
      <c r="BR180" s="30"/>
      <c r="BS180" s="30"/>
      <c r="BT180" s="30"/>
      <c r="BU180" s="30"/>
      <c r="BV180" s="30"/>
      <c r="BW180" s="30"/>
      <c r="BX180" s="30"/>
      <c r="BY180" s="30"/>
      <c r="BZ180" s="30"/>
      <c r="CA180" s="30"/>
      <c r="CB180" s="30"/>
      <c r="CC180" s="30"/>
    </row>
    <row r="181" spans="7:81" x14ac:dyDescent="0.35"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  <c r="BF181" s="30"/>
      <c r="BG181" s="30"/>
      <c r="BH181" s="30"/>
      <c r="BI181" s="30"/>
      <c r="BJ181" s="30"/>
      <c r="BK181" s="30"/>
      <c r="BL181" s="30"/>
      <c r="BM181" s="30"/>
      <c r="BN181" s="30"/>
      <c r="BO181" s="30"/>
      <c r="BP181" s="30"/>
      <c r="BQ181" s="30"/>
      <c r="BR181" s="30"/>
      <c r="BS181" s="30"/>
      <c r="BT181" s="30"/>
      <c r="BU181" s="30"/>
      <c r="BV181" s="30"/>
      <c r="BW181" s="30"/>
      <c r="BX181" s="30"/>
      <c r="BY181" s="30"/>
      <c r="BZ181" s="30"/>
      <c r="CA181" s="30"/>
      <c r="CB181" s="30"/>
      <c r="CC181" s="30"/>
    </row>
    <row r="182" spans="7:81" x14ac:dyDescent="0.35"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  <c r="BE182" s="30"/>
      <c r="BF182" s="30"/>
      <c r="BG182" s="30"/>
      <c r="BH182" s="30"/>
      <c r="BI182" s="30"/>
      <c r="BJ182" s="30"/>
      <c r="BK182" s="30"/>
      <c r="BL182" s="30"/>
      <c r="BM182" s="30"/>
      <c r="BN182" s="30"/>
      <c r="BO182" s="30"/>
      <c r="BP182" s="30"/>
      <c r="BQ182" s="30"/>
      <c r="BR182" s="30"/>
      <c r="BS182" s="30"/>
      <c r="BT182" s="30"/>
      <c r="BU182" s="30"/>
      <c r="BV182" s="30"/>
      <c r="BW182" s="30"/>
      <c r="BX182" s="30"/>
      <c r="BY182" s="30"/>
      <c r="BZ182" s="30"/>
      <c r="CA182" s="30"/>
      <c r="CB182" s="30"/>
      <c r="CC182" s="30"/>
    </row>
    <row r="183" spans="7:81" x14ac:dyDescent="0.35"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  <c r="BD183" s="30"/>
      <c r="BE183" s="30"/>
      <c r="BF183" s="30"/>
      <c r="BG183" s="30"/>
      <c r="BH183" s="30"/>
      <c r="BI183" s="30"/>
      <c r="BJ183" s="30"/>
      <c r="BK183" s="30"/>
      <c r="BL183" s="30"/>
      <c r="BM183" s="30"/>
      <c r="BN183" s="30"/>
      <c r="BO183" s="30"/>
      <c r="BP183" s="30"/>
      <c r="BQ183" s="30"/>
      <c r="BR183" s="30"/>
      <c r="BS183" s="30"/>
      <c r="BT183" s="30"/>
      <c r="BU183" s="30"/>
      <c r="BV183" s="30"/>
      <c r="BW183" s="30"/>
      <c r="BX183" s="30"/>
      <c r="BY183" s="30"/>
      <c r="BZ183" s="30"/>
      <c r="CA183" s="30"/>
      <c r="CB183" s="30"/>
      <c r="CC183" s="30"/>
    </row>
    <row r="184" spans="7:81" x14ac:dyDescent="0.35"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  <c r="BH184" s="30"/>
      <c r="BI184" s="30"/>
      <c r="BJ184" s="30"/>
      <c r="BK184" s="30"/>
      <c r="BL184" s="30"/>
      <c r="BM184" s="30"/>
      <c r="BN184" s="30"/>
      <c r="BO184" s="30"/>
      <c r="BP184" s="30"/>
      <c r="BQ184" s="30"/>
      <c r="BR184" s="30"/>
      <c r="BS184" s="30"/>
      <c r="BT184" s="30"/>
      <c r="BU184" s="30"/>
      <c r="BV184" s="30"/>
      <c r="BW184" s="30"/>
      <c r="BX184" s="30"/>
      <c r="BY184" s="30"/>
      <c r="BZ184" s="30"/>
      <c r="CA184" s="30"/>
      <c r="CB184" s="30"/>
      <c r="CC184" s="30"/>
    </row>
    <row r="185" spans="7:81" x14ac:dyDescent="0.35"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  <c r="BD185" s="30"/>
      <c r="BE185" s="30"/>
      <c r="BF185" s="30"/>
      <c r="BG185" s="30"/>
      <c r="BH185" s="30"/>
      <c r="BI185" s="30"/>
      <c r="BJ185" s="30"/>
      <c r="BK185" s="30"/>
      <c r="BL185" s="30"/>
      <c r="BM185" s="30"/>
      <c r="BN185" s="30"/>
      <c r="BO185" s="30"/>
      <c r="BP185" s="30"/>
      <c r="BQ185" s="30"/>
      <c r="BR185" s="30"/>
      <c r="BS185" s="30"/>
      <c r="BT185" s="30"/>
      <c r="BU185" s="30"/>
      <c r="BV185" s="30"/>
      <c r="BW185" s="30"/>
      <c r="BX185" s="30"/>
      <c r="BY185" s="30"/>
      <c r="BZ185" s="30"/>
      <c r="CA185" s="30"/>
      <c r="CB185" s="30"/>
      <c r="CC185" s="30"/>
    </row>
    <row r="186" spans="7:81" x14ac:dyDescent="0.35"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  <c r="BF186" s="30"/>
      <c r="BG186" s="30"/>
      <c r="BH186" s="30"/>
      <c r="BI186" s="30"/>
      <c r="BJ186" s="30"/>
      <c r="BK186" s="30"/>
      <c r="BL186" s="30"/>
      <c r="BM186" s="30"/>
      <c r="BN186" s="30"/>
      <c r="BO186" s="30"/>
      <c r="BP186" s="30"/>
      <c r="BQ186" s="30"/>
      <c r="BR186" s="30"/>
      <c r="BS186" s="30"/>
      <c r="BT186" s="30"/>
      <c r="BU186" s="30"/>
      <c r="BV186" s="30"/>
      <c r="BW186" s="30"/>
      <c r="BX186" s="30"/>
      <c r="BY186" s="30"/>
      <c r="BZ186" s="30"/>
      <c r="CA186" s="30"/>
      <c r="CB186" s="30"/>
      <c r="CC186" s="30"/>
    </row>
    <row r="187" spans="7:81" x14ac:dyDescent="0.35"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  <c r="BB187" s="30"/>
      <c r="BC187" s="30"/>
      <c r="BD187" s="30"/>
      <c r="BE187" s="30"/>
      <c r="BF187" s="30"/>
      <c r="BG187" s="30"/>
      <c r="BH187" s="30"/>
      <c r="BI187" s="30"/>
      <c r="BJ187" s="30"/>
      <c r="BK187" s="30"/>
      <c r="BL187" s="30"/>
      <c r="BM187" s="30"/>
      <c r="BN187" s="30"/>
      <c r="BO187" s="30"/>
      <c r="BP187" s="30"/>
      <c r="BQ187" s="30"/>
      <c r="BR187" s="30"/>
      <c r="BS187" s="30"/>
      <c r="BT187" s="30"/>
      <c r="BU187" s="30"/>
      <c r="BV187" s="30"/>
      <c r="BW187" s="30"/>
      <c r="BX187" s="30"/>
      <c r="BY187" s="30"/>
      <c r="BZ187" s="30"/>
      <c r="CA187" s="30"/>
      <c r="CB187" s="30"/>
      <c r="CC187" s="30"/>
    </row>
    <row r="188" spans="7:81" x14ac:dyDescent="0.35"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  <c r="BI188" s="30"/>
      <c r="BJ188" s="30"/>
      <c r="BK188" s="30"/>
      <c r="BL188" s="30"/>
      <c r="BM188" s="30"/>
      <c r="BN188" s="30"/>
      <c r="BO188" s="30"/>
      <c r="BP188" s="30"/>
      <c r="BQ188" s="30"/>
      <c r="BR188" s="30"/>
      <c r="BS188" s="30"/>
      <c r="BT188" s="30"/>
      <c r="BU188" s="30"/>
      <c r="BV188" s="30"/>
      <c r="BW188" s="30"/>
      <c r="BX188" s="30"/>
      <c r="BY188" s="30"/>
      <c r="BZ188" s="30"/>
      <c r="CA188" s="30"/>
      <c r="CB188" s="30"/>
      <c r="CC188" s="30"/>
    </row>
    <row r="189" spans="7:81" x14ac:dyDescent="0.35"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  <c r="BF189" s="30"/>
      <c r="BG189" s="30"/>
      <c r="BH189" s="30"/>
      <c r="BI189" s="30"/>
      <c r="BJ189" s="30"/>
      <c r="BK189" s="30"/>
      <c r="BL189" s="30"/>
      <c r="BM189" s="30"/>
      <c r="BN189" s="30"/>
      <c r="BO189" s="30"/>
      <c r="BP189" s="30"/>
      <c r="BQ189" s="30"/>
      <c r="BR189" s="30"/>
      <c r="BS189" s="30"/>
      <c r="BT189" s="30"/>
      <c r="BU189" s="30"/>
      <c r="BV189" s="30"/>
      <c r="BW189" s="30"/>
      <c r="BX189" s="30"/>
      <c r="BY189" s="30"/>
      <c r="BZ189" s="30"/>
      <c r="CA189" s="30"/>
      <c r="CB189" s="30"/>
      <c r="CC189" s="30"/>
    </row>
    <row r="190" spans="7:81" x14ac:dyDescent="0.35"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  <c r="BF190" s="30"/>
      <c r="BG190" s="30"/>
      <c r="BH190" s="30"/>
      <c r="BI190" s="30"/>
      <c r="BJ190" s="30"/>
      <c r="BK190" s="30"/>
      <c r="BL190" s="30"/>
      <c r="BM190" s="30"/>
      <c r="BN190" s="30"/>
      <c r="BO190" s="30"/>
      <c r="BP190" s="30"/>
      <c r="BQ190" s="30"/>
      <c r="BR190" s="30"/>
      <c r="BS190" s="30"/>
      <c r="BT190" s="30"/>
      <c r="BU190" s="30"/>
      <c r="BV190" s="30"/>
      <c r="BW190" s="30"/>
      <c r="BX190" s="30"/>
      <c r="BY190" s="30"/>
      <c r="BZ190" s="30"/>
      <c r="CA190" s="30"/>
      <c r="CB190" s="30"/>
      <c r="CC190" s="30"/>
    </row>
    <row r="191" spans="7:81" x14ac:dyDescent="0.35"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  <c r="BF191" s="30"/>
      <c r="BG191" s="30"/>
      <c r="BH191" s="30"/>
      <c r="BI191" s="30"/>
      <c r="BJ191" s="30"/>
      <c r="BK191" s="30"/>
      <c r="BL191" s="30"/>
      <c r="BM191" s="30"/>
      <c r="BN191" s="30"/>
      <c r="BO191" s="30"/>
      <c r="BP191" s="30"/>
      <c r="BQ191" s="30"/>
      <c r="BR191" s="30"/>
      <c r="BS191" s="30"/>
      <c r="BT191" s="30"/>
      <c r="BU191" s="30"/>
      <c r="BV191" s="30"/>
      <c r="BW191" s="30"/>
      <c r="BX191" s="30"/>
      <c r="BY191" s="30"/>
      <c r="BZ191" s="30"/>
      <c r="CA191" s="30"/>
      <c r="CB191" s="30"/>
      <c r="CC191" s="30"/>
    </row>
    <row r="192" spans="7:81" x14ac:dyDescent="0.35"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  <c r="BF192" s="30"/>
      <c r="BG192" s="30"/>
      <c r="BH192" s="30"/>
      <c r="BI192" s="30"/>
      <c r="BJ192" s="30"/>
      <c r="BK192" s="30"/>
      <c r="BL192" s="30"/>
      <c r="BM192" s="30"/>
      <c r="BN192" s="30"/>
      <c r="BO192" s="30"/>
      <c r="BP192" s="30"/>
      <c r="BQ192" s="30"/>
      <c r="BR192" s="30"/>
      <c r="BS192" s="30"/>
      <c r="BT192" s="30"/>
      <c r="BU192" s="30"/>
      <c r="BV192" s="30"/>
      <c r="BW192" s="30"/>
      <c r="BX192" s="30"/>
      <c r="BY192" s="30"/>
      <c r="BZ192" s="30"/>
      <c r="CA192" s="30"/>
      <c r="CB192" s="30"/>
      <c r="CC192" s="30"/>
    </row>
    <row r="193" spans="7:81" x14ac:dyDescent="0.35"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  <c r="BF193" s="30"/>
      <c r="BG193" s="30"/>
      <c r="BH193" s="30"/>
      <c r="BI193" s="30"/>
      <c r="BJ193" s="30"/>
      <c r="BK193" s="30"/>
      <c r="BL193" s="30"/>
      <c r="BM193" s="30"/>
      <c r="BN193" s="30"/>
      <c r="BO193" s="30"/>
      <c r="BP193" s="30"/>
      <c r="BQ193" s="30"/>
      <c r="BR193" s="30"/>
      <c r="BS193" s="30"/>
      <c r="BT193" s="30"/>
      <c r="BU193" s="30"/>
      <c r="BV193" s="30"/>
      <c r="BW193" s="30"/>
      <c r="BX193" s="30"/>
      <c r="BY193" s="30"/>
      <c r="BZ193" s="30"/>
      <c r="CA193" s="30"/>
      <c r="CB193" s="30"/>
      <c r="CC193" s="30"/>
    </row>
    <row r="194" spans="7:81" x14ac:dyDescent="0.35"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  <c r="BD194" s="30"/>
      <c r="BE194" s="30"/>
      <c r="BF194" s="30"/>
      <c r="BG194" s="30"/>
      <c r="BH194" s="30"/>
      <c r="BI194" s="30"/>
      <c r="BJ194" s="30"/>
      <c r="BK194" s="30"/>
      <c r="BL194" s="30"/>
      <c r="BM194" s="30"/>
      <c r="BN194" s="30"/>
      <c r="BO194" s="30"/>
      <c r="BP194" s="30"/>
      <c r="BQ194" s="30"/>
      <c r="BR194" s="30"/>
      <c r="BS194" s="30"/>
      <c r="BT194" s="30"/>
      <c r="BU194" s="30"/>
      <c r="BV194" s="30"/>
      <c r="BW194" s="30"/>
      <c r="BX194" s="30"/>
      <c r="BY194" s="30"/>
      <c r="BZ194" s="30"/>
      <c r="CA194" s="30"/>
      <c r="CB194" s="30"/>
      <c r="CC194" s="30"/>
    </row>
    <row r="195" spans="7:81" x14ac:dyDescent="0.35"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  <c r="BD195" s="30"/>
      <c r="BE195" s="30"/>
      <c r="BF195" s="30"/>
      <c r="BG195" s="30"/>
      <c r="BH195" s="30"/>
      <c r="BI195" s="30"/>
      <c r="BJ195" s="30"/>
      <c r="BK195" s="30"/>
      <c r="BL195" s="30"/>
      <c r="BM195" s="30"/>
      <c r="BN195" s="30"/>
      <c r="BO195" s="30"/>
      <c r="BP195" s="30"/>
      <c r="BQ195" s="30"/>
      <c r="BR195" s="30"/>
      <c r="BS195" s="30"/>
      <c r="BT195" s="30"/>
      <c r="BU195" s="30"/>
      <c r="BV195" s="30"/>
      <c r="BW195" s="30"/>
      <c r="BX195" s="30"/>
      <c r="BY195" s="30"/>
      <c r="BZ195" s="30"/>
      <c r="CA195" s="30"/>
      <c r="CB195" s="30"/>
      <c r="CC195" s="30"/>
    </row>
    <row r="196" spans="7:81" x14ac:dyDescent="0.35"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/>
      <c r="BG196" s="30"/>
      <c r="BH196" s="30"/>
      <c r="BI196" s="30"/>
      <c r="BJ196" s="30"/>
      <c r="BK196" s="30"/>
      <c r="BL196" s="30"/>
      <c r="BM196" s="30"/>
      <c r="BN196" s="30"/>
      <c r="BO196" s="30"/>
      <c r="BP196" s="30"/>
      <c r="BQ196" s="30"/>
      <c r="BR196" s="30"/>
      <c r="BS196" s="30"/>
      <c r="BT196" s="30"/>
      <c r="BU196" s="30"/>
      <c r="BV196" s="30"/>
      <c r="BW196" s="30"/>
      <c r="BX196" s="30"/>
      <c r="BY196" s="30"/>
      <c r="BZ196" s="30"/>
      <c r="CA196" s="30"/>
      <c r="CB196" s="30"/>
      <c r="CC196" s="30"/>
    </row>
    <row r="197" spans="7:81" x14ac:dyDescent="0.35"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  <c r="BF197" s="30"/>
      <c r="BG197" s="30"/>
      <c r="BH197" s="30"/>
      <c r="BI197" s="30"/>
      <c r="BJ197" s="30"/>
      <c r="BK197" s="30"/>
      <c r="BL197" s="30"/>
      <c r="BM197" s="30"/>
      <c r="BN197" s="30"/>
      <c r="BO197" s="30"/>
      <c r="BP197" s="30"/>
      <c r="BQ197" s="30"/>
      <c r="BR197" s="30"/>
      <c r="BS197" s="30"/>
      <c r="BT197" s="30"/>
      <c r="BU197" s="30"/>
      <c r="BV197" s="30"/>
      <c r="BW197" s="30"/>
      <c r="BX197" s="30"/>
      <c r="BY197" s="30"/>
      <c r="BZ197" s="30"/>
      <c r="CA197" s="30"/>
      <c r="CB197" s="30"/>
      <c r="CC197" s="30"/>
    </row>
    <row r="198" spans="7:81" x14ac:dyDescent="0.35"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  <c r="BA198" s="30"/>
      <c r="BB198" s="30"/>
      <c r="BC198" s="30"/>
      <c r="BD198" s="30"/>
      <c r="BE198" s="30"/>
      <c r="BF198" s="30"/>
      <c r="BG198" s="30"/>
      <c r="BH198" s="30"/>
      <c r="BI198" s="30"/>
      <c r="BJ198" s="30"/>
      <c r="BK198" s="30"/>
      <c r="BL198" s="30"/>
      <c r="BM198" s="30"/>
      <c r="BN198" s="30"/>
      <c r="BO198" s="30"/>
      <c r="BP198" s="30"/>
      <c r="BQ198" s="30"/>
      <c r="BR198" s="30"/>
      <c r="BS198" s="30"/>
      <c r="BT198" s="30"/>
      <c r="BU198" s="30"/>
      <c r="BV198" s="30"/>
      <c r="BW198" s="30"/>
      <c r="BX198" s="30"/>
      <c r="BY198" s="30"/>
      <c r="BZ198" s="30"/>
      <c r="CA198" s="30"/>
      <c r="CB198" s="30"/>
      <c r="CC198" s="30"/>
    </row>
    <row r="199" spans="7:81" x14ac:dyDescent="0.35"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  <c r="BB199" s="30"/>
      <c r="BC199" s="30"/>
      <c r="BD199" s="30"/>
      <c r="BE199" s="30"/>
      <c r="BF199" s="30"/>
      <c r="BG199" s="30"/>
      <c r="BH199" s="30"/>
      <c r="BI199" s="30"/>
      <c r="BJ199" s="30"/>
      <c r="BK199" s="30"/>
      <c r="BL199" s="30"/>
      <c r="BM199" s="30"/>
      <c r="BN199" s="30"/>
      <c r="BO199" s="30"/>
      <c r="BP199" s="30"/>
      <c r="BQ199" s="30"/>
      <c r="BR199" s="30"/>
      <c r="BS199" s="30"/>
      <c r="BT199" s="30"/>
      <c r="BU199" s="30"/>
      <c r="BV199" s="30"/>
      <c r="BW199" s="30"/>
      <c r="BX199" s="30"/>
      <c r="BY199" s="30"/>
      <c r="BZ199" s="30"/>
      <c r="CA199" s="30"/>
      <c r="CB199" s="30"/>
      <c r="CC199" s="30"/>
    </row>
    <row r="200" spans="7:81" x14ac:dyDescent="0.35"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  <c r="BA200" s="30"/>
      <c r="BB200" s="30"/>
      <c r="BC200" s="30"/>
      <c r="BD200" s="30"/>
      <c r="BE200" s="30"/>
      <c r="BF200" s="30"/>
      <c r="BG200" s="30"/>
      <c r="BH200" s="30"/>
      <c r="BI200" s="30"/>
      <c r="BJ200" s="30"/>
      <c r="BK200" s="30"/>
      <c r="BL200" s="30"/>
      <c r="BM200" s="30"/>
      <c r="BN200" s="30"/>
      <c r="BO200" s="30"/>
      <c r="BP200" s="30"/>
      <c r="BQ200" s="30"/>
      <c r="BR200" s="30"/>
      <c r="BS200" s="30"/>
      <c r="BT200" s="30"/>
      <c r="BU200" s="30"/>
      <c r="BV200" s="30"/>
      <c r="BW200" s="30"/>
      <c r="BX200" s="30"/>
      <c r="BY200" s="30"/>
      <c r="BZ200" s="30"/>
      <c r="CA200" s="30"/>
      <c r="CB200" s="30"/>
      <c r="CC200" s="30"/>
    </row>
    <row r="201" spans="7:81" x14ac:dyDescent="0.35"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30"/>
      <c r="BH201" s="30"/>
      <c r="BI201" s="30"/>
      <c r="BJ201" s="30"/>
      <c r="BK201" s="30"/>
      <c r="BL201" s="30"/>
      <c r="BM201" s="30"/>
      <c r="BN201" s="30"/>
      <c r="BO201" s="30"/>
      <c r="BP201" s="30"/>
      <c r="BQ201" s="30"/>
      <c r="BR201" s="30"/>
      <c r="BS201" s="30"/>
      <c r="BT201" s="30"/>
      <c r="BU201" s="30"/>
      <c r="BV201" s="30"/>
      <c r="BW201" s="30"/>
      <c r="BX201" s="30"/>
      <c r="BY201" s="30"/>
      <c r="BZ201" s="30"/>
      <c r="CA201" s="30"/>
      <c r="CB201" s="30"/>
      <c r="CC201" s="30"/>
    </row>
    <row r="202" spans="7:81" x14ac:dyDescent="0.35"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  <c r="BD202" s="30"/>
      <c r="BE202" s="30"/>
      <c r="BF202" s="30"/>
      <c r="BG202" s="30"/>
      <c r="BH202" s="30"/>
      <c r="BI202" s="30"/>
      <c r="BJ202" s="30"/>
      <c r="BK202" s="30"/>
      <c r="BL202" s="30"/>
      <c r="BM202" s="30"/>
      <c r="BN202" s="30"/>
      <c r="BO202" s="30"/>
      <c r="BP202" s="30"/>
      <c r="BQ202" s="30"/>
      <c r="BR202" s="30"/>
      <c r="BS202" s="30"/>
      <c r="BT202" s="30"/>
      <c r="BU202" s="30"/>
      <c r="BV202" s="30"/>
      <c r="BW202" s="30"/>
      <c r="BX202" s="30"/>
      <c r="BY202" s="30"/>
      <c r="BZ202" s="30"/>
      <c r="CA202" s="30"/>
      <c r="CB202" s="30"/>
      <c r="CC202" s="30"/>
    </row>
    <row r="203" spans="7:81" x14ac:dyDescent="0.35"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  <c r="BF203" s="30"/>
      <c r="BG203" s="30"/>
      <c r="BH203" s="30"/>
      <c r="BI203" s="30"/>
      <c r="BJ203" s="30"/>
      <c r="BK203" s="30"/>
      <c r="BL203" s="30"/>
      <c r="BM203" s="30"/>
      <c r="BN203" s="30"/>
      <c r="BO203" s="30"/>
      <c r="BP203" s="30"/>
      <c r="BQ203" s="30"/>
      <c r="BR203" s="30"/>
      <c r="BS203" s="30"/>
      <c r="BT203" s="30"/>
      <c r="BU203" s="30"/>
      <c r="BV203" s="30"/>
      <c r="BW203" s="30"/>
      <c r="BX203" s="30"/>
      <c r="BY203" s="30"/>
      <c r="BZ203" s="30"/>
      <c r="CA203" s="30"/>
      <c r="CB203" s="30"/>
      <c r="CC203" s="30"/>
    </row>
    <row r="204" spans="7:81" x14ac:dyDescent="0.35"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  <c r="BD204" s="30"/>
      <c r="BE204" s="30"/>
      <c r="BF204" s="30"/>
      <c r="BG204" s="30"/>
      <c r="BH204" s="30"/>
      <c r="BI204" s="30"/>
      <c r="BJ204" s="30"/>
      <c r="BK204" s="30"/>
      <c r="BL204" s="30"/>
      <c r="BM204" s="30"/>
      <c r="BN204" s="30"/>
      <c r="BO204" s="30"/>
      <c r="BP204" s="30"/>
      <c r="BQ204" s="30"/>
      <c r="BR204" s="30"/>
      <c r="BS204" s="30"/>
      <c r="BT204" s="30"/>
      <c r="BU204" s="30"/>
      <c r="BV204" s="30"/>
      <c r="BW204" s="30"/>
      <c r="BX204" s="30"/>
      <c r="BY204" s="30"/>
      <c r="BZ204" s="30"/>
      <c r="CA204" s="30"/>
      <c r="CB204" s="30"/>
      <c r="CC204" s="30"/>
    </row>
    <row r="205" spans="7:81" x14ac:dyDescent="0.35"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  <c r="BA205" s="30"/>
      <c r="BB205" s="30"/>
      <c r="BC205" s="30"/>
      <c r="BD205" s="30"/>
      <c r="BE205" s="30"/>
      <c r="BF205" s="30"/>
      <c r="BG205" s="30"/>
      <c r="BH205" s="30"/>
      <c r="BI205" s="30"/>
      <c r="BJ205" s="30"/>
      <c r="BK205" s="30"/>
      <c r="BL205" s="30"/>
      <c r="BM205" s="30"/>
      <c r="BN205" s="30"/>
      <c r="BO205" s="30"/>
      <c r="BP205" s="30"/>
      <c r="BQ205" s="30"/>
      <c r="BR205" s="30"/>
      <c r="BS205" s="30"/>
      <c r="BT205" s="30"/>
      <c r="BU205" s="30"/>
      <c r="BV205" s="30"/>
      <c r="BW205" s="30"/>
      <c r="BX205" s="30"/>
      <c r="BY205" s="30"/>
      <c r="BZ205" s="30"/>
      <c r="CA205" s="30"/>
      <c r="CB205" s="30"/>
      <c r="CC205" s="30"/>
    </row>
  </sheetData>
  <mergeCells count="22">
    <mergeCell ref="G51:G52"/>
    <mergeCell ref="G53:G54"/>
    <mergeCell ref="I56:J56"/>
    <mergeCell ref="A1:F1"/>
    <mergeCell ref="G39:G40"/>
    <mergeCell ref="G41:G42"/>
    <mergeCell ref="I44:J44"/>
    <mergeCell ref="G45:G46"/>
    <mergeCell ref="G47:G48"/>
    <mergeCell ref="I50:J50"/>
    <mergeCell ref="G27:G28"/>
    <mergeCell ref="G29:G30"/>
    <mergeCell ref="I32:J32"/>
    <mergeCell ref="G33:G34"/>
    <mergeCell ref="G35:G36"/>
    <mergeCell ref="I38:J38"/>
    <mergeCell ref="I26:J26"/>
    <mergeCell ref="G20:H20"/>
    <mergeCell ref="G21:G22"/>
    <mergeCell ref="AC21:AD21"/>
    <mergeCell ref="AC22:AD22"/>
    <mergeCell ref="G23:G24"/>
  </mergeCells>
  <conditionalFormatting sqref="G23:I23 G2:AC19 G1:AF1 G20 I28:AA28 I34:AA34 I40:AA40 I46:AA46 G57:AF59 I52:AA52 I20 I22:AA22 AD20:AF20 G45:AA45 G51:AA51 AC29:AF32 AD27:AF28 AE35:AF38 AD33:AF34 AE41:AF44 AD39:AF40 AE47:AF50 AD45:AF46 AE53:AF54 AD51:AF52 AB25:AD26 G27:AA27 G33:AA33 G39:AA39 J29:AA30 AB55:AF56 AE22:AF26 G21:I21 G24:AA24 A2:F2 G26:I26 H25:I25 J35:AA36 J41:AA42 J47:AA48 J53:AA54">
    <cfRule type="cellIs" dxfId="1439" priority="1988" operator="equal">
      <formula>4</formula>
    </cfRule>
    <cfRule type="cellIs" dxfId="1438" priority="1989" operator="equal">
      <formula>0.25</formula>
    </cfRule>
    <cfRule type="endsWith" dxfId="1437" priority="1990" operator="endsWith" text="0">
      <formula>RIGHT(A1,LEN("0"))="0"</formula>
    </cfRule>
    <cfRule type="cellIs" dxfId="1436" priority="1991" operator="equal">
      <formula>2</formula>
    </cfRule>
    <cfRule type="cellIs" dxfId="1435" priority="1992" operator="equal">
      <formula>0.5</formula>
    </cfRule>
  </conditionalFormatting>
  <conditionalFormatting sqref="J24:AA24">
    <cfRule type="containsText" dxfId="1434" priority="1987" operator="containsText" text="yes">
      <formula>NOT(ISERROR(SEARCH("yes",J24)))</formula>
    </cfRule>
  </conditionalFormatting>
  <conditionalFormatting sqref="J30:AA30">
    <cfRule type="containsText" dxfId="1433" priority="1986" operator="containsText" text="yes">
      <formula>NOT(ISERROR(SEARCH("yes",J30)))</formula>
    </cfRule>
  </conditionalFormatting>
  <conditionalFormatting sqref="J36:AA36">
    <cfRule type="containsText" dxfId="1432" priority="1985" operator="containsText" text="yes">
      <formula>NOT(ISERROR(SEARCH("yes",J36)))</formula>
    </cfRule>
  </conditionalFormatting>
  <conditionalFormatting sqref="J42:AA42">
    <cfRule type="containsText" dxfId="1431" priority="1984" operator="containsText" text="yes">
      <formula>NOT(ISERROR(SEARCH("yes",J42)))</formula>
    </cfRule>
  </conditionalFormatting>
  <conditionalFormatting sqref="J48:AA48">
    <cfRule type="containsText" dxfId="1430" priority="1983" operator="containsText" text="yes">
      <formula>NOT(ISERROR(SEARCH("yes",J48)))</formula>
    </cfRule>
  </conditionalFormatting>
  <conditionalFormatting sqref="J54:AA54">
    <cfRule type="containsText" dxfId="1429" priority="1982" operator="containsText" text="yes">
      <formula>NOT(ISERROR(SEARCH("yes",J54)))</formula>
    </cfRule>
  </conditionalFormatting>
  <conditionalFormatting sqref="J30:AA30">
    <cfRule type="containsText" dxfId="1428" priority="1981" operator="containsText" text="yes">
      <formula>NOT(ISERROR(SEARCH("yes",J30)))</formula>
    </cfRule>
  </conditionalFormatting>
  <conditionalFormatting sqref="J36:AA36">
    <cfRule type="containsText" dxfId="1427" priority="1980" operator="containsText" text="yes">
      <formula>NOT(ISERROR(SEARCH("yes",J36)))</formula>
    </cfRule>
  </conditionalFormatting>
  <conditionalFormatting sqref="J42:AA42">
    <cfRule type="containsText" dxfId="1426" priority="1979" operator="containsText" text="yes">
      <formula>NOT(ISERROR(SEARCH("yes",J42)))</formula>
    </cfRule>
  </conditionalFormatting>
  <conditionalFormatting sqref="J48:AA48">
    <cfRule type="containsText" dxfId="1425" priority="1978" operator="containsText" text="yes">
      <formula>NOT(ISERROR(SEARCH("yes",J48)))</formula>
    </cfRule>
  </conditionalFormatting>
  <conditionalFormatting sqref="J54:AA54">
    <cfRule type="containsText" dxfId="1424" priority="1977" operator="containsText" text="yes">
      <formula>NOT(ISERROR(SEARCH("yes",J54)))</formula>
    </cfRule>
  </conditionalFormatting>
  <conditionalFormatting sqref="J22:AA24 J27:AA30 J33:AA36 J39:AA42 J45:AA48 J51:AA54">
    <cfRule type="cellIs" dxfId="1423" priority="1967" operator="equal">
      <formula>"no"</formula>
    </cfRule>
    <cfRule type="cellIs" dxfId="1422" priority="1971" operator="equal">
      <formula>4</formula>
    </cfRule>
    <cfRule type="cellIs" dxfId="1421" priority="1972" operator="equal">
      <formula>2</formula>
    </cfRule>
    <cfRule type="cellIs" dxfId="1420" priority="1973" operator="equal">
      <formula>1</formula>
    </cfRule>
    <cfRule type="cellIs" dxfId="1419" priority="1974" operator="equal">
      <formula>0.5</formula>
    </cfRule>
    <cfRule type="cellIs" dxfId="1418" priority="1975" operator="equal">
      <formula>0.25</formula>
    </cfRule>
    <cfRule type="endsWith" dxfId="1417" priority="1976" operator="endsWith" text="0">
      <formula>RIGHT(J22,LEN("0"))="0"</formula>
    </cfRule>
  </conditionalFormatting>
  <conditionalFormatting sqref="AC23">
    <cfRule type="top10" dxfId="1416" priority="1968" bottom="1" rank="1"/>
    <cfRule type="top10" dxfId="1415" priority="1969" rank="1"/>
    <cfRule type="colorScale" priority="1970">
      <colorScale>
        <cfvo type="min"/>
        <cfvo type="percentile" val="50"/>
        <cfvo type="max"/>
        <color rgb="FF00B050"/>
        <color rgb="FFFFFF00"/>
        <color rgb="FFFF0000"/>
      </colorScale>
    </cfRule>
  </conditionalFormatting>
  <conditionalFormatting sqref="AC21">
    <cfRule type="cellIs" dxfId="1414" priority="1944" operator="equal">
      <formula>4</formula>
    </cfRule>
    <cfRule type="cellIs" dxfId="1413" priority="1945" operator="equal">
      <formula>0.25</formula>
    </cfRule>
    <cfRule type="endsWith" dxfId="1412" priority="1946" operator="endsWith" text="0">
      <formula>RIGHT(AC21,LEN("0"))="0"</formula>
    </cfRule>
    <cfRule type="cellIs" dxfId="1411" priority="1947" operator="equal">
      <formula>2</formula>
    </cfRule>
    <cfRule type="cellIs" dxfId="1410" priority="1948" operator="equal">
      <formula>0.5</formula>
    </cfRule>
  </conditionalFormatting>
  <conditionalFormatting sqref="AC22">
    <cfRule type="cellIs" dxfId="1409" priority="1921" operator="equal">
      <formula>4</formula>
    </cfRule>
    <cfRule type="cellIs" dxfId="1408" priority="1922" operator="equal">
      <formula>0.25</formula>
    </cfRule>
    <cfRule type="endsWith" dxfId="1407" priority="1923" operator="endsWith" text="0">
      <formula>RIGHT(AC22,LEN("0"))="0"</formula>
    </cfRule>
    <cfRule type="cellIs" dxfId="1406" priority="1924" operator="equal">
      <formula>2</formula>
    </cfRule>
    <cfRule type="cellIs" dxfId="1405" priority="1925" operator="equal">
      <formula>0.5</formula>
    </cfRule>
  </conditionalFormatting>
  <conditionalFormatting sqref="AB20">
    <cfRule type="cellIs" dxfId="1404" priority="1898" operator="equal">
      <formula>4</formula>
    </cfRule>
    <cfRule type="cellIs" dxfId="1403" priority="1899" operator="equal">
      <formula>0.25</formula>
    </cfRule>
    <cfRule type="endsWith" dxfId="1402" priority="1900" operator="endsWith" text="0">
      <formula>RIGHT(AB20,LEN("0"))="0"</formula>
    </cfRule>
    <cfRule type="cellIs" dxfId="1401" priority="1901" operator="equal">
      <formula>2</formula>
    </cfRule>
    <cfRule type="cellIs" dxfId="1400" priority="1902" operator="equal">
      <formula>0.5</formula>
    </cfRule>
  </conditionalFormatting>
  <conditionalFormatting sqref="AB21">
    <cfRule type="cellIs" dxfId="1399" priority="1875" operator="equal">
      <formula>4</formula>
    </cfRule>
    <cfRule type="cellIs" dxfId="1398" priority="1876" operator="equal">
      <formula>0.25</formula>
    </cfRule>
    <cfRule type="endsWith" dxfId="1397" priority="1877" operator="endsWith" text="0">
      <formula>RIGHT(AB21,LEN("0"))="0"</formula>
    </cfRule>
    <cfRule type="cellIs" dxfId="1396" priority="1878" operator="equal">
      <formula>2</formula>
    </cfRule>
    <cfRule type="cellIs" dxfId="1395" priority="1879" operator="equal">
      <formula>0.5</formula>
    </cfRule>
  </conditionalFormatting>
  <conditionalFormatting sqref="AB27">
    <cfRule type="cellIs" dxfId="1394" priority="1852" operator="equal">
      <formula>4</formula>
    </cfRule>
    <cfRule type="cellIs" dxfId="1393" priority="1853" operator="equal">
      <formula>0.25</formula>
    </cfRule>
    <cfRule type="endsWith" dxfId="1392" priority="1854" operator="endsWith" text="0">
      <formula>RIGHT(AB27,LEN("0"))="0"</formula>
    </cfRule>
    <cfRule type="cellIs" dxfId="1391" priority="1855" operator="equal">
      <formula>2</formula>
    </cfRule>
    <cfRule type="cellIs" dxfId="1390" priority="1856" operator="equal">
      <formula>0.5</formula>
    </cfRule>
  </conditionalFormatting>
  <conditionalFormatting sqref="AB33">
    <cfRule type="cellIs" dxfId="1389" priority="1829" operator="equal">
      <formula>4</formula>
    </cfRule>
    <cfRule type="cellIs" dxfId="1388" priority="1830" operator="equal">
      <formula>0.25</formula>
    </cfRule>
    <cfRule type="endsWith" dxfId="1387" priority="1831" operator="endsWith" text="0">
      <formula>RIGHT(AB33,LEN("0"))="0"</formula>
    </cfRule>
    <cfRule type="cellIs" dxfId="1386" priority="1832" operator="equal">
      <formula>2</formula>
    </cfRule>
    <cfRule type="cellIs" dxfId="1385" priority="1833" operator="equal">
      <formula>0.5</formula>
    </cfRule>
  </conditionalFormatting>
  <conditionalFormatting sqref="AB39">
    <cfRule type="cellIs" dxfId="1384" priority="1806" operator="equal">
      <formula>4</formula>
    </cfRule>
    <cfRule type="cellIs" dxfId="1383" priority="1807" operator="equal">
      <formula>0.25</formula>
    </cfRule>
    <cfRule type="endsWith" dxfId="1382" priority="1808" operator="endsWith" text="0">
      <formula>RIGHT(AB39,LEN("0"))="0"</formula>
    </cfRule>
    <cfRule type="cellIs" dxfId="1381" priority="1809" operator="equal">
      <formula>2</formula>
    </cfRule>
    <cfRule type="cellIs" dxfId="1380" priority="1810" operator="equal">
      <formula>0.5</formula>
    </cfRule>
  </conditionalFormatting>
  <conditionalFormatting sqref="AB45">
    <cfRule type="cellIs" dxfId="1379" priority="1783" operator="equal">
      <formula>4</formula>
    </cfRule>
    <cfRule type="cellIs" dxfId="1378" priority="1784" operator="equal">
      <formula>0.25</formula>
    </cfRule>
    <cfRule type="endsWith" dxfId="1377" priority="1785" operator="endsWith" text="0">
      <formula>RIGHT(AB45,LEN("0"))="0"</formula>
    </cfRule>
    <cfRule type="cellIs" dxfId="1376" priority="1786" operator="equal">
      <formula>2</formula>
    </cfRule>
    <cfRule type="cellIs" dxfId="1375" priority="1787" operator="equal">
      <formula>0.5</formula>
    </cfRule>
  </conditionalFormatting>
  <conditionalFormatting sqref="AB51">
    <cfRule type="cellIs" dxfId="1374" priority="1760" operator="equal">
      <formula>4</formula>
    </cfRule>
    <cfRule type="cellIs" dxfId="1373" priority="1761" operator="equal">
      <formula>0.25</formula>
    </cfRule>
    <cfRule type="endsWith" dxfId="1372" priority="1762" operator="endsWith" text="0">
      <formula>RIGHT(AB51,LEN("0"))="0"</formula>
    </cfRule>
    <cfRule type="cellIs" dxfId="1371" priority="1763" operator="equal">
      <formula>2</formula>
    </cfRule>
    <cfRule type="cellIs" dxfId="1370" priority="1764" operator="equal">
      <formula>0.5</formula>
    </cfRule>
  </conditionalFormatting>
  <conditionalFormatting sqref="AB41:AB44">
    <cfRule type="cellIs" dxfId="1369" priority="1645" operator="equal">
      <formula>4</formula>
    </cfRule>
    <cfRule type="cellIs" dxfId="1368" priority="1646" operator="equal">
      <formula>0.25</formula>
    </cfRule>
    <cfRule type="endsWith" dxfId="1367" priority="1647" operator="endsWith" text="0">
      <formula>RIGHT(AB41,LEN("0"))="0"</formula>
    </cfRule>
    <cfRule type="cellIs" dxfId="1366" priority="1648" operator="equal">
      <formula>2</formula>
    </cfRule>
    <cfRule type="cellIs" dxfId="1365" priority="1649" operator="equal">
      <formula>0.5</formula>
    </cfRule>
  </conditionalFormatting>
  <conditionalFormatting sqref="AB29:AB32">
    <cfRule type="cellIs" dxfId="1364" priority="1737" operator="equal">
      <formula>4</formula>
    </cfRule>
    <cfRule type="cellIs" dxfId="1363" priority="1738" operator="equal">
      <formula>0.25</formula>
    </cfRule>
    <cfRule type="endsWith" dxfId="1362" priority="1739" operator="endsWith" text="0">
      <formula>RIGHT(AB29,LEN("0"))="0"</formula>
    </cfRule>
    <cfRule type="cellIs" dxfId="1361" priority="1740" operator="equal">
      <formula>2</formula>
    </cfRule>
    <cfRule type="cellIs" dxfId="1360" priority="1741" operator="equal">
      <formula>0.5</formula>
    </cfRule>
  </conditionalFormatting>
  <conditionalFormatting sqref="AB35:AB38">
    <cfRule type="cellIs" dxfId="1359" priority="1691" operator="equal">
      <formula>4</formula>
    </cfRule>
    <cfRule type="cellIs" dxfId="1358" priority="1692" operator="equal">
      <formula>0.25</formula>
    </cfRule>
    <cfRule type="endsWith" dxfId="1357" priority="1693" operator="endsWith" text="0">
      <formula>RIGHT(AB35,LEN("0"))="0"</formula>
    </cfRule>
    <cfRule type="cellIs" dxfId="1356" priority="1694" operator="equal">
      <formula>2</formula>
    </cfRule>
    <cfRule type="cellIs" dxfId="1355" priority="1695" operator="equal">
      <formula>0.5</formula>
    </cfRule>
  </conditionalFormatting>
  <conditionalFormatting sqref="AC35:AD38">
    <cfRule type="cellIs" dxfId="1354" priority="1714" operator="equal">
      <formula>4</formula>
    </cfRule>
    <cfRule type="cellIs" dxfId="1353" priority="1715" operator="equal">
      <formula>0.25</formula>
    </cfRule>
    <cfRule type="endsWith" dxfId="1352" priority="1716" operator="endsWith" text="0">
      <formula>RIGHT(AC35,LEN("0"))="0"</formula>
    </cfRule>
    <cfRule type="cellIs" dxfId="1351" priority="1717" operator="equal">
      <formula>2</formula>
    </cfRule>
    <cfRule type="cellIs" dxfId="1350" priority="1718" operator="equal">
      <formula>0.5</formula>
    </cfRule>
  </conditionalFormatting>
  <conditionalFormatting sqref="AB53:AB54">
    <cfRule type="cellIs" dxfId="1349" priority="1553" operator="equal">
      <formula>4</formula>
    </cfRule>
    <cfRule type="cellIs" dxfId="1348" priority="1554" operator="equal">
      <formula>0.25</formula>
    </cfRule>
    <cfRule type="endsWith" dxfId="1347" priority="1555" operator="endsWith" text="0">
      <formula>RIGHT(AB53,LEN("0"))="0"</formula>
    </cfRule>
    <cfRule type="cellIs" dxfId="1346" priority="1556" operator="equal">
      <formula>2</formula>
    </cfRule>
    <cfRule type="cellIs" dxfId="1345" priority="1557" operator="equal">
      <formula>0.5</formula>
    </cfRule>
  </conditionalFormatting>
  <conditionalFormatting sqref="AC41:AD44">
    <cfRule type="cellIs" dxfId="1344" priority="1668" operator="equal">
      <formula>4</formula>
    </cfRule>
    <cfRule type="cellIs" dxfId="1343" priority="1669" operator="equal">
      <formula>0.25</formula>
    </cfRule>
    <cfRule type="endsWith" dxfId="1342" priority="1670" operator="endsWith" text="0">
      <formula>RIGHT(AC41,LEN("0"))="0"</formula>
    </cfRule>
    <cfRule type="cellIs" dxfId="1341" priority="1671" operator="equal">
      <formula>2</formula>
    </cfRule>
    <cfRule type="cellIs" dxfId="1340" priority="1672" operator="equal">
      <formula>0.5</formula>
    </cfRule>
  </conditionalFormatting>
  <conditionalFormatting sqref="AC47:AD50">
    <cfRule type="cellIs" dxfId="1339" priority="1622" operator="equal">
      <formula>4</formula>
    </cfRule>
    <cfRule type="cellIs" dxfId="1338" priority="1623" operator="equal">
      <formula>0.25</formula>
    </cfRule>
    <cfRule type="endsWith" dxfId="1337" priority="1624" operator="endsWith" text="0">
      <formula>RIGHT(AC47,LEN("0"))="0"</formula>
    </cfRule>
    <cfRule type="cellIs" dxfId="1336" priority="1625" operator="equal">
      <formula>2</formula>
    </cfRule>
    <cfRule type="cellIs" dxfId="1335" priority="1626" operator="equal">
      <formula>0.5</formula>
    </cfRule>
  </conditionalFormatting>
  <conditionalFormatting sqref="AB47:AB50">
    <cfRule type="cellIs" dxfId="1334" priority="1599" operator="equal">
      <formula>4</formula>
    </cfRule>
    <cfRule type="cellIs" dxfId="1333" priority="1600" operator="equal">
      <formula>0.25</formula>
    </cfRule>
    <cfRule type="endsWith" dxfId="1332" priority="1601" operator="endsWith" text="0">
      <formula>RIGHT(AB47,LEN("0"))="0"</formula>
    </cfRule>
    <cfRule type="cellIs" dxfId="1331" priority="1602" operator="equal">
      <formula>2</formula>
    </cfRule>
    <cfRule type="cellIs" dxfId="1330" priority="1603" operator="equal">
      <formula>0.5</formula>
    </cfRule>
  </conditionalFormatting>
  <conditionalFormatting sqref="AC53:AD54">
    <cfRule type="cellIs" dxfId="1329" priority="1576" operator="equal">
      <formula>4</formula>
    </cfRule>
    <cfRule type="cellIs" dxfId="1328" priority="1577" operator="equal">
      <formula>0.25</formula>
    </cfRule>
    <cfRule type="endsWith" dxfId="1327" priority="1578" operator="endsWith" text="0">
      <formula>RIGHT(AC53,LEN("0"))="0"</formula>
    </cfRule>
    <cfRule type="cellIs" dxfId="1326" priority="1579" operator="equal">
      <formula>2</formula>
    </cfRule>
    <cfRule type="cellIs" dxfId="1325" priority="1580" operator="equal">
      <formula>0.5</formula>
    </cfRule>
  </conditionalFormatting>
  <conditionalFormatting sqref="I31">
    <cfRule type="cellIs" dxfId="1324" priority="1530" operator="equal">
      <formula>4</formula>
    </cfRule>
    <cfRule type="cellIs" dxfId="1323" priority="1531" operator="equal">
      <formula>0.25</formula>
    </cfRule>
    <cfRule type="endsWith" dxfId="1322" priority="1532" operator="endsWith" text="0">
      <formula>RIGHT(I31,LEN("0"))="0"</formula>
    </cfRule>
    <cfRule type="cellIs" dxfId="1321" priority="1533" operator="equal">
      <formula>2</formula>
    </cfRule>
    <cfRule type="cellIs" dxfId="1320" priority="1534" operator="equal">
      <formula>0.5</formula>
    </cfRule>
  </conditionalFormatting>
  <conditionalFormatting sqref="I37">
    <cfRule type="cellIs" dxfId="1319" priority="1507" operator="equal">
      <formula>4</formula>
    </cfRule>
    <cfRule type="cellIs" dxfId="1318" priority="1508" operator="equal">
      <formula>0.25</formula>
    </cfRule>
    <cfRule type="endsWith" dxfId="1317" priority="1509" operator="endsWith" text="0">
      <formula>RIGHT(I37,LEN("0"))="0"</formula>
    </cfRule>
    <cfRule type="cellIs" dxfId="1316" priority="1510" operator="equal">
      <formula>2</formula>
    </cfRule>
    <cfRule type="cellIs" dxfId="1315" priority="1511" operator="equal">
      <formula>0.5</formula>
    </cfRule>
  </conditionalFormatting>
  <conditionalFormatting sqref="I43">
    <cfRule type="cellIs" dxfId="1314" priority="1484" operator="equal">
      <formula>4</formula>
    </cfRule>
    <cfRule type="cellIs" dxfId="1313" priority="1485" operator="equal">
      <formula>0.25</formula>
    </cfRule>
    <cfRule type="endsWith" dxfId="1312" priority="1486" operator="endsWith" text="0">
      <formula>RIGHT(I43,LEN("0"))="0"</formula>
    </cfRule>
    <cfRule type="cellIs" dxfId="1311" priority="1487" operator="equal">
      <formula>2</formula>
    </cfRule>
    <cfRule type="cellIs" dxfId="1310" priority="1488" operator="equal">
      <formula>0.5</formula>
    </cfRule>
  </conditionalFormatting>
  <conditionalFormatting sqref="I49">
    <cfRule type="cellIs" dxfId="1309" priority="1461" operator="equal">
      <formula>4</formula>
    </cfRule>
    <cfRule type="cellIs" dxfId="1308" priority="1462" operator="equal">
      <formula>0.25</formula>
    </cfRule>
    <cfRule type="endsWith" dxfId="1307" priority="1463" operator="endsWith" text="0">
      <formula>RIGHT(I49,LEN("0"))="0"</formula>
    </cfRule>
    <cfRule type="cellIs" dxfId="1306" priority="1464" operator="equal">
      <formula>2</formula>
    </cfRule>
    <cfRule type="cellIs" dxfId="1305" priority="1465" operator="equal">
      <formula>0.5</formula>
    </cfRule>
  </conditionalFormatting>
  <conditionalFormatting sqref="I29">
    <cfRule type="cellIs" dxfId="1304" priority="1438" operator="equal">
      <formula>4</formula>
    </cfRule>
    <cfRule type="cellIs" dxfId="1303" priority="1439" operator="equal">
      <formula>0.25</formula>
    </cfRule>
    <cfRule type="endsWith" dxfId="1302" priority="1440" operator="endsWith" text="0">
      <formula>RIGHT(I29,LEN("0"))="0"</formula>
    </cfRule>
    <cfRule type="cellIs" dxfId="1301" priority="1441" operator="equal">
      <formula>2</formula>
    </cfRule>
    <cfRule type="cellIs" dxfId="1300" priority="1442" operator="equal">
      <formula>0.5</formula>
    </cfRule>
  </conditionalFormatting>
  <conditionalFormatting sqref="I35">
    <cfRule type="cellIs" dxfId="1299" priority="1415" operator="equal">
      <formula>4</formula>
    </cfRule>
    <cfRule type="cellIs" dxfId="1298" priority="1416" operator="equal">
      <formula>0.25</formula>
    </cfRule>
    <cfRule type="endsWith" dxfId="1297" priority="1417" operator="endsWith" text="0">
      <formula>RIGHT(I35,LEN("0"))="0"</formula>
    </cfRule>
    <cfRule type="cellIs" dxfId="1296" priority="1418" operator="equal">
      <formula>2</formula>
    </cfRule>
    <cfRule type="cellIs" dxfId="1295" priority="1419" operator="equal">
      <formula>0.5</formula>
    </cfRule>
  </conditionalFormatting>
  <conditionalFormatting sqref="I41">
    <cfRule type="cellIs" dxfId="1294" priority="1392" operator="equal">
      <formula>4</formula>
    </cfRule>
    <cfRule type="cellIs" dxfId="1293" priority="1393" operator="equal">
      <formula>0.25</formula>
    </cfRule>
    <cfRule type="endsWith" dxfId="1292" priority="1394" operator="endsWith" text="0">
      <formula>RIGHT(I41,LEN("0"))="0"</formula>
    </cfRule>
    <cfRule type="cellIs" dxfId="1291" priority="1395" operator="equal">
      <formula>2</formula>
    </cfRule>
    <cfRule type="cellIs" dxfId="1290" priority="1396" operator="equal">
      <formula>0.5</formula>
    </cfRule>
  </conditionalFormatting>
  <conditionalFormatting sqref="I47">
    <cfRule type="cellIs" dxfId="1289" priority="1369" operator="equal">
      <formula>4</formula>
    </cfRule>
    <cfRule type="cellIs" dxfId="1288" priority="1370" operator="equal">
      <formula>0.25</formula>
    </cfRule>
    <cfRule type="endsWith" dxfId="1287" priority="1371" operator="endsWith" text="0">
      <formula>RIGHT(I47,LEN("0"))="0"</formula>
    </cfRule>
    <cfRule type="cellIs" dxfId="1286" priority="1372" operator="equal">
      <formula>2</formula>
    </cfRule>
    <cfRule type="cellIs" dxfId="1285" priority="1373" operator="equal">
      <formula>0.5</formula>
    </cfRule>
  </conditionalFormatting>
  <conditionalFormatting sqref="I53">
    <cfRule type="cellIs" dxfId="1284" priority="1346" operator="equal">
      <formula>4</formula>
    </cfRule>
    <cfRule type="cellIs" dxfId="1283" priority="1347" operator="equal">
      <formula>0.25</formula>
    </cfRule>
    <cfRule type="endsWith" dxfId="1282" priority="1348" operator="endsWith" text="0">
      <formula>RIGHT(I53,LEN("0"))="0"</formula>
    </cfRule>
    <cfRule type="cellIs" dxfId="1281" priority="1349" operator="equal">
      <formula>2</formula>
    </cfRule>
    <cfRule type="cellIs" dxfId="1280" priority="1350" operator="equal">
      <formula>0.5</formula>
    </cfRule>
  </conditionalFormatting>
  <conditionalFormatting sqref="I55">
    <cfRule type="cellIs" dxfId="1279" priority="1323" operator="equal">
      <formula>4</formula>
    </cfRule>
    <cfRule type="cellIs" dxfId="1278" priority="1324" operator="equal">
      <formula>0.25</formula>
    </cfRule>
    <cfRule type="endsWith" dxfId="1277" priority="1325" operator="endsWith" text="0">
      <formula>RIGHT(I55,LEN("0"))="0"</formula>
    </cfRule>
    <cfRule type="cellIs" dxfId="1276" priority="1326" operator="equal">
      <formula>2</formula>
    </cfRule>
    <cfRule type="cellIs" dxfId="1275" priority="1327" operator="equal">
      <formula>0.5</formula>
    </cfRule>
  </conditionalFormatting>
  <conditionalFormatting sqref="AH1">
    <cfRule type="cellIs" dxfId="1274" priority="1185" operator="equal">
      <formula>4</formula>
    </cfRule>
    <cfRule type="cellIs" dxfId="1273" priority="1186" operator="equal">
      <formula>0.25</formula>
    </cfRule>
    <cfRule type="endsWith" dxfId="1272" priority="1187" operator="endsWith" text="0">
      <formula>RIGHT(AH1,LEN("0"))="0"</formula>
    </cfRule>
    <cfRule type="cellIs" dxfId="1271" priority="1188" operator="equal">
      <formula>2</formula>
    </cfRule>
    <cfRule type="cellIs" dxfId="1270" priority="1189" operator="equal">
      <formula>0.5</formula>
    </cfRule>
  </conditionalFormatting>
  <conditionalFormatting sqref="AH2:AH19">
    <cfRule type="cellIs" dxfId="1269" priority="1162" operator="equal">
      <formula>4</formula>
    </cfRule>
    <cfRule type="cellIs" dxfId="1268" priority="1163" operator="equal">
      <formula>0.25</formula>
    </cfRule>
    <cfRule type="endsWith" dxfId="1267" priority="1164" operator="endsWith" text="0">
      <formula>RIGHT(AH2,LEN("0"))="0"</formula>
    </cfRule>
    <cfRule type="cellIs" dxfId="1266" priority="1165" operator="equal">
      <formula>2</formula>
    </cfRule>
    <cfRule type="cellIs" dxfId="1265" priority="1166" operator="equal">
      <formula>0.5</formula>
    </cfRule>
  </conditionalFormatting>
  <conditionalFormatting sqref="J25:AA25">
    <cfRule type="colorScale" priority="1161">
      <colorScale>
        <cfvo type="min"/>
        <cfvo type="percentile" val="50"/>
        <cfvo type="max"/>
        <color rgb="FFFF0000"/>
        <color rgb="FFFFFF00"/>
        <color rgb="FF00B050"/>
      </colorScale>
    </cfRule>
  </conditionalFormatting>
  <conditionalFormatting sqref="I32">
    <cfRule type="cellIs" dxfId="1264" priority="1138" operator="equal">
      <formula>4</formula>
    </cfRule>
    <cfRule type="cellIs" dxfId="1263" priority="1139" operator="equal">
      <formula>0.25</formula>
    </cfRule>
    <cfRule type="endsWith" dxfId="1262" priority="1140" operator="endsWith" text="0">
      <formula>RIGHT(I32,LEN("0"))="0"</formula>
    </cfRule>
    <cfRule type="cellIs" dxfId="1261" priority="1141" operator="equal">
      <formula>2</formula>
    </cfRule>
    <cfRule type="cellIs" dxfId="1260" priority="1142" operator="equal">
      <formula>0.5</formula>
    </cfRule>
  </conditionalFormatting>
  <conditionalFormatting sqref="I38">
    <cfRule type="cellIs" dxfId="1259" priority="1115" operator="equal">
      <formula>4</formula>
    </cfRule>
    <cfRule type="cellIs" dxfId="1258" priority="1116" operator="equal">
      <formula>0.25</formula>
    </cfRule>
    <cfRule type="endsWith" dxfId="1257" priority="1117" operator="endsWith" text="0">
      <formula>RIGHT(I38,LEN("0"))="0"</formula>
    </cfRule>
    <cfRule type="cellIs" dxfId="1256" priority="1118" operator="equal">
      <formula>2</formula>
    </cfRule>
    <cfRule type="cellIs" dxfId="1255" priority="1119" operator="equal">
      <formula>0.5</formula>
    </cfRule>
  </conditionalFormatting>
  <conditionalFormatting sqref="I44">
    <cfRule type="cellIs" dxfId="1254" priority="1092" operator="equal">
      <formula>4</formula>
    </cfRule>
    <cfRule type="cellIs" dxfId="1253" priority="1093" operator="equal">
      <formula>0.25</formula>
    </cfRule>
    <cfRule type="endsWith" dxfId="1252" priority="1094" operator="endsWith" text="0">
      <formula>RIGHT(I44,LEN("0"))="0"</formula>
    </cfRule>
    <cfRule type="cellIs" dxfId="1251" priority="1095" operator="equal">
      <formula>2</formula>
    </cfRule>
    <cfRule type="cellIs" dxfId="1250" priority="1096" operator="equal">
      <formula>0.5</formula>
    </cfRule>
  </conditionalFormatting>
  <conditionalFormatting sqref="I50">
    <cfRule type="cellIs" dxfId="1249" priority="1069" operator="equal">
      <formula>4</formula>
    </cfRule>
    <cfRule type="cellIs" dxfId="1248" priority="1070" operator="equal">
      <formula>0.25</formula>
    </cfRule>
    <cfRule type="endsWith" dxfId="1247" priority="1071" operator="endsWith" text="0">
      <formula>RIGHT(I50,LEN("0"))="0"</formula>
    </cfRule>
    <cfRule type="cellIs" dxfId="1246" priority="1072" operator="equal">
      <formula>2</formula>
    </cfRule>
    <cfRule type="cellIs" dxfId="1245" priority="1073" operator="equal">
      <formula>0.5</formula>
    </cfRule>
  </conditionalFormatting>
  <conditionalFormatting sqref="I56">
    <cfRule type="cellIs" dxfId="1244" priority="1046" operator="equal">
      <formula>4</formula>
    </cfRule>
    <cfRule type="cellIs" dxfId="1243" priority="1047" operator="equal">
      <formula>0.25</formula>
    </cfRule>
    <cfRule type="endsWith" dxfId="1242" priority="1048" operator="endsWith" text="0">
      <formula>RIGHT(I56,LEN("0"))="0"</formula>
    </cfRule>
    <cfRule type="cellIs" dxfId="1241" priority="1049" operator="equal">
      <formula>2</formula>
    </cfRule>
    <cfRule type="cellIs" dxfId="1240" priority="1050" operator="equal">
      <formula>0.5</formula>
    </cfRule>
  </conditionalFormatting>
  <conditionalFormatting sqref="J31:AA31">
    <cfRule type="colorScale" priority="1045">
      <colorScale>
        <cfvo type="min"/>
        <cfvo type="percentile" val="50"/>
        <cfvo type="max"/>
        <color rgb="FFFF0000"/>
        <color rgb="FFFFFF00"/>
        <color rgb="FF00B050"/>
      </colorScale>
    </cfRule>
  </conditionalFormatting>
  <conditionalFormatting sqref="J37:AA37">
    <cfRule type="colorScale" priority="1044">
      <colorScale>
        <cfvo type="min"/>
        <cfvo type="percentile" val="50"/>
        <cfvo type="max"/>
        <color rgb="FFFF0000"/>
        <color rgb="FFFFFF00"/>
        <color rgb="FF00B050"/>
      </colorScale>
    </cfRule>
  </conditionalFormatting>
  <conditionalFormatting sqref="AI2:AI19">
    <cfRule type="top10" dxfId="1239" priority="1038" bottom="1" rank="1"/>
    <cfRule type="top10" dxfId="1238" priority="1039" rank="1"/>
    <cfRule type="colorScale" priority="1040">
      <colorScale>
        <cfvo type="min"/>
        <cfvo type="percentile" val="50"/>
        <cfvo type="max"/>
        <color rgb="FFFF0000"/>
        <color rgb="FFFFFF00"/>
        <color rgb="FF00B050"/>
      </colorScale>
    </cfRule>
  </conditionalFormatting>
  <conditionalFormatting sqref="G29:G30">
    <cfRule type="cellIs" dxfId="1237" priority="1015" operator="equal">
      <formula>4</formula>
    </cfRule>
    <cfRule type="cellIs" dxfId="1236" priority="1016" operator="equal">
      <formula>0.25</formula>
    </cfRule>
    <cfRule type="endsWith" dxfId="1235" priority="1017" operator="endsWith" text="0">
      <formula>RIGHT(G29,LEN("0"))="0"</formula>
    </cfRule>
    <cfRule type="cellIs" dxfId="1234" priority="1018" operator="equal">
      <formula>2</formula>
    </cfRule>
    <cfRule type="cellIs" dxfId="1233" priority="1019" operator="equal">
      <formula>0.5</formula>
    </cfRule>
  </conditionalFormatting>
  <conditionalFormatting sqref="G35:G36">
    <cfRule type="cellIs" dxfId="1232" priority="992" operator="equal">
      <formula>4</formula>
    </cfRule>
    <cfRule type="cellIs" dxfId="1231" priority="993" operator="equal">
      <formula>0.25</formula>
    </cfRule>
    <cfRule type="endsWith" dxfId="1230" priority="994" operator="endsWith" text="0">
      <formula>RIGHT(G35,LEN("0"))="0"</formula>
    </cfRule>
    <cfRule type="cellIs" dxfId="1229" priority="995" operator="equal">
      <formula>2</formula>
    </cfRule>
    <cfRule type="cellIs" dxfId="1228" priority="996" operator="equal">
      <formula>0.5</formula>
    </cfRule>
  </conditionalFormatting>
  <conditionalFormatting sqref="G41:G42">
    <cfRule type="cellIs" dxfId="1227" priority="969" operator="equal">
      <formula>4</formula>
    </cfRule>
    <cfRule type="cellIs" dxfId="1226" priority="970" operator="equal">
      <formula>0.25</formula>
    </cfRule>
    <cfRule type="endsWith" dxfId="1225" priority="971" operator="endsWith" text="0">
      <formula>RIGHT(G41,LEN("0"))="0"</formula>
    </cfRule>
    <cfRule type="cellIs" dxfId="1224" priority="972" operator="equal">
      <formula>2</formula>
    </cfRule>
    <cfRule type="cellIs" dxfId="1223" priority="973" operator="equal">
      <formula>0.5</formula>
    </cfRule>
  </conditionalFormatting>
  <conditionalFormatting sqref="G47:G48">
    <cfRule type="cellIs" dxfId="1222" priority="946" operator="equal">
      <formula>4</formula>
    </cfRule>
    <cfRule type="cellIs" dxfId="1221" priority="947" operator="equal">
      <formula>0.25</formula>
    </cfRule>
    <cfRule type="endsWith" dxfId="1220" priority="948" operator="endsWith" text="0">
      <formula>RIGHT(G47,LEN("0"))="0"</formula>
    </cfRule>
    <cfRule type="cellIs" dxfId="1219" priority="949" operator="equal">
      <formula>2</formula>
    </cfRule>
    <cfRule type="cellIs" dxfId="1218" priority="950" operator="equal">
      <formula>0.5</formula>
    </cfRule>
  </conditionalFormatting>
  <conditionalFormatting sqref="G53:G54">
    <cfRule type="cellIs" dxfId="1217" priority="923" operator="equal">
      <formula>4</formula>
    </cfRule>
    <cfRule type="cellIs" dxfId="1216" priority="924" operator="equal">
      <formula>0.25</formula>
    </cfRule>
    <cfRule type="endsWith" dxfId="1215" priority="925" operator="endsWith" text="0">
      <formula>RIGHT(G53,LEN("0"))="0"</formula>
    </cfRule>
    <cfRule type="cellIs" dxfId="1214" priority="926" operator="equal">
      <formula>2</formula>
    </cfRule>
    <cfRule type="cellIs" dxfId="1213" priority="927" operator="equal">
      <formula>0.5</formula>
    </cfRule>
  </conditionalFormatting>
  <conditionalFormatting sqref="AF2:AF19">
    <cfRule type="top10" dxfId="1212" priority="920" bottom="1" rank="1"/>
    <cfRule type="top10" dxfId="1211" priority="921" rank="1"/>
    <cfRule type="colorScale" priority="922">
      <colorScale>
        <cfvo type="min"/>
        <cfvo type="percentile" val="50"/>
        <cfvo type="max"/>
        <color rgb="FFFF0000"/>
        <color rgb="FFFFFF00"/>
        <color rgb="FF00B050"/>
      </colorScale>
    </cfRule>
  </conditionalFormatting>
  <conditionalFormatting sqref="AD2:AD19">
    <cfRule type="top10" dxfId="1210" priority="917" bottom="1" rank="1"/>
    <cfRule type="top10" dxfId="1209" priority="918" rank="1"/>
    <cfRule type="colorScale" priority="919">
      <colorScale>
        <cfvo type="min"/>
        <cfvo type="percentile" val="50"/>
        <cfvo type="max"/>
        <color rgb="FFFF0000"/>
        <color rgb="FFFFFF00"/>
        <color rgb="FF00B050"/>
      </colorScale>
    </cfRule>
  </conditionalFormatting>
  <conditionalFormatting sqref="AE2:AE19">
    <cfRule type="top10" dxfId="1208" priority="914" bottom="1" rank="1"/>
    <cfRule type="top10" dxfId="1207" priority="915" rank="1"/>
    <cfRule type="colorScale" priority="916">
      <colorScale>
        <cfvo type="min"/>
        <cfvo type="percentile" val="50"/>
        <cfvo type="max"/>
        <color rgb="FF00B050"/>
        <color rgb="FFFFFF00"/>
        <color rgb="FFFF0000"/>
      </colorScale>
    </cfRule>
  </conditionalFormatting>
  <conditionalFormatting sqref="A1">
    <cfRule type="cellIs" dxfId="1206" priority="891" operator="equal">
      <formula>4</formula>
    </cfRule>
    <cfRule type="cellIs" dxfId="1205" priority="892" operator="equal">
      <formula>0.25</formula>
    </cfRule>
    <cfRule type="endsWith" dxfId="1204" priority="893" operator="endsWith" text="0">
      <formula>RIGHT(A1,LEN("0"))="0"</formula>
    </cfRule>
    <cfRule type="cellIs" dxfId="1203" priority="894" operator="equal">
      <formula>2</formula>
    </cfRule>
    <cfRule type="cellIs" dxfId="1202" priority="895" operator="equal">
      <formula>0.5</formula>
    </cfRule>
  </conditionalFormatting>
  <conditionalFormatting sqref="B2">
    <cfRule type="cellIs" dxfId="1201" priority="868" operator="equal">
      <formula>4</formula>
    </cfRule>
    <cfRule type="cellIs" dxfId="1200" priority="869" operator="equal">
      <formula>0.25</formula>
    </cfRule>
    <cfRule type="endsWith" dxfId="1199" priority="870" operator="endsWith" text="0">
      <formula>RIGHT(B2,LEN("0"))="0"</formula>
    </cfRule>
    <cfRule type="cellIs" dxfId="1198" priority="871" operator="equal">
      <formula>2</formula>
    </cfRule>
    <cfRule type="cellIs" dxfId="1197" priority="872" operator="equal">
      <formula>0.5</formula>
    </cfRule>
  </conditionalFormatting>
  <conditionalFormatting sqref="J43:AA43">
    <cfRule type="colorScale" priority="762">
      <colorScale>
        <cfvo type="min"/>
        <cfvo type="percentile" val="50"/>
        <cfvo type="max"/>
        <color rgb="FFFF0000"/>
        <color rgb="FFFFFF00"/>
        <color rgb="FF00B050"/>
      </colorScale>
    </cfRule>
  </conditionalFormatting>
  <conditionalFormatting sqref="J49:AA49">
    <cfRule type="colorScale" priority="761">
      <colorScale>
        <cfvo type="min"/>
        <cfvo type="percentile" val="50"/>
        <cfvo type="max"/>
        <color rgb="FFFF0000"/>
        <color rgb="FFFFFF00"/>
        <color rgb="FF00B050"/>
      </colorScale>
    </cfRule>
  </conditionalFormatting>
  <conditionalFormatting sqref="J55:AA55">
    <cfRule type="colorScale" priority="760">
      <colorScale>
        <cfvo type="min"/>
        <cfvo type="percentile" val="50"/>
        <cfvo type="max"/>
        <color rgb="FFFF0000"/>
        <color rgb="FFFFFF00"/>
        <color rgb="FF00B050"/>
      </colorScale>
    </cfRule>
  </conditionalFormatting>
  <conditionalFormatting sqref="G25">
    <cfRule type="cellIs" dxfId="1196" priority="461" operator="equal">
      <formula>4</formula>
    </cfRule>
    <cfRule type="cellIs" dxfId="1195" priority="462" operator="equal">
      <formula>0.25</formula>
    </cfRule>
    <cfRule type="endsWith" dxfId="1194" priority="463" operator="endsWith" text="0">
      <formula>RIGHT(G25,LEN("0"))="0"</formula>
    </cfRule>
    <cfRule type="cellIs" dxfId="1193" priority="464" operator="equal">
      <formula>2</formula>
    </cfRule>
    <cfRule type="cellIs" dxfId="1192" priority="465" operator="equal">
      <formula>0.5</formula>
    </cfRule>
  </conditionalFormatting>
  <conditionalFormatting sqref="H29:H30">
    <cfRule type="cellIs" dxfId="1191" priority="438" operator="equal">
      <formula>4</formula>
    </cfRule>
    <cfRule type="cellIs" dxfId="1190" priority="439" operator="equal">
      <formula>0.25</formula>
    </cfRule>
    <cfRule type="endsWith" dxfId="1189" priority="440" operator="endsWith" text="0">
      <formula>RIGHT(H29,LEN("0"))="0"</formula>
    </cfRule>
    <cfRule type="cellIs" dxfId="1188" priority="441" operator="equal">
      <formula>2</formula>
    </cfRule>
    <cfRule type="cellIs" dxfId="1187" priority="442" operator="equal">
      <formula>0.5</formula>
    </cfRule>
  </conditionalFormatting>
  <conditionalFormatting sqref="H35:H36">
    <cfRule type="cellIs" dxfId="1186" priority="415" operator="equal">
      <formula>4</formula>
    </cfRule>
    <cfRule type="cellIs" dxfId="1185" priority="416" operator="equal">
      <formula>0.25</formula>
    </cfRule>
    <cfRule type="endsWith" dxfId="1184" priority="417" operator="endsWith" text="0">
      <formula>RIGHT(H35,LEN("0"))="0"</formula>
    </cfRule>
    <cfRule type="cellIs" dxfId="1183" priority="418" operator="equal">
      <formula>2</formula>
    </cfRule>
    <cfRule type="cellIs" dxfId="1182" priority="419" operator="equal">
      <formula>0.5</formula>
    </cfRule>
  </conditionalFormatting>
  <conditionalFormatting sqref="H41:H42">
    <cfRule type="cellIs" dxfId="1181" priority="392" operator="equal">
      <formula>4</formula>
    </cfRule>
    <cfRule type="cellIs" dxfId="1180" priority="393" operator="equal">
      <formula>0.25</formula>
    </cfRule>
    <cfRule type="endsWith" dxfId="1179" priority="394" operator="endsWith" text="0">
      <formula>RIGHT(H41,LEN("0"))="0"</formula>
    </cfRule>
    <cfRule type="cellIs" dxfId="1178" priority="395" operator="equal">
      <formula>2</formula>
    </cfRule>
    <cfRule type="cellIs" dxfId="1177" priority="396" operator="equal">
      <formula>0.5</formula>
    </cfRule>
  </conditionalFormatting>
  <conditionalFormatting sqref="H47:H48">
    <cfRule type="cellIs" dxfId="1176" priority="369" operator="equal">
      <formula>4</formula>
    </cfRule>
    <cfRule type="cellIs" dxfId="1175" priority="370" operator="equal">
      <formula>0.25</formula>
    </cfRule>
    <cfRule type="endsWith" dxfId="1174" priority="371" operator="endsWith" text="0">
      <formula>RIGHT(H47,LEN("0"))="0"</formula>
    </cfRule>
    <cfRule type="cellIs" dxfId="1173" priority="372" operator="equal">
      <formula>2</formula>
    </cfRule>
    <cfRule type="cellIs" dxfId="1172" priority="373" operator="equal">
      <formula>0.5</formula>
    </cfRule>
  </conditionalFormatting>
  <conditionalFormatting sqref="H53:H54">
    <cfRule type="cellIs" dxfId="1171" priority="346" operator="equal">
      <formula>4</formula>
    </cfRule>
    <cfRule type="cellIs" dxfId="1170" priority="347" operator="equal">
      <formula>0.25</formula>
    </cfRule>
    <cfRule type="endsWith" dxfId="1169" priority="348" operator="endsWith" text="0">
      <formula>RIGHT(H53,LEN("0"))="0"</formula>
    </cfRule>
    <cfRule type="cellIs" dxfId="1168" priority="349" operator="equal">
      <formula>2</formula>
    </cfRule>
    <cfRule type="cellIs" dxfId="1167" priority="350" operator="equal">
      <formula>0.5</formula>
    </cfRule>
  </conditionalFormatting>
  <conditionalFormatting sqref="G32:H32 H31">
    <cfRule type="cellIs" dxfId="1166" priority="323" operator="equal">
      <formula>4</formula>
    </cfRule>
    <cfRule type="cellIs" dxfId="1165" priority="324" operator="equal">
      <formula>0.25</formula>
    </cfRule>
    <cfRule type="endsWith" dxfId="1164" priority="325" operator="endsWith" text="0">
      <formula>RIGHT(G31,LEN("0"))="0"</formula>
    </cfRule>
    <cfRule type="cellIs" dxfId="1163" priority="326" operator="equal">
      <formula>2</formula>
    </cfRule>
    <cfRule type="cellIs" dxfId="1162" priority="327" operator="equal">
      <formula>0.5</formula>
    </cfRule>
  </conditionalFormatting>
  <conditionalFormatting sqref="G31">
    <cfRule type="cellIs" dxfId="1161" priority="300" operator="equal">
      <formula>4</formula>
    </cfRule>
    <cfRule type="cellIs" dxfId="1160" priority="301" operator="equal">
      <formula>0.25</formula>
    </cfRule>
    <cfRule type="endsWith" dxfId="1159" priority="302" operator="endsWith" text="0">
      <formula>RIGHT(G31,LEN("0"))="0"</formula>
    </cfRule>
    <cfRule type="cellIs" dxfId="1158" priority="303" operator="equal">
      <formula>2</formula>
    </cfRule>
    <cfRule type="cellIs" dxfId="1157" priority="304" operator="equal">
      <formula>0.5</formula>
    </cfRule>
  </conditionalFormatting>
  <conditionalFormatting sqref="G38:H38 H37">
    <cfRule type="cellIs" dxfId="1156" priority="277" operator="equal">
      <formula>4</formula>
    </cfRule>
    <cfRule type="cellIs" dxfId="1155" priority="278" operator="equal">
      <formula>0.25</formula>
    </cfRule>
    <cfRule type="endsWith" dxfId="1154" priority="279" operator="endsWith" text="0">
      <formula>RIGHT(G37,LEN("0"))="0"</formula>
    </cfRule>
    <cfRule type="cellIs" dxfId="1153" priority="280" operator="equal">
      <formula>2</formula>
    </cfRule>
    <cfRule type="cellIs" dxfId="1152" priority="281" operator="equal">
      <formula>0.5</formula>
    </cfRule>
  </conditionalFormatting>
  <conditionalFormatting sqref="G37">
    <cfRule type="cellIs" dxfId="1151" priority="254" operator="equal">
      <formula>4</formula>
    </cfRule>
    <cfRule type="cellIs" dxfId="1150" priority="255" operator="equal">
      <formula>0.25</formula>
    </cfRule>
    <cfRule type="endsWith" dxfId="1149" priority="256" operator="endsWith" text="0">
      <formula>RIGHT(G37,LEN("0"))="0"</formula>
    </cfRule>
    <cfRule type="cellIs" dxfId="1148" priority="257" operator="equal">
      <formula>2</formula>
    </cfRule>
    <cfRule type="cellIs" dxfId="1147" priority="258" operator="equal">
      <formula>0.5</formula>
    </cfRule>
  </conditionalFormatting>
  <conditionalFormatting sqref="G44:H44 H43">
    <cfRule type="cellIs" dxfId="1146" priority="231" operator="equal">
      <formula>4</formula>
    </cfRule>
    <cfRule type="cellIs" dxfId="1145" priority="232" operator="equal">
      <formula>0.25</formula>
    </cfRule>
    <cfRule type="endsWith" dxfId="1144" priority="233" operator="endsWith" text="0">
      <formula>RIGHT(G43,LEN("0"))="0"</formula>
    </cfRule>
    <cfRule type="cellIs" dxfId="1143" priority="234" operator="equal">
      <formula>2</formula>
    </cfRule>
    <cfRule type="cellIs" dxfId="1142" priority="235" operator="equal">
      <formula>0.5</formula>
    </cfRule>
  </conditionalFormatting>
  <conditionalFormatting sqref="G43">
    <cfRule type="cellIs" dxfId="1141" priority="208" operator="equal">
      <formula>4</formula>
    </cfRule>
    <cfRule type="cellIs" dxfId="1140" priority="209" operator="equal">
      <formula>0.25</formula>
    </cfRule>
    <cfRule type="endsWith" dxfId="1139" priority="210" operator="endsWith" text="0">
      <formula>RIGHT(G43,LEN("0"))="0"</formula>
    </cfRule>
    <cfRule type="cellIs" dxfId="1138" priority="211" operator="equal">
      <formula>2</formula>
    </cfRule>
    <cfRule type="cellIs" dxfId="1137" priority="212" operator="equal">
      <formula>0.5</formula>
    </cfRule>
  </conditionalFormatting>
  <conditionalFormatting sqref="G50:H50 H49">
    <cfRule type="cellIs" dxfId="1136" priority="185" operator="equal">
      <formula>4</formula>
    </cfRule>
    <cfRule type="cellIs" dxfId="1135" priority="186" operator="equal">
      <formula>0.25</formula>
    </cfRule>
    <cfRule type="endsWith" dxfId="1134" priority="187" operator="endsWith" text="0">
      <formula>RIGHT(G49,LEN("0"))="0"</formula>
    </cfRule>
    <cfRule type="cellIs" dxfId="1133" priority="188" operator="equal">
      <formula>2</formula>
    </cfRule>
    <cfRule type="cellIs" dxfId="1132" priority="189" operator="equal">
      <formula>0.5</formula>
    </cfRule>
  </conditionalFormatting>
  <conditionalFormatting sqref="G49">
    <cfRule type="cellIs" dxfId="1131" priority="162" operator="equal">
      <formula>4</formula>
    </cfRule>
    <cfRule type="cellIs" dxfId="1130" priority="163" operator="equal">
      <formula>0.25</formula>
    </cfRule>
    <cfRule type="endsWith" dxfId="1129" priority="164" operator="endsWith" text="0">
      <formula>RIGHT(G49,LEN("0"))="0"</formula>
    </cfRule>
    <cfRule type="cellIs" dxfId="1128" priority="165" operator="equal">
      <formula>2</formula>
    </cfRule>
    <cfRule type="cellIs" dxfId="1127" priority="166" operator="equal">
      <formula>0.5</formula>
    </cfRule>
  </conditionalFormatting>
  <conditionalFormatting sqref="G56:H56 H55">
    <cfRule type="cellIs" dxfId="1126" priority="139" operator="equal">
      <formula>4</formula>
    </cfRule>
    <cfRule type="cellIs" dxfId="1125" priority="140" operator="equal">
      <formula>0.25</formula>
    </cfRule>
    <cfRule type="endsWith" dxfId="1124" priority="141" operator="endsWith" text="0">
      <formula>RIGHT(G55,LEN("0"))="0"</formula>
    </cfRule>
    <cfRule type="cellIs" dxfId="1123" priority="142" operator="equal">
      <formula>2</formula>
    </cfRule>
    <cfRule type="cellIs" dxfId="1122" priority="143" operator="equal">
      <formula>0.5</formula>
    </cfRule>
  </conditionalFormatting>
  <conditionalFormatting sqref="G55">
    <cfRule type="cellIs" dxfId="1121" priority="116" operator="equal">
      <formula>4</formula>
    </cfRule>
    <cfRule type="cellIs" dxfId="1120" priority="117" operator="equal">
      <formula>0.25</formula>
    </cfRule>
    <cfRule type="endsWith" dxfId="1119" priority="118" operator="endsWith" text="0">
      <formula>RIGHT(G55,LEN("0"))="0"</formula>
    </cfRule>
    <cfRule type="cellIs" dxfId="1118" priority="119" operator="equal">
      <formula>2</formula>
    </cfRule>
    <cfRule type="cellIs" dxfId="1117" priority="120" operator="equal">
      <formula>0.5</formula>
    </cfRule>
  </conditionalFormatting>
  <conditionalFormatting sqref="I30">
    <cfRule type="cellIs" dxfId="1116" priority="93" operator="equal">
      <formula>4</formula>
    </cfRule>
    <cfRule type="cellIs" dxfId="1115" priority="94" operator="equal">
      <formula>0.25</formula>
    </cfRule>
    <cfRule type="endsWith" dxfId="1114" priority="95" operator="endsWith" text="0">
      <formula>RIGHT(I30,LEN("0"))="0"</formula>
    </cfRule>
    <cfRule type="cellIs" dxfId="1113" priority="96" operator="equal">
      <formula>2</formula>
    </cfRule>
    <cfRule type="cellIs" dxfId="1112" priority="97" operator="equal">
      <formula>0.5</formula>
    </cfRule>
  </conditionalFormatting>
  <conditionalFormatting sqref="I36">
    <cfRule type="cellIs" dxfId="1111" priority="70" operator="equal">
      <formula>4</formula>
    </cfRule>
    <cfRule type="cellIs" dxfId="1110" priority="71" operator="equal">
      <formula>0.25</formula>
    </cfRule>
    <cfRule type="endsWith" dxfId="1109" priority="72" operator="endsWith" text="0">
      <formula>RIGHT(I36,LEN("0"))="0"</formula>
    </cfRule>
    <cfRule type="cellIs" dxfId="1108" priority="73" operator="equal">
      <formula>2</formula>
    </cfRule>
    <cfRule type="cellIs" dxfId="1107" priority="74" operator="equal">
      <formula>0.5</formula>
    </cfRule>
  </conditionalFormatting>
  <conditionalFormatting sqref="I42">
    <cfRule type="cellIs" dxfId="1106" priority="47" operator="equal">
      <formula>4</formula>
    </cfRule>
    <cfRule type="cellIs" dxfId="1105" priority="48" operator="equal">
      <formula>0.25</formula>
    </cfRule>
    <cfRule type="endsWith" dxfId="1104" priority="49" operator="endsWith" text="0">
      <formula>RIGHT(I42,LEN("0"))="0"</formula>
    </cfRule>
    <cfRule type="cellIs" dxfId="1103" priority="50" operator="equal">
      <formula>2</formula>
    </cfRule>
    <cfRule type="cellIs" dxfId="1102" priority="51" operator="equal">
      <formula>0.5</formula>
    </cfRule>
  </conditionalFormatting>
  <conditionalFormatting sqref="I48">
    <cfRule type="cellIs" dxfId="1101" priority="24" operator="equal">
      <formula>4</formula>
    </cfRule>
    <cfRule type="cellIs" dxfId="1100" priority="25" operator="equal">
      <formula>0.25</formula>
    </cfRule>
    <cfRule type="endsWith" dxfId="1099" priority="26" operator="endsWith" text="0">
      <formula>RIGHT(I48,LEN("0"))="0"</formula>
    </cfRule>
    <cfRule type="cellIs" dxfId="1098" priority="27" operator="equal">
      <formula>2</formula>
    </cfRule>
    <cfRule type="cellIs" dxfId="1097" priority="28" operator="equal">
      <formula>0.5</formula>
    </cfRule>
  </conditionalFormatting>
  <conditionalFormatting sqref="I54">
    <cfRule type="cellIs" dxfId="1096" priority="1" operator="equal">
      <formula>4</formula>
    </cfRule>
    <cfRule type="cellIs" dxfId="1095" priority="2" operator="equal">
      <formula>0.25</formula>
    </cfRule>
    <cfRule type="endsWith" dxfId="1094" priority="3" operator="endsWith" text="0">
      <formula>RIGHT(I54,LEN("0"))="0"</formula>
    </cfRule>
    <cfRule type="cellIs" dxfId="1093" priority="4" operator="equal">
      <formula>2</formula>
    </cfRule>
    <cfRule type="cellIs" dxfId="1092" priority="5" operator="equal">
      <formula>0.5</formula>
    </cfRule>
  </conditionalFormatting>
  <pageMargins left="0.7" right="0.7" top="0.75" bottom="0.75" header="0.3" footer="0.3"/>
  <pageSetup orientation="portrait" horizontalDpi="0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993" operator="containsText" id="{99C3322E-C5ED-4A11-9B6D-52769DE20C09}">
            <xm:f>NOT(ISERROR(SEARCH($AA$1,A1)))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994" operator="containsText" id="{A286990F-ADA5-4EDC-9590-AA66BBF70A2C}">
            <xm:f>NOT(ISERROR(SEARCH($Z$1,A1)))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995" operator="containsText" id="{3B0E939E-723F-4BD4-8DE0-812E61484EA7}">
            <xm:f>NOT(ISERROR(SEARCH($Y$1,A1)))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996" operator="containsText" id="{9FB843E5-D96B-4FC0-A2CB-45493137CFA9}">
            <xm:f>NOT(ISERROR(SEARCH($X$1,A1)))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997" operator="containsText" id="{0EF3CF06-086F-4B1A-8A55-A64EB00A2BB9}">
            <xm:f>NOT(ISERROR(SEARCH($W$1,A1)))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998" operator="containsText" id="{8D6E56C5-F48C-4E6A-8C9B-F5EA831622D2}">
            <xm:f>NOT(ISERROR(SEARCH($V$1,A1)))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999" operator="containsText" id="{AFC6BD92-8E46-4F15-A7B8-9577044A7EC0}">
            <xm:f>NOT(ISERROR(SEARCH($U$1,A1)))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2000" operator="containsText" id="{F848B49E-E2F6-4D34-91CF-150BD6A61E36}">
            <xm:f>NOT(ISERROR(SEARCH($T$1,A1)))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2001" operator="containsText" id="{28646C23-AF3A-4403-A682-A0FD974DE509}">
            <xm:f>NOT(ISERROR(SEARCH($S$1,A1)))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2002" operator="containsText" id="{894629B4-1C31-4FB2-8C2C-E430EF765C1C}">
            <xm:f>NOT(ISERROR(SEARCH($R$1,A1)))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2003" operator="containsText" id="{AC99AB88-30BD-4F3C-8FBC-60CB391F7D14}">
            <xm:f>NOT(ISERROR(SEARCH($Q$1,A1)))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2004" operator="containsText" id="{4916CDD0-B8B9-4F94-A8CC-436E6F9CFB15}">
            <xm:f>NOT(ISERROR(SEARCH($P$1,A1)))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2005" operator="containsText" id="{296CE2E7-D1F5-4989-AE69-488F7C2BD3FA}">
            <xm:f>NOT(ISERROR(SEARCH($O$1,A1)))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2006" operator="containsText" id="{21468C10-A67C-44A7-973F-8F1AE9B5F6E3}">
            <xm:f>NOT(ISERROR(SEARCH($N$1,A1)))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2007" operator="containsText" id="{64AF236A-A69A-4D04-A173-305F9A975D38}">
            <xm:f>NOT(ISERROR(SEARCH($M$1,A1)))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2008" operator="containsText" id="{B6BD31BD-7EF2-43E6-9B73-B4FB8ED6CF9B}">
            <xm:f>NOT(ISERROR(SEARCH($L$1,A1)))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2009" operator="containsText" id="{A4D3C889-738E-457B-8CBF-BD558DEBA4BE}">
            <xm:f>NOT(ISERROR(SEARCH($K$1,A1)))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2010" operator="containsText" id="{88D7D692-3028-43A7-9CDD-05842DF4CAFC}">
            <xm:f>NOT(ISERROR(SEARCH($J$1,A1)))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G23:I23 G2:AC19 G1:AF1 G20 I28:AA28 I34:AA34 I40:AA40 I46:AA46 G57:AF59 I52:AA52 I20 I22:AA22 AD20:AF20 G45:AA45 G51:AA51 AC29:AF32 AD27:AF28 AE35:AF38 AD33:AF34 AE41:AF44 AD39:AF40 AE47:AF50 AD45:AF46 AE53:AF54 AD51:AF52 AB25:AD26 G27:AA27 G33:AA33 G39:AA39 J29:AA30 AB55:AF56 AE22:AF26 G21:I21 G24:AA24 I43 I49 A2:F2 G26:I26 I37 I31 H25:I25 J35:AA36 J41:AA42 J47:AA48 J53:AA54</xm:sqref>
        </x14:conditionalFormatting>
        <x14:conditionalFormatting xmlns:xm="http://schemas.microsoft.com/office/excel/2006/main">
          <x14:cfRule type="containsText" priority="1949" operator="containsText" id="{0340FD50-FDAD-4D9E-ACF7-3D5CD78E3F0A}">
            <xm:f>NOT(ISERROR(SEARCH($AA$1,AC21)))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950" operator="containsText" id="{E658F17A-6EBE-4FC5-AC7F-D4234EBC497D}">
            <xm:f>NOT(ISERROR(SEARCH($Z$1,AC21)))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951" operator="containsText" id="{F2801EE9-1A7C-4FA6-BDE5-4620801AE73D}">
            <xm:f>NOT(ISERROR(SEARCH($Y$1,AC21)))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952" operator="containsText" id="{502DE55C-CDAB-4D8C-AF5C-D19841088BD7}">
            <xm:f>NOT(ISERROR(SEARCH($X$1,AC21)))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953" operator="containsText" id="{104F3775-59A5-44B4-8B6D-EA8FF8829625}">
            <xm:f>NOT(ISERROR(SEARCH($W$1,AC21)))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954" operator="containsText" id="{A4DA26DD-784D-4BD7-9BAE-AD9D954CCC0A}">
            <xm:f>NOT(ISERROR(SEARCH($V$1,AC21)))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955" operator="containsText" id="{AA7494F7-1D50-4EFD-A845-F123FAE25463}">
            <xm:f>NOT(ISERROR(SEARCH($U$1,AC21)))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956" operator="containsText" id="{9B6DB03F-E961-4BCC-8879-3F4B0CB2E631}">
            <xm:f>NOT(ISERROR(SEARCH($T$1,AC21)))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957" operator="containsText" id="{12BB7B0F-B2DA-468A-BFEE-35E268FC488E}">
            <xm:f>NOT(ISERROR(SEARCH($S$1,AC21)))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958" operator="containsText" id="{05EA5FE3-843D-4035-ACB5-673F8801C985}">
            <xm:f>NOT(ISERROR(SEARCH($R$1,AC21)))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959" operator="containsText" id="{540D9DF4-FA36-437A-8C2E-4F515F0ABF90}">
            <xm:f>NOT(ISERROR(SEARCH($Q$1,AC21)))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960" operator="containsText" id="{951B5236-FAF7-4097-A0FB-CEA0332D48FE}">
            <xm:f>NOT(ISERROR(SEARCH($P$1,AC21)))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961" operator="containsText" id="{55DF3A44-8EAD-43E0-AF4C-AF8FE7C5A941}">
            <xm:f>NOT(ISERROR(SEARCH($O$1,AC21)))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962" operator="containsText" id="{FD877F28-4AC9-4111-B8D3-DCDB288B0421}">
            <xm:f>NOT(ISERROR(SEARCH($N$1,AC21)))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963" operator="containsText" id="{99E7BFDB-F7F5-4958-AAD3-08D89372C9F5}">
            <xm:f>NOT(ISERROR(SEARCH($M$1,AC21)))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964" operator="containsText" id="{863FB69B-F552-493C-81FE-F25137D7056B}">
            <xm:f>NOT(ISERROR(SEARCH($L$1,AC21)))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965" operator="containsText" id="{8CBADC94-EF40-47DC-9E03-D85A15F24BEA}">
            <xm:f>NOT(ISERROR(SEARCH($K$1,AC21)))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966" operator="containsText" id="{CFCCD456-C033-48CA-906F-6B4578EEA392}">
            <xm:f>NOT(ISERROR(SEARCH($J$1,AC21)))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AC21</xm:sqref>
        </x14:conditionalFormatting>
        <x14:conditionalFormatting xmlns:xm="http://schemas.microsoft.com/office/excel/2006/main">
          <x14:cfRule type="containsText" priority="1926" operator="containsText" id="{765CD94E-7B10-4C68-82C3-D134E4B279D6}">
            <xm:f>NOT(ISERROR(SEARCH($AA$1,AC22)))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927" operator="containsText" id="{238EEDA0-0670-4EE3-873A-B0BF0CAB640C}">
            <xm:f>NOT(ISERROR(SEARCH($Z$1,AC22)))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928" operator="containsText" id="{FF569AD1-779F-4FF2-9B07-08CD80DAB9C8}">
            <xm:f>NOT(ISERROR(SEARCH($Y$1,AC22)))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929" operator="containsText" id="{686BE209-1865-4075-A1AE-DB2DE719CE1A}">
            <xm:f>NOT(ISERROR(SEARCH($X$1,AC22)))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930" operator="containsText" id="{1CA72E26-9DAC-48F5-B761-AC34CA2F08A1}">
            <xm:f>NOT(ISERROR(SEARCH($W$1,AC22)))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931" operator="containsText" id="{F57255B4-F28E-46E6-B7E5-F68E160F6B78}">
            <xm:f>NOT(ISERROR(SEARCH($V$1,AC22)))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932" operator="containsText" id="{501A76EF-021E-44B2-8DDC-9EC02FBD84AE}">
            <xm:f>NOT(ISERROR(SEARCH($U$1,AC22)))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933" operator="containsText" id="{3F606935-7D1E-4529-8C31-95413D6DD418}">
            <xm:f>NOT(ISERROR(SEARCH($T$1,AC22)))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934" operator="containsText" id="{1CCE51EA-39A8-4D7C-A0DD-CB53E97D8741}">
            <xm:f>NOT(ISERROR(SEARCH($S$1,AC22)))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935" operator="containsText" id="{1F447C08-6255-4F12-9123-9785D73C97A6}">
            <xm:f>NOT(ISERROR(SEARCH($R$1,AC22)))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936" operator="containsText" id="{B459D437-74C8-44AF-A036-B954A6D389D8}">
            <xm:f>NOT(ISERROR(SEARCH($Q$1,AC22)))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937" operator="containsText" id="{6E47CADA-EC94-4BBA-BC4E-28E18D7DCDAF}">
            <xm:f>NOT(ISERROR(SEARCH($P$1,AC22)))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938" operator="containsText" id="{87FEB111-330B-4BC9-92F8-72CC3AF3A9FA}">
            <xm:f>NOT(ISERROR(SEARCH($O$1,AC22)))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939" operator="containsText" id="{5557BEE1-385C-4DCA-B559-59E4B21AC601}">
            <xm:f>NOT(ISERROR(SEARCH($N$1,AC22)))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940" operator="containsText" id="{8F040D36-7AC0-4495-A4D9-5EC58B4F3E82}">
            <xm:f>NOT(ISERROR(SEARCH($M$1,AC22)))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941" operator="containsText" id="{BBF36996-5A32-414A-89BE-04367720352A}">
            <xm:f>NOT(ISERROR(SEARCH($L$1,AC22)))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942" operator="containsText" id="{02D41311-726C-4326-88F5-96D4C480515E}">
            <xm:f>NOT(ISERROR(SEARCH($K$1,AC22)))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943" operator="containsText" id="{C59B0AAD-1EF8-4475-99A8-907071F62682}">
            <xm:f>NOT(ISERROR(SEARCH($J$1,AC22)))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AC22</xm:sqref>
        </x14:conditionalFormatting>
        <x14:conditionalFormatting xmlns:xm="http://schemas.microsoft.com/office/excel/2006/main">
          <x14:cfRule type="containsText" priority="1903" operator="containsText" id="{108BF956-07BE-4BDD-86D8-C515497EC7A6}">
            <xm:f>NOT(ISERROR(SEARCH($AA$1,AB20)))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904" operator="containsText" id="{E4BD61AE-56DF-449A-A6F5-4022A576662E}">
            <xm:f>NOT(ISERROR(SEARCH($Z$1,AB20)))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905" operator="containsText" id="{84477FA2-D0AC-440F-9AD3-36F1744B0CCB}">
            <xm:f>NOT(ISERROR(SEARCH($Y$1,AB20)))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906" operator="containsText" id="{AB78D2EF-AE1A-49BD-B678-4F330AD0008B}">
            <xm:f>NOT(ISERROR(SEARCH($X$1,AB20)))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907" operator="containsText" id="{0F68E8D5-B0F6-4A16-88DF-4C7D1E027BB4}">
            <xm:f>NOT(ISERROR(SEARCH($W$1,AB20)))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908" operator="containsText" id="{FD08E54B-17B0-4739-8014-F986A7558641}">
            <xm:f>NOT(ISERROR(SEARCH($V$1,AB20)))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909" operator="containsText" id="{F15E1851-9CB4-4AB8-A48D-DC292291B49B}">
            <xm:f>NOT(ISERROR(SEARCH($U$1,AB20)))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910" operator="containsText" id="{83CE0364-432D-42B3-A810-46D6BC6FCF0F}">
            <xm:f>NOT(ISERROR(SEARCH($T$1,AB20)))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911" operator="containsText" id="{74FF5919-6371-4F72-A530-38192FFB0240}">
            <xm:f>NOT(ISERROR(SEARCH($S$1,AB20)))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912" operator="containsText" id="{86C93D5B-294D-42F6-9F8A-683CB6916AE7}">
            <xm:f>NOT(ISERROR(SEARCH($R$1,AB20)))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913" operator="containsText" id="{2AACC82D-823C-4CEA-A2EC-B95F21EDB003}">
            <xm:f>NOT(ISERROR(SEARCH($Q$1,AB20)))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914" operator="containsText" id="{335C0D68-23D8-443E-BCB9-5248C6DB83B2}">
            <xm:f>NOT(ISERROR(SEARCH($P$1,AB20)))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915" operator="containsText" id="{EF5F3C06-747F-4D4D-B9BC-E444F9E227B4}">
            <xm:f>NOT(ISERROR(SEARCH($O$1,AB20)))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916" operator="containsText" id="{3C38B796-ABFB-44D9-B148-FBE62516A42E}">
            <xm:f>NOT(ISERROR(SEARCH($N$1,AB20)))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917" operator="containsText" id="{F3AC9D23-7215-4D04-8455-3133894B759E}">
            <xm:f>NOT(ISERROR(SEARCH($M$1,AB20)))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918" operator="containsText" id="{D4D2029A-1AF5-47AE-911E-5E282281BEA5}">
            <xm:f>NOT(ISERROR(SEARCH($L$1,AB20)))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919" operator="containsText" id="{E476543E-3779-45C7-BB86-01AECB7BE080}">
            <xm:f>NOT(ISERROR(SEARCH($K$1,AB20)))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920" operator="containsText" id="{5B985322-49AA-4C43-8CF0-9D5D7F63FB7A}">
            <xm:f>NOT(ISERROR(SEARCH($J$1,AB20)))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AB20</xm:sqref>
        </x14:conditionalFormatting>
        <x14:conditionalFormatting xmlns:xm="http://schemas.microsoft.com/office/excel/2006/main">
          <x14:cfRule type="containsText" priority="1880" operator="containsText" id="{3AE056EA-C3F8-4EAE-8546-704BD0B76DE9}">
            <xm:f>NOT(ISERROR(SEARCH($AA$1,AB21)))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881" operator="containsText" id="{C367AF0A-A2B0-41C2-B850-0166CB8392DC}">
            <xm:f>NOT(ISERROR(SEARCH($Z$1,AB21)))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882" operator="containsText" id="{E8CA37FA-C008-4BC3-B0EF-D4A5E88D3EEF}">
            <xm:f>NOT(ISERROR(SEARCH($Y$1,AB21)))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883" operator="containsText" id="{C5DAF400-24A1-49DD-AB25-68A6E84A521A}">
            <xm:f>NOT(ISERROR(SEARCH($X$1,AB21)))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884" operator="containsText" id="{ACEFCB5A-B3FE-4A4B-AD71-7373BBDCE30B}">
            <xm:f>NOT(ISERROR(SEARCH($W$1,AB21)))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885" operator="containsText" id="{EAE70BFA-E5C7-406D-8A69-B9C664E15FC8}">
            <xm:f>NOT(ISERROR(SEARCH($V$1,AB21)))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886" operator="containsText" id="{615DDD4C-95D6-4065-8493-CF31A6B4CF92}">
            <xm:f>NOT(ISERROR(SEARCH($U$1,AB21)))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887" operator="containsText" id="{D31A3562-1759-4AFB-A95F-2748E4CE0B88}">
            <xm:f>NOT(ISERROR(SEARCH($T$1,AB21)))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888" operator="containsText" id="{811BD948-B0AA-49A7-8A93-8465DB51FAD8}">
            <xm:f>NOT(ISERROR(SEARCH($S$1,AB21)))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889" operator="containsText" id="{415E56EE-FAC1-45B9-A44F-18C20F0C7BC9}">
            <xm:f>NOT(ISERROR(SEARCH($R$1,AB21)))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890" operator="containsText" id="{8EED9265-92F9-48B7-893F-992E7033D348}">
            <xm:f>NOT(ISERROR(SEARCH($Q$1,AB21)))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891" operator="containsText" id="{8D6049B2-76BD-475D-9F15-8EB9891559B2}">
            <xm:f>NOT(ISERROR(SEARCH($P$1,AB21)))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892" operator="containsText" id="{D4C1A73B-43D4-44D8-84D3-2CC5CABA49F9}">
            <xm:f>NOT(ISERROR(SEARCH($O$1,AB21)))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893" operator="containsText" id="{9AB36047-6D55-49E4-AD4B-DA6BEA9645FF}">
            <xm:f>NOT(ISERROR(SEARCH($N$1,AB21)))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894" operator="containsText" id="{4302B28D-5481-4696-933E-1E2223EDA501}">
            <xm:f>NOT(ISERROR(SEARCH($M$1,AB21)))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895" operator="containsText" id="{D323B9B7-60E5-432F-9A0A-19C1619EAA4B}">
            <xm:f>NOT(ISERROR(SEARCH($L$1,AB21)))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896" operator="containsText" id="{F70FBFC6-381A-4DB9-9280-36480CE15CCF}">
            <xm:f>NOT(ISERROR(SEARCH($K$1,AB21)))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897" operator="containsText" id="{AB5B7E02-0F3C-45BE-869C-29E4CD79F8B6}">
            <xm:f>NOT(ISERROR(SEARCH($J$1,AB21)))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AB21</xm:sqref>
        </x14:conditionalFormatting>
        <x14:conditionalFormatting xmlns:xm="http://schemas.microsoft.com/office/excel/2006/main">
          <x14:cfRule type="containsText" priority="1857" operator="containsText" id="{DBE451F4-D2FA-42B6-AD21-84AEB4101F18}">
            <xm:f>NOT(ISERROR(SEARCH($AA$1,AB27)))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858" operator="containsText" id="{E5AA05DC-1ADE-456C-AE1B-5F26CF11F0DF}">
            <xm:f>NOT(ISERROR(SEARCH($Z$1,AB27)))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859" operator="containsText" id="{A609AC3F-0097-4EC8-8415-CCEE8413F24D}">
            <xm:f>NOT(ISERROR(SEARCH($Y$1,AB27)))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860" operator="containsText" id="{5B0510AD-6C0A-4FBF-99B9-85F5D4298B57}">
            <xm:f>NOT(ISERROR(SEARCH($X$1,AB27)))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861" operator="containsText" id="{F3C0E187-500D-4196-9280-96EE2DCCE9F7}">
            <xm:f>NOT(ISERROR(SEARCH($W$1,AB27)))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862" operator="containsText" id="{132E6E5F-4FD6-4211-B5B8-46F7ACB3D477}">
            <xm:f>NOT(ISERROR(SEARCH($V$1,AB27)))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863" operator="containsText" id="{3B48516D-F610-440E-B560-DA85071C1BAB}">
            <xm:f>NOT(ISERROR(SEARCH($U$1,AB27)))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864" operator="containsText" id="{30B45BD9-EAFD-4793-8FF3-563756A3A74C}">
            <xm:f>NOT(ISERROR(SEARCH($T$1,AB27)))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865" operator="containsText" id="{8A1EA356-A0AE-476F-9996-D7735F3AD0BE}">
            <xm:f>NOT(ISERROR(SEARCH($S$1,AB27)))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866" operator="containsText" id="{AAAC7534-529C-442B-B4C7-89E250670930}">
            <xm:f>NOT(ISERROR(SEARCH($R$1,AB27)))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867" operator="containsText" id="{D9590C79-9546-49E8-ACD6-C386A31C4783}">
            <xm:f>NOT(ISERROR(SEARCH($Q$1,AB27)))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868" operator="containsText" id="{5F9C0889-2BA1-4662-A053-5CB58E30203E}">
            <xm:f>NOT(ISERROR(SEARCH($P$1,AB27)))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869" operator="containsText" id="{A41C6623-767C-41A0-A573-D17DC9AF96CA}">
            <xm:f>NOT(ISERROR(SEARCH($O$1,AB27)))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870" operator="containsText" id="{2FE10854-505B-4A4F-B180-7DD0239C0334}">
            <xm:f>NOT(ISERROR(SEARCH($N$1,AB27)))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871" operator="containsText" id="{E1229D58-C697-4C94-960F-5D9B1948CCA5}">
            <xm:f>NOT(ISERROR(SEARCH($M$1,AB27)))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872" operator="containsText" id="{21FDAFB1-8D94-473A-9FBA-AAC9A9F66582}">
            <xm:f>NOT(ISERROR(SEARCH($L$1,AB27)))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873" operator="containsText" id="{ABC56845-010C-44E1-92ED-50A37EF3E374}">
            <xm:f>NOT(ISERROR(SEARCH($K$1,AB27)))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874" operator="containsText" id="{1FE93455-7781-4C89-88B2-76F8EC16E3D6}">
            <xm:f>NOT(ISERROR(SEARCH($J$1,AB27)))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AB27</xm:sqref>
        </x14:conditionalFormatting>
        <x14:conditionalFormatting xmlns:xm="http://schemas.microsoft.com/office/excel/2006/main">
          <x14:cfRule type="containsText" priority="1834" operator="containsText" id="{7A107B02-EDC0-4232-B75D-B37A2F3A35A8}">
            <xm:f>NOT(ISERROR(SEARCH($AA$1,AB33)))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835" operator="containsText" id="{EEE3CD1F-74C7-4FF3-87D5-FFA4C7B52197}">
            <xm:f>NOT(ISERROR(SEARCH($Z$1,AB33)))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836" operator="containsText" id="{F67AE1FC-F390-4D83-9208-CB94F8461047}">
            <xm:f>NOT(ISERROR(SEARCH($Y$1,AB33)))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837" operator="containsText" id="{EE64C92F-2719-4CEB-94C5-CA9278A40645}">
            <xm:f>NOT(ISERROR(SEARCH($X$1,AB33)))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838" operator="containsText" id="{C7706628-D383-4F8A-B1D2-1FDA5CB38440}">
            <xm:f>NOT(ISERROR(SEARCH($W$1,AB33)))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839" operator="containsText" id="{5E5C7D84-A10A-4925-ADE5-3A70AEA64E11}">
            <xm:f>NOT(ISERROR(SEARCH($V$1,AB33)))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840" operator="containsText" id="{5FA9A27A-DC55-40E2-8B21-B7940B89C672}">
            <xm:f>NOT(ISERROR(SEARCH($U$1,AB33)))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841" operator="containsText" id="{E68F5299-0AAC-4F83-B254-E06024D60238}">
            <xm:f>NOT(ISERROR(SEARCH($T$1,AB33)))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842" operator="containsText" id="{2C392D64-452D-4C27-8E2C-0AC9AA0EAF89}">
            <xm:f>NOT(ISERROR(SEARCH($S$1,AB33)))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843" operator="containsText" id="{048D87CF-0967-4CA3-9DBB-5FC1EE76BEB0}">
            <xm:f>NOT(ISERROR(SEARCH($R$1,AB33)))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844" operator="containsText" id="{BF059691-7FAA-47DE-8E1E-0630F2A02EB9}">
            <xm:f>NOT(ISERROR(SEARCH($Q$1,AB33)))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845" operator="containsText" id="{92F4E421-0ABC-4ADE-B1DE-B38A62EBB545}">
            <xm:f>NOT(ISERROR(SEARCH($P$1,AB33)))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846" operator="containsText" id="{7AC6348D-80AC-44D3-8E41-08EEADAA64BD}">
            <xm:f>NOT(ISERROR(SEARCH($O$1,AB33)))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847" operator="containsText" id="{AB8E69E1-26F2-4AF4-9A82-413B2413A4E5}">
            <xm:f>NOT(ISERROR(SEARCH($N$1,AB33)))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848" operator="containsText" id="{CAEC7A11-3EF9-481A-B532-201D4ABB84D6}">
            <xm:f>NOT(ISERROR(SEARCH($M$1,AB33)))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849" operator="containsText" id="{53201B5A-47D7-4582-9276-2984B4D318A7}">
            <xm:f>NOT(ISERROR(SEARCH($L$1,AB33)))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850" operator="containsText" id="{231C4D16-AA52-4ABE-AEFC-8FD48E52EC94}">
            <xm:f>NOT(ISERROR(SEARCH($K$1,AB33)))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851" operator="containsText" id="{8D60A68D-370E-4158-B792-F40DC2BB704D}">
            <xm:f>NOT(ISERROR(SEARCH($J$1,AB33)))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AB33</xm:sqref>
        </x14:conditionalFormatting>
        <x14:conditionalFormatting xmlns:xm="http://schemas.microsoft.com/office/excel/2006/main">
          <x14:cfRule type="containsText" priority="1811" operator="containsText" id="{7F689E0F-A45F-479C-A02B-CDB05FFC5AE5}">
            <xm:f>NOT(ISERROR(SEARCH($AA$1,AB39)))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812" operator="containsText" id="{EBC54318-D259-40D1-8AF8-56127F8DE7B1}">
            <xm:f>NOT(ISERROR(SEARCH($Z$1,AB39)))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813" operator="containsText" id="{65179392-6D8A-4199-8461-24BD86D591A0}">
            <xm:f>NOT(ISERROR(SEARCH($Y$1,AB39)))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814" operator="containsText" id="{72AA1AD6-4744-469B-9502-B15DE3D55DA8}">
            <xm:f>NOT(ISERROR(SEARCH($X$1,AB39)))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815" operator="containsText" id="{635B1CBB-0A8F-4A83-9EFF-1650360CDCAF}">
            <xm:f>NOT(ISERROR(SEARCH($W$1,AB39)))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816" operator="containsText" id="{54EA6AB1-6561-445E-8C1D-8FE43AFF8FDC}">
            <xm:f>NOT(ISERROR(SEARCH($V$1,AB39)))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817" operator="containsText" id="{16FA7CDA-42AD-47AE-8340-7043B97262F3}">
            <xm:f>NOT(ISERROR(SEARCH($U$1,AB39)))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818" operator="containsText" id="{5D634123-9EBD-4261-B280-C1796F60C76D}">
            <xm:f>NOT(ISERROR(SEARCH($T$1,AB39)))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819" operator="containsText" id="{8C1A1CB5-F4DE-4567-A5DF-6D13FDE3C51D}">
            <xm:f>NOT(ISERROR(SEARCH($S$1,AB39)))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820" operator="containsText" id="{B31D4B0A-F6C6-4412-91F3-FBDBAEBCFD56}">
            <xm:f>NOT(ISERROR(SEARCH($R$1,AB39)))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821" operator="containsText" id="{A5355C26-B0B3-44F7-91C0-E5E919664D58}">
            <xm:f>NOT(ISERROR(SEARCH($Q$1,AB39)))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822" operator="containsText" id="{1B3306F1-174E-4E95-A59C-4EE16DDF3880}">
            <xm:f>NOT(ISERROR(SEARCH($P$1,AB39)))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823" operator="containsText" id="{20866E59-BCBB-408A-A6B6-BDF496051A58}">
            <xm:f>NOT(ISERROR(SEARCH($O$1,AB39)))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824" operator="containsText" id="{9B8DFC53-E137-49AD-BD15-98535948A3AF}">
            <xm:f>NOT(ISERROR(SEARCH($N$1,AB39)))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825" operator="containsText" id="{84A84FA4-5D10-4108-A2B8-7A011FC9496C}">
            <xm:f>NOT(ISERROR(SEARCH($M$1,AB39)))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826" operator="containsText" id="{AFDF4907-5D89-481C-84C8-DE8E07C54ED9}">
            <xm:f>NOT(ISERROR(SEARCH($L$1,AB39)))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827" operator="containsText" id="{AD7C4BFA-CB6A-413F-BFE5-19692E14B88C}">
            <xm:f>NOT(ISERROR(SEARCH($K$1,AB39)))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828" operator="containsText" id="{850F2446-D459-47B8-B512-99CD961C7998}">
            <xm:f>NOT(ISERROR(SEARCH($J$1,AB39)))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AB39</xm:sqref>
        </x14:conditionalFormatting>
        <x14:conditionalFormatting xmlns:xm="http://schemas.microsoft.com/office/excel/2006/main">
          <x14:cfRule type="containsText" priority="1788" operator="containsText" id="{9A1D9EA8-0CF4-4174-B6FC-89458FE1A560}">
            <xm:f>NOT(ISERROR(SEARCH($AA$1,AB45)))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789" operator="containsText" id="{BC167975-C7C6-4C03-809A-8E22793D7086}">
            <xm:f>NOT(ISERROR(SEARCH($Z$1,AB45)))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790" operator="containsText" id="{D7301921-5415-471A-B487-13C3D7FEEB53}">
            <xm:f>NOT(ISERROR(SEARCH($Y$1,AB45)))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791" operator="containsText" id="{4E3CE611-7200-4B7D-BFAB-4E16929BED10}">
            <xm:f>NOT(ISERROR(SEARCH($X$1,AB45)))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792" operator="containsText" id="{1FD96139-623A-4505-A6E8-60CB10B0A472}">
            <xm:f>NOT(ISERROR(SEARCH($W$1,AB45)))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793" operator="containsText" id="{27E406B1-6488-49AD-A888-F81A9E0DBAFE}">
            <xm:f>NOT(ISERROR(SEARCH($V$1,AB45)))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794" operator="containsText" id="{E62A393E-8F85-45E8-A620-53DFF5695D38}">
            <xm:f>NOT(ISERROR(SEARCH($U$1,AB45)))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795" operator="containsText" id="{806F1874-F9E7-4B23-91D4-55106A03A406}">
            <xm:f>NOT(ISERROR(SEARCH($T$1,AB45)))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796" operator="containsText" id="{3C1382A2-A11D-497A-A26F-573BCDBBCD4B}">
            <xm:f>NOT(ISERROR(SEARCH($S$1,AB45)))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797" operator="containsText" id="{154AC40B-3159-499B-8252-20A1D0FE72DA}">
            <xm:f>NOT(ISERROR(SEARCH($R$1,AB45)))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798" operator="containsText" id="{21E88502-7D04-4C82-92C9-361B523053E5}">
            <xm:f>NOT(ISERROR(SEARCH($Q$1,AB45)))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799" operator="containsText" id="{9B78DCE1-83AF-43BE-80F1-2A8FBF39BB48}">
            <xm:f>NOT(ISERROR(SEARCH($P$1,AB45)))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800" operator="containsText" id="{5960867C-4743-4A2A-8E6A-6D4869E83F30}">
            <xm:f>NOT(ISERROR(SEARCH($O$1,AB45)))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801" operator="containsText" id="{870EF60C-8D1F-49A0-98E2-D42943125E87}">
            <xm:f>NOT(ISERROR(SEARCH($N$1,AB45)))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802" operator="containsText" id="{D6ACD17B-EBC1-4FA4-AABC-A157C0A2EACF}">
            <xm:f>NOT(ISERROR(SEARCH($M$1,AB45)))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803" operator="containsText" id="{C447391C-B286-4161-8F12-882F8D66F730}">
            <xm:f>NOT(ISERROR(SEARCH($L$1,AB45)))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804" operator="containsText" id="{1B3FB1FA-A18F-4592-8522-39A37CA0D0C6}">
            <xm:f>NOT(ISERROR(SEARCH($K$1,AB45)))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805" operator="containsText" id="{E297E462-35C6-4242-9288-55166250E9DA}">
            <xm:f>NOT(ISERROR(SEARCH($J$1,AB45)))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AB45</xm:sqref>
        </x14:conditionalFormatting>
        <x14:conditionalFormatting xmlns:xm="http://schemas.microsoft.com/office/excel/2006/main">
          <x14:cfRule type="containsText" priority="1765" operator="containsText" id="{7C058F1A-6A51-4DF1-A730-69C0930D3AE2}">
            <xm:f>NOT(ISERROR(SEARCH($AA$1,AB51)))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766" operator="containsText" id="{600A0FD9-D0D5-4055-A79B-1B074AD9B61D}">
            <xm:f>NOT(ISERROR(SEARCH($Z$1,AB51)))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767" operator="containsText" id="{9CA46EC2-A9EE-47CE-AA21-AB3857D268F6}">
            <xm:f>NOT(ISERROR(SEARCH($Y$1,AB51)))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768" operator="containsText" id="{C8AE0585-5EFB-4F3F-B318-C0316B2925D0}">
            <xm:f>NOT(ISERROR(SEARCH($X$1,AB51)))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769" operator="containsText" id="{63F02270-AFCB-40A0-B0EC-D2112D196866}">
            <xm:f>NOT(ISERROR(SEARCH($W$1,AB51)))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770" operator="containsText" id="{5E7EA0E9-EB99-427A-A8D3-FF1CB96F815B}">
            <xm:f>NOT(ISERROR(SEARCH($V$1,AB51)))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771" operator="containsText" id="{66A331A0-8623-405D-9903-B4A0925866ED}">
            <xm:f>NOT(ISERROR(SEARCH($U$1,AB51)))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772" operator="containsText" id="{99E59CE8-42FC-4EC6-8C6D-5D5EE2C6555A}">
            <xm:f>NOT(ISERROR(SEARCH($T$1,AB51)))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773" operator="containsText" id="{FDB55920-6C9E-47C1-ABB8-FCAEBFC3A85C}">
            <xm:f>NOT(ISERROR(SEARCH($S$1,AB51)))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774" operator="containsText" id="{F1221B09-0392-4D3C-872F-91A33BC9E8ED}">
            <xm:f>NOT(ISERROR(SEARCH($R$1,AB51)))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775" operator="containsText" id="{949E0440-D14F-4D99-B99C-9E7892146A95}">
            <xm:f>NOT(ISERROR(SEARCH($Q$1,AB51)))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776" operator="containsText" id="{902C7FC2-2B55-456D-B8B0-FF65BAD22BC8}">
            <xm:f>NOT(ISERROR(SEARCH($P$1,AB51)))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777" operator="containsText" id="{9ED6F3B9-82EF-4C5B-9E13-3CE6F3A28B95}">
            <xm:f>NOT(ISERROR(SEARCH($O$1,AB51)))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778" operator="containsText" id="{1ECAC297-01C3-4F04-801F-ED7622E17B8B}">
            <xm:f>NOT(ISERROR(SEARCH($N$1,AB51)))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779" operator="containsText" id="{1069C7BD-A375-4E7C-A0E5-5B8D5A79CC05}">
            <xm:f>NOT(ISERROR(SEARCH($M$1,AB51)))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780" operator="containsText" id="{9BAADD2B-A41A-4602-AC68-232AA32CC749}">
            <xm:f>NOT(ISERROR(SEARCH($L$1,AB51)))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781" operator="containsText" id="{2419C623-21FC-472A-89F4-44BE1B191057}">
            <xm:f>NOT(ISERROR(SEARCH($K$1,AB51)))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782" operator="containsText" id="{82FCB09C-485A-44B0-9B78-2BFA8B82EFF0}">
            <xm:f>NOT(ISERROR(SEARCH($J$1,AB51)))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AB51</xm:sqref>
        </x14:conditionalFormatting>
        <x14:conditionalFormatting xmlns:xm="http://schemas.microsoft.com/office/excel/2006/main">
          <x14:cfRule type="containsText" priority="1650" operator="containsText" id="{4FC0D469-A425-452F-90C5-AF5F1BF85A2C}">
            <xm:f>NOT(ISERROR(SEARCH($AA$1,AB41)))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651" operator="containsText" id="{11CC129C-83FC-485B-BC7F-A37FEE3A7349}">
            <xm:f>NOT(ISERROR(SEARCH($Z$1,AB41)))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652" operator="containsText" id="{74722507-72BB-4E6B-8877-A802587F7A3F}">
            <xm:f>NOT(ISERROR(SEARCH($Y$1,AB41)))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653" operator="containsText" id="{FB682E54-732C-4205-B151-A0C49316D2BA}">
            <xm:f>NOT(ISERROR(SEARCH($X$1,AB41)))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654" operator="containsText" id="{570E8E1F-78D7-42DB-97CB-08B163CE27A1}">
            <xm:f>NOT(ISERROR(SEARCH($W$1,AB41)))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655" operator="containsText" id="{8EA56EAC-31C0-4E76-8BF7-6BC69115CAAE}">
            <xm:f>NOT(ISERROR(SEARCH($V$1,AB41)))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656" operator="containsText" id="{043A3C6E-0560-4583-86C8-C2D12EAC139A}">
            <xm:f>NOT(ISERROR(SEARCH($U$1,AB41)))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657" operator="containsText" id="{DB79FBA4-8D41-42E3-AE89-92DC176E74C8}">
            <xm:f>NOT(ISERROR(SEARCH($T$1,AB41)))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658" operator="containsText" id="{F2224DC7-C44B-4D41-A6F2-542773F87367}">
            <xm:f>NOT(ISERROR(SEARCH($S$1,AB41)))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659" operator="containsText" id="{5AD29E6B-A4C1-4487-AC27-0800EED7DBA2}">
            <xm:f>NOT(ISERROR(SEARCH($R$1,AB41)))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660" operator="containsText" id="{52A19042-B468-4536-B586-A50AF4F2EF52}">
            <xm:f>NOT(ISERROR(SEARCH($Q$1,AB41)))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661" operator="containsText" id="{891346C2-9FEB-4E94-9363-DF8147157F18}">
            <xm:f>NOT(ISERROR(SEARCH($P$1,AB41)))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662" operator="containsText" id="{7C40D702-8AEF-4E48-A8AD-0F98E2CC9BB0}">
            <xm:f>NOT(ISERROR(SEARCH($O$1,AB41)))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663" operator="containsText" id="{77F3BA30-F821-4339-884A-803049FA53CA}">
            <xm:f>NOT(ISERROR(SEARCH($N$1,AB41)))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664" operator="containsText" id="{3155FB18-83E2-4EA0-9A79-8FFA266116F4}">
            <xm:f>NOT(ISERROR(SEARCH($M$1,AB41)))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665" operator="containsText" id="{D52104E4-FA48-4CDF-8F63-96D3051A2C5F}">
            <xm:f>NOT(ISERROR(SEARCH($L$1,AB41)))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666" operator="containsText" id="{879CEC51-4945-4723-A3EC-B9DAE8337231}">
            <xm:f>NOT(ISERROR(SEARCH($K$1,AB41)))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667" operator="containsText" id="{2D23641A-CCF4-4804-B3AD-3C4C2AFFEEE8}">
            <xm:f>NOT(ISERROR(SEARCH($J$1,AB41)))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AB41:AB44</xm:sqref>
        </x14:conditionalFormatting>
        <x14:conditionalFormatting xmlns:xm="http://schemas.microsoft.com/office/excel/2006/main">
          <x14:cfRule type="containsText" priority="1742" operator="containsText" id="{BBD64C91-1175-4D3A-AA73-2FE7FEEAB780}">
            <xm:f>NOT(ISERROR(SEARCH($AA$1,AB29)))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743" operator="containsText" id="{AA694666-20DD-4C13-8874-90C8E488221F}">
            <xm:f>NOT(ISERROR(SEARCH($Z$1,AB29)))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744" operator="containsText" id="{0AEB422B-3E06-451B-8CF7-F644CDC0023E}">
            <xm:f>NOT(ISERROR(SEARCH($Y$1,AB29)))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745" operator="containsText" id="{BF581455-5172-4381-94B3-82B7034C16E1}">
            <xm:f>NOT(ISERROR(SEARCH($X$1,AB29)))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746" operator="containsText" id="{48464F58-32FD-4A08-98BC-DDB45D4E8104}">
            <xm:f>NOT(ISERROR(SEARCH($W$1,AB29)))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747" operator="containsText" id="{E9E3379D-911E-4118-A8DF-C4F8F12343A7}">
            <xm:f>NOT(ISERROR(SEARCH($V$1,AB29)))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748" operator="containsText" id="{122E8CA5-D174-419F-B948-7A5303965B82}">
            <xm:f>NOT(ISERROR(SEARCH($U$1,AB29)))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749" operator="containsText" id="{7DF61A43-5CB0-4EE2-B987-463EEC564A8E}">
            <xm:f>NOT(ISERROR(SEARCH($T$1,AB29)))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750" operator="containsText" id="{9B7AF502-C7FB-4731-8A93-23E9B9FF2CCC}">
            <xm:f>NOT(ISERROR(SEARCH($S$1,AB29)))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751" operator="containsText" id="{F6CFFA5F-A95A-43A1-927A-E7A204F75477}">
            <xm:f>NOT(ISERROR(SEARCH($R$1,AB29)))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752" operator="containsText" id="{9C087E72-2E99-43C8-A009-1951A44125FC}">
            <xm:f>NOT(ISERROR(SEARCH($Q$1,AB29)))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753" operator="containsText" id="{3984E0F7-BFF2-442D-86DF-0248DBFE3624}">
            <xm:f>NOT(ISERROR(SEARCH($P$1,AB29)))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754" operator="containsText" id="{FC4ECCF8-9DD9-48B7-B0C5-1FC8E6B98401}">
            <xm:f>NOT(ISERROR(SEARCH($O$1,AB29)))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755" operator="containsText" id="{B58A7CF5-FAB3-40A8-A62D-B891AFB1A0BA}">
            <xm:f>NOT(ISERROR(SEARCH($N$1,AB29)))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756" operator="containsText" id="{30C6FA08-0760-4FCC-A049-195D299BD634}">
            <xm:f>NOT(ISERROR(SEARCH($M$1,AB29)))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757" operator="containsText" id="{B3F0415A-EBD7-4127-A517-4F64BA266971}">
            <xm:f>NOT(ISERROR(SEARCH($L$1,AB29)))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758" operator="containsText" id="{B192DC6C-F5E7-4EE0-BF30-992EA390A70D}">
            <xm:f>NOT(ISERROR(SEARCH($K$1,AB29)))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759" operator="containsText" id="{F9C3E0B0-EE97-4A5B-A9F6-85499037D1E9}">
            <xm:f>NOT(ISERROR(SEARCH($J$1,AB29)))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AB29:AB32</xm:sqref>
        </x14:conditionalFormatting>
        <x14:conditionalFormatting xmlns:xm="http://schemas.microsoft.com/office/excel/2006/main">
          <x14:cfRule type="containsText" priority="1696" operator="containsText" id="{C098498F-8775-4E52-B3E8-DF2F6FAE3A25}">
            <xm:f>NOT(ISERROR(SEARCH($AA$1,AB35)))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697" operator="containsText" id="{F48ED429-4860-459E-B1C8-0E0EDC49727C}">
            <xm:f>NOT(ISERROR(SEARCH($Z$1,AB35)))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698" operator="containsText" id="{F46F057F-BF45-43C2-9DAD-7D8205133684}">
            <xm:f>NOT(ISERROR(SEARCH($Y$1,AB35)))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699" operator="containsText" id="{5EF84200-0B14-4052-81C4-337205EB21BF}">
            <xm:f>NOT(ISERROR(SEARCH($X$1,AB35)))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700" operator="containsText" id="{89E85243-D865-4F5F-8622-9D117B55F326}">
            <xm:f>NOT(ISERROR(SEARCH($W$1,AB35)))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701" operator="containsText" id="{4CF9D919-C39B-4C4E-AFE4-CDA3FAFBDC2D}">
            <xm:f>NOT(ISERROR(SEARCH($V$1,AB35)))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702" operator="containsText" id="{4AD94FFC-6975-4A93-B5DE-2EAEBCC659A0}">
            <xm:f>NOT(ISERROR(SEARCH($U$1,AB35)))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703" operator="containsText" id="{EB81BF51-8D1C-4C5C-89CF-F629DA78912D}">
            <xm:f>NOT(ISERROR(SEARCH($T$1,AB35)))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704" operator="containsText" id="{E7BC3AA8-74A2-4B25-B458-6209A4198E55}">
            <xm:f>NOT(ISERROR(SEARCH($S$1,AB35)))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705" operator="containsText" id="{577C6BAA-E495-4C4D-B4A6-C0DBE1FE37AB}">
            <xm:f>NOT(ISERROR(SEARCH($R$1,AB35)))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706" operator="containsText" id="{24B3AF80-BB17-4EEB-98D8-CDBE2BB127D0}">
            <xm:f>NOT(ISERROR(SEARCH($Q$1,AB35)))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707" operator="containsText" id="{9DE4E84B-176F-4813-9656-325078E0E7AB}">
            <xm:f>NOT(ISERROR(SEARCH($P$1,AB35)))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708" operator="containsText" id="{916233B9-62C0-4EE9-83B9-F37D21C415C4}">
            <xm:f>NOT(ISERROR(SEARCH($O$1,AB35)))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709" operator="containsText" id="{52A52E08-4ED5-4856-938C-E58BABDEFA31}">
            <xm:f>NOT(ISERROR(SEARCH($N$1,AB35)))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710" operator="containsText" id="{BF00E8CA-1725-4A18-B65F-411BE9B86245}">
            <xm:f>NOT(ISERROR(SEARCH($M$1,AB35)))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711" operator="containsText" id="{6B815166-AAE0-46AA-A34C-DEDBB0A441A9}">
            <xm:f>NOT(ISERROR(SEARCH($L$1,AB35)))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712" operator="containsText" id="{860BDA7F-D778-430A-AAA7-B127E6586238}">
            <xm:f>NOT(ISERROR(SEARCH($K$1,AB35)))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713" operator="containsText" id="{BC14F219-C743-431C-B38F-4B5E19BA972E}">
            <xm:f>NOT(ISERROR(SEARCH($J$1,AB35)))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AB35:AB38</xm:sqref>
        </x14:conditionalFormatting>
        <x14:conditionalFormatting xmlns:xm="http://schemas.microsoft.com/office/excel/2006/main">
          <x14:cfRule type="containsText" priority="1719" operator="containsText" id="{D8307A1E-16D0-42F7-A27C-D3AFBCDB8E27}">
            <xm:f>NOT(ISERROR(SEARCH($AA$1,AC35)))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720" operator="containsText" id="{7E94E3B4-8FB4-432D-9645-5E302055CFB3}">
            <xm:f>NOT(ISERROR(SEARCH($Z$1,AC35)))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721" operator="containsText" id="{739D34AF-5C8A-4DAD-8C69-7C38130B6CE1}">
            <xm:f>NOT(ISERROR(SEARCH($Y$1,AC35)))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722" operator="containsText" id="{13C870BD-40F6-4A43-9E47-059D506DDE26}">
            <xm:f>NOT(ISERROR(SEARCH($X$1,AC35)))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723" operator="containsText" id="{AFB93981-0D03-4BB6-9EB7-CA198772D219}">
            <xm:f>NOT(ISERROR(SEARCH($W$1,AC35)))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724" operator="containsText" id="{29E27EB4-11F9-4DC4-AACE-E8E30FFC135D}">
            <xm:f>NOT(ISERROR(SEARCH($V$1,AC35)))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725" operator="containsText" id="{D8130983-54EE-4EFB-82D1-B1A3376155F5}">
            <xm:f>NOT(ISERROR(SEARCH($U$1,AC35)))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726" operator="containsText" id="{71B182CB-1BF7-4B9A-855C-F830C40FDD43}">
            <xm:f>NOT(ISERROR(SEARCH($T$1,AC35)))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727" operator="containsText" id="{70DC6B66-5EF7-4A74-8B2F-0CF8635A26DD}">
            <xm:f>NOT(ISERROR(SEARCH($S$1,AC35)))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728" operator="containsText" id="{80E9F129-C85E-4143-9740-B2E9AD52D579}">
            <xm:f>NOT(ISERROR(SEARCH($R$1,AC35)))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729" operator="containsText" id="{FB3570C4-AAED-4D6B-93D2-C1364466A7CE}">
            <xm:f>NOT(ISERROR(SEARCH($Q$1,AC35)))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730" operator="containsText" id="{B9ED37E5-4879-47FF-B474-CFAE4A7CAC2A}">
            <xm:f>NOT(ISERROR(SEARCH($P$1,AC35)))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731" operator="containsText" id="{6DDC3325-1F13-4113-8ABC-1E8B9DA06588}">
            <xm:f>NOT(ISERROR(SEARCH($O$1,AC35)))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732" operator="containsText" id="{C15258B9-06E4-44A6-9F7E-3FF479CB57E1}">
            <xm:f>NOT(ISERROR(SEARCH($N$1,AC35)))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733" operator="containsText" id="{A6172576-3175-43DD-AA20-18821540C265}">
            <xm:f>NOT(ISERROR(SEARCH($M$1,AC35)))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734" operator="containsText" id="{0B459465-62A0-4BEB-B5CB-82320863896F}">
            <xm:f>NOT(ISERROR(SEARCH($L$1,AC35)))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735" operator="containsText" id="{42D9944C-F6BF-4A70-BD4C-7428CF3D7346}">
            <xm:f>NOT(ISERROR(SEARCH($K$1,AC35)))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736" operator="containsText" id="{5DB165D7-A6D6-4E6F-9A78-EF50376F791E}">
            <xm:f>NOT(ISERROR(SEARCH($J$1,AC35)))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AC35:AD38</xm:sqref>
        </x14:conditionalFormatting>
        <x14:conditionalFormatting xmlns:xm="http://schemas.microsoft.com/office/excel/2006/main">
          <x14:cfRule type="containsText" priority="1558" operator="containsText" id="{F9134392-FD28-45F1-A2F4-1755BC9B55C0}">
            <xm:f>NOT(ISERROR(SEARCH($AA$1,AB53)))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559" operator="containsText" id="{B1612F82-E8E5-43A9-8DB3-212D0C6244ED}">
            <xm:f>NOT(ISERROR(SEARCH($Z$1,AB53)))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560" operator="containsText" id="{DBC2CEA4-6C98-4A4C-A5FF-733B16DB8F4C}">
            <xm:f>NOT(ISERROR(SEARCH($Y$1,AB53)))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561" operator="containsText" id="{B47952CD-C1D0-4694-8BD8-8596F4D4604C}">
            <xm:f>NOT(ISERROR(SEARCH($X$1,AB53)))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562" operator="containsText" id="{325B3CFA-AF0A-461D-BF72-DD42D8429A1D}">
            <xm:f>NOT(ISERROR(SEARCH($W$1,AB53)))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563" operator="containsText" id="{B84BB021-640E-4F79-95C6-4D8EDE09D67F}">
            <xm:f>NOT(ISERROR(SEARCH($V$1,AB53)))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564" operator="containsText" id="{AAC555EC-EB67-4A0C-A96A-A5912A991664}">
            <xm:f>NOT(ISERROR(SEARCH($U$1,AB53)))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565" operator="containsText" id="{E0EDEECF-4D00-4E18-B4E9-034394716F47}">
            <xm:f>NOT(ISERROR(SEARCH($T$1,AB53)))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566" operator="containsText" id="{FB17DEE3-4B6D-462D-BD5C-525892D860B4}">
            <xm:f>NOT(ISERROR(SEARCH($S$1,AB53)))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567" operator="containsText" id="{78F169B1-F1B6-48F7-A9BB-AC9C8762B858}">
            <xm:f>NOT(ISERROR(SEARCH($R$1,AB53)))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568" operator="containsText" id="{42BB7BAD-A179-4FAD-A395-0B302FC3A9BF}">
            <xm:f>NOT(ISERROR(SEARCH($Q$1,AB53)))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569" operator="containsText" id="{20668D82-FCBA-4744-9A12-0DCD98B0B3FE}">
            <xm:f>NOT(ISERROR(SEARCH($P$1,AB53)))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570" operator="containsText" id="{708D1380-E062-4A86-9900-967591AFC9ED}">
            <xm:f>NOT(ISERROR(SEARCH($O$1,AB53)))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571" operator="containsText" id="{4BBF54FE-221A-486C-BE0B-9A92F12DC741}">
            <xm:f>NOT(ISERROR(SEARCH($N$1,AB53)))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572" operator="containsText" id="{C7FFA884-FC9B-4E8D-8640-008F03C824B2}">
            <xm:f>NOT(ISERROR(SEARCH($M$1,AB53)))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573" operator="containsText" id="{564F9AD5-BA32-4B0C-94B2-DFD92DF77BC3}">
            <xm:f>NOT(ISERROR(SEARCH($L$1,AB53)))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574" operator="containsText" id="{4244665B-9950-45B5-BF09-D883C3A94B8A}">
            <xm:f>NOT(ISERROR(SEARCH($K$1,AB53)))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575" operator="containsText" id="{210D3148-9BE1-4600-9F98-805C76F6495E}">
            <xm:f>NOT(ISERROR(SEARCH($J$1,AB53)))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AB53:AB54</xm:sqref>
        </x14:conditionalFormatting>
        <x14:conditionalFormatting xmlns:xm="http://schemas.microsoft.com/office/excel/2006/main">
          <x14:cfRule type="containsText" priority="1673" operator="containsText" id="{F4B92B7C-B2EF-4B06-AEDB-97900009C8FA}">
            <xm:f>NOT(ISERROR(SEARCH($AA$1,AC41)))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674" operator="containsText" id="{4BAEA6AE-6E22-4261-AD36-FF65D4283847}">
            <xm:f>NOT(ISERROR(SEARCH($Z$1,AC41)))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675" operator="containsText" id="{836D7DF9-3948-468D-ADF2-FD1D4972A365}">
            <xm:f>NOT(ISERROR(SEARCH($Y$1,AC41)))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676" operator="containsText" id="{D1F81F6E-D349-404A-9E94-D15345B04748}">
            <xm:f>NOT(ISERROR(SEARCH($X$1,AC41)))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677" operator="containsText" id="{A3215B52-AA0F-4689-A958-82FA8083FBF4}">
            <xm:f>NOT(ISERROR(SEARCH($W$1,AC41)))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678" operator="containsText" id="{74D90534-3454-40EF-9ACE-5DCE7ECD5718}">
            <xm:f>NOT(ISERROR(SEARCH($V$1,AC41)))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679" operator="containsText" id="{ACF647A8-B173-4550-90D5-80220DDB7ED5}">
            <xm:f>NOT(ISERROR(SEARCH($U$1,AC41)))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680" operator="containsText" id="{15CEF0B0-FA92-4A2A-90E2-72D8F5E312EC}">
            <xm:f>NOT(ISERROR(SEARCH($T$1,AC41)))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681" operator="containsText" id="{4D5950E1-B6C4-428A-A5E7-CDB0C5903224}">
            <xm:f>NOT(ISERROR(SEARCH($S$1,AC41)))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682" operator="containsText" id="{2017891F-7D41-4674-87DE-8B6B468E7912}">
            <xm:f>NOT(ISERROR(SEARCH($R$1,AC41)))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683" operator="containsText" id="{9E712779-A60C-492D-B7FD-9EB092FF4F5F}">
            <xm:f>NOT(ISERROR(SEARCH($Q$1,AC41)))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684" operator="containsText" id="{348C99B2-AACF-4AFE-BD6C-F3D64BE24397}">
            <xm:f>NOT(ISERROR(SEARCH($P$1,AC41)))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685" operator="containsText" id="{7DC3C7C9-B92E-40B3-9CAA-9EE1772CFFE6}">
            <xm:f>NOT(ISERROR(SEARCH($O$1,AC41)))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686" operator="containsText" id="{E490DD62-9496-4D20-9E1A-3C01B1588BF9}">
            <xm:f>NOT(ISERROR(SEARCH($N$1,AC41)))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687" operator="containsText" id="{A5D3A97F-66B9-47FF-98D0-280D2CDD80B3}">
            <xm:f>NOT(ISERROR(SEARCH($M$1,AC41)))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688" operator="containsText" id="{10175B18-2E1E-4032-82F7-4E9B43CB2660}">
            <xm:f>NOT(ISERROR(SEARCH($L$1,AC41)))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689" operator="containsText" id="{2DCB49EA-507F-4F2B-A9B7-4BD5C7E78999}">
            <xm:f>NOT(ISERROR(SEARCH($K$1,AC41)))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690" operator="containsText" id="{5A34C8D9-F6AB-4768-B9F3-3556E128048E}">
            <xm:f>NOT(ISERROR(SEARCH($J$1,AC41)))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AC41:AD44</xm:sqref>
        </x14:conditionalFormatting>
        <x14:conditionalFormatting xmlns:xm="http://schemas.microsoft.com/office/excel/2006/main">
          <x14:cfRule type="containsText" priority="1627" operator="containsText" id="{EE8727AF-7D67-4B2F-8F10-8FBDC0269729}">
            <xm:f>NOT(ISERROR(SEARCH($AA$1,AC47)))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628" operator="containsText" id="{8BC568E8-00D3-4FC4-A8BB-3D57EC71E6EC}">
            <xm:f>NOT(ISERROR(SEARCH($Z$1,AC47)))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629" operator="containsText" id="{ED2002A3-C4D0-47A2-BA58-CD7EAA0EBE45}">
            <xm:f>NOT(ISERROR(SEARCH($Y$1,AC47)))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630" operator="containsText" id="{EE8EF388-0AF1-4F2F-B664-78558016F5EC}">
            <xm:f>NOT(ISERROR(SEARCH($X$1,AC47)))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631" operator="containsText" id="{4052ACC1-6494-4288-9682-0CEF43EAC819}">
            <xm:f>NOT(ISERROR(SEARCH($W$1,AC47)))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632" operator="containsText" id="{F8BE8F3F-2B81-4CE8-B580-352CA034DA4C}">
            <xm:f>NOT(ISERROR(SEARCH($V$1,AC47)))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633" operator="containsText" id="{735D2C18-8FD0-4DD3-8C02-4E89DB91133A}">
            <xm:f>NOT(ISERROR(SEARCH($U$1,AC47)))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634" operator="containsText" id="{1438A50E-7E41-443E-9C3B-AB0E72C5F7CF}">
            <xm:f>NOT(ISERROR(SEARCH($T$1,AC47)))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635" operator="containsText" id="{E2E73825-9625-4D31-BEC3-AA686B54C3C4}">
            <xm:f>NOT(ISERROR(SEARCH($S$1,AC47)))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636" operator="containsText" id="{19C731CC-1BB9-4A79-8B7D-09C7CD8A2BB9}">
            <xm:f>NOT(ISERROR(SEARCH($R$1,AC47)))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637" operator="containsText" id="{0C2199EF-FCE2-417B-9A06-8E6EE02FD970}">
            <xm:f>NOT(ISERROR(SEARCH($Q$1,AC47)))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638" operator="containsText" id="{26F4C3BC-4829-4FD6-B2EF-6E98FC7ED2CB}">
            <xm:f>NOT(ISERROR(SEARCH($P$1,AC47)))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639" operator="containsText" id="{7A69D168-F429-4751-975D-2BDC6CA402DF}">
            <xm:f>NOT(ISERROR(SEARCH($O$1,AC47)))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640" operator="containsText" id="{751A6C6F-367E-46F2-937C-29AD6377C46B}">
            <xm:f>NOT(ISERROR(SEARCH($N$1,AC47)))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641" operator="containsText" id="{327E3A98-B149-4312-BB25-5D31F4987B94}">
            <xm:f>NOT(ISERROR(SEARCH($M$1,AC47)))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642" operator="containsText" id="{6B1019D0-8E02-4B0A-AF04-B9C3F4FD53DE}">
            <xm:f>NOT(ISERROR(SEARCH($L$1,AC47)))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643" operator="containsText" id="{3C335CC7-2824-4593-86DD-EEF1BBB2896B}">
            <xm:f>NOT(ISERROR(SEARCH($K$1,AC47)))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644" operator="containsText" id="{612FD345-934A-4870-A453-2E5022937685}">
            <xm:f>NOT(ISERROR(SEARCH($J$1,AC47)))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AC47:AD50</xm:sqref>
        </x14:conditionalFormatting>
        <x14:conditionalFormatting xmlns:xm="http://schemas.microsoft.com/office/excel/2006/main">
          <x14:cfRule type="containsText" priority="1604" operator="containsText" id="{240FAD17-7A30-49C7-9BBD-1C53175737AD}">
            <xm:f>NOT(ISERROR(SEARCH($AA$1,AB47)))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605" operator="containsText" id="{79F2BF1D-0E6F-4D08-AF7F-FFA3DEE4C458}">
            <xm:f>NOT(ISERROR(SEARCH($Z$1,AB47)))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606" operator="containsText" id="{567A1AB4-2F29-493F-8919-947A654F17EB}">
            <xm:f>NOT(ISERROR(SEARCH($Y$1,AB47)))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607" operator="containsText" id="{7D925956-B42B-495E-A89B-9B6AFA0964EA}">
            <xm:f>NOT(ISERROR(SEARCH($X$1,AB47)))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608" operator="containsText" id="{C479D392-7DA4-4E9F-8D54-E495FA80A03E}">
            <xm:f>NOT(ISERROR(SEARCH($W$1,AB47)))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609" operator="containsText" id="{B87B0721-6626-4AD8-A855-8498A691CD8D}">
            <xm:f>NOT(ISERROR(SEARCH($V$1,AB47)))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610" operator="containsText" id="{388A6C79-63AE-4890-9B9B-0E090FFB3045}">
            <xm:f>NOT(ISERROR(SEARCH($U$1,AB47)))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611" operator="containsText" id="{A30734F1-C676-4AC6-B0E1-E8DE9FB78F1E}">
            <xm:f>NOT(ISERROR(SEARCH($T$1,AB47)))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612" operator="containsText" id="{2D07C5B5-1AB9-4783-BEB5-142A8241DB12}">
            <xm:f>NOT(ISERROR(SEARCH($S$1,AB47)))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613" operator="containsText" id="{EF15AABC-86BE-4CF9-AB72-0C604A64040F}">
            <xm:f>NOT(ISERROR(SEARCH($R$1,AB47)))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614" operator="containsText" id="{E174FC30-8D54-4ACB-BF12-4340A6E1D6C3}">
            <xm:f>NOT(ISERROR(SEARCH($Q$1,AB47)))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615" operator="containsText" id="{5EF355E8-12F5-4D23-B7E2-8B635DFDA9B8}">
            <xm:f>NOT(ISERROR(SEARCH($P$1,AB47)))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616" operator="containsText" id="{1D77F1EA-526F-4DF6-A917-D71F452BB034}">
            <xm:f>NOT(ISERROR(SEARCH($O$1,AB47)))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617" operator="containsText" id="{D588F51D-CEFA-41DF-968C-0A7E7E4E29D5}">
            <xm:f>NOT(ISERROR(SEARCH($N$1,AB47)))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618" operator="containsText" id="{AD374705-B6C1-4C27-AE8C-D5F36A1AAC7B}">
            <xm:f>NOT(ISERROR(SEARCH($M$1,AB47)))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619" operator="containsText" id="{A5D474EE-C3BC-4667-8FD7-C9D189388F68}">
            <xm:f>NOT(ISERROR(SEARCH($L$1,AB47)))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620" operator="containsText" id="{909FFE11-2511-47D7-953C-0B1F8F9B00F1}">
            <xm:f>NOT(ISERROR(SEARCH($K$1,AB47)))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621" operator="containsText" id="{1C55A12B-53BD-4EE3-A054-168723870867}">
            <xm:f>NOT(ISERROR(SEARCH($J$1,AB47)))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AB47:AB50</xm:sqref>
        </x14:conditionalFormatting>
        <x14:conditionalFormatting xmlns:xm="http://schemas.microsoft.com/office/excel/2006/main">
          <x14:cfRule type="containsText" priority="1581" operator="containsText" id="{970C58B9-6810-45D6-A50B-DA8D2A0C04AA}">
            <xm:f>NOT(ISERROR(SEARCH($AA$1,AC53)))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582" operator="containsText" id="{CA09A1DC-615B-4218-A045-C97576B2D829}">
            <xm:f>NOT(ISERROR(SEARCH($Z$1,AC53)))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583" operator="containsText" id="{F646A4BB-98AD-4F0A-B22A-AC00000207EC}">
            <xm:f>NOT(ISERROR(SEARCH($Y$1,AC53)))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584" operator="containsText" id="{24E9D0DC-04AA-47B5-8521-D18C46FE560B}">
            <xm:f>NOT(ISERROR(SEARCH($X$1,AC53)))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585" operator="containsText" id="{3D78649D-7473-4A80-A1F2-7896C92A163F}">
            <xm:f>NOT(ISERROR(SEARCH($W$1,AC53)))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586" operator="containsText" id="{88AFAD8C-040D-44AC-BD0B-9712B7C09467}">
            <xm:f>NOT(ISERROR(SEARCH($V$1,AC53)))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587" operator="containsText" id="{08A8498E-EFA4-4C8C-B118-D3DF5C001447}">
            <xm:f>NOT(ISERROR(SEARCH($U$1,AC53)))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588" operator="containsText" id="{4CBF0E88-785B-4AC2-8735-8A88FADFADA5}">
            <xm:f>NOT(ISERROR(SEARCH($T$1,AC53)))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589" operator="containsText" id="{264BAFE8-8013-4377-A13D-B059C1DDEE83}">
            <xm:f>NOT(ISERROR(SEARCH($S$1,AC53)))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590" operator="containsText" id="{1747AA6F-5FF6-4A3F-A7C5-6BAA98A6EDD8}">
            <xm:f>NOT(ISERROR(SEARCH($R$1,AC53)))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591" operator="containsText" id="{5AA17949-71F3-4488-AF58-AA50EF70E862}">
            <xm:f>NOT(ISERROR(SEARCH($Q$1,AC53)))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592" operator="containsText" id="{C7668256-3886-4D12-B27F-99137FA12EAA}">
            <xm:f>NOT(ISERROR(SEARCH($P$1,AC53)))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593" operator="containsText" id="{FD5CC18A-9F4D-4384-9C74-70E27ECDFAE0}">
            <xm:f>NOT(ISERROR(SEARCH($O$1,AC53)))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594" operator="containsText" id="{4CF9B1D6-687B-451F-A0E6-4B5F858F5E7E}">
            <xm:f>NOT(ISERROR(SEARCH($N$1,AC53)))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595" operator="containsText" id="{101BDF3C-65A0-4A10-9788-B4CF1874C874}">
            <xm:f>NOT(ISERROR(SEARCH($M$1,AC53)))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596" operator="containsText" id="{1FE76A31-6E4B-4938-AF99-16E1C099BF31}">
            <xm:f>NOT(ISERROR(SEARCH($L$1,AC53)))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597" operator="containsText" id="{0D242112-1E12-4004-86AD-AAAED059D453}">
            <xm:f>NOT(ISERROR(SEARCH($K$1,AC53)))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598" operator="containsText" id="{F77C4E8F-B0A0-480C-90DC-3A06E7F0761F}">
            <xm:f>NOT(ISERROR(SEARCH($J$1,AC53)))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AC53:AD54</xm:sqref>
        </x14:conditionalFormatting>
        <x14:conditionalFormatting xmlns:xm="http://schemas.microsoft.com/office/excel/2006/main">
          <x14:cfRule type="containsText" priority="1443" operator="containsText" id="{B2778D5B-14A1-4E3B-8851-4D979E2E5F9E}">
            <xm:f>NOT(ISERROR(SEARCH($AA$1,I29)))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444" operator="containsText" id="{9F5FECD4-C319-4B95-802F-A29DF24C3204}">
            <xm:f>NOT(ISERROR(SEARCH($Z$1,I29)))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445" operator="containsText" id="{6BD6949C-0E8F-4A98-8A42-8CF9FBCF3EF0}">
            <xm:f>NOT(ISERROR(SEARCH($Y$1,I29)))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446" operator="containsText" id="{A8812E00-467C-4414-B29D-4ABF1234C97A}">
            <xm:f>NOT(ISERROR(SEARCH($X$1,I29)))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447" operator="containsText" id="{3794D4CE-F100-43B7-AFFA-D763B4C8EB27}">
            <xm:f>NOT(ISERROR(SEARCH($W$1,I29)))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448" operator="containsText" id="{253786E8-BA19-409E-AE99-ADDDC2E26C20}">
            <xm:f>NOT(ISERROR(SEARCH($V$1,I29)))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449" operator="containsText" id="{6C9E1748-FDD6-4924-A06F-5616DA9966A1}">
            <xm:f>NOT(ISERROR(SEARCH($U$1,I29)))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450" operator="containsText" id="{74C558CC-9A55-4AF6-A5AC-189B296BC1D2}">
            <xm:f>NOT(ISERROR(SEARCH($T$1,I29)))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451" operator="containsText" id="{C9502F41-3DDB-4D04-BE4C-13DA92356C0E}">
            <xm:f>NOT(ISERROR(SEARCH($S$1,I29)))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452" operator="containsText" id="{07A44C8A-F63D-412C-9D5E-665684B6A8CB}">
            <xm:f>NOT(ISERROR(SEARCH($R$1,I29)))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453" operator="containsText" id="{39BB033E-36E3-4893-B81C-23CE56D8E3DC}">
            <xm:f>NOT(ISERROR(SEARCH($Q$1,I29)))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454" operator="containsText" id="{5432E278-DA93-4BB2-AEE0-22A7371E683D}">
            <xm:f>NOT(ISERROR(SEARCH($P$1,I29)))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455" operator="containsText" id="{D01EC331-5DDF-4DDE-9F0C-9AA11AC1A8B9}">
            <xm:f>NOT(ISERROR(SEARCH($O$1,I29)))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456" operator="containsText" id="{511B3103-44FB-4E6B-A29E-DA893E92904B}">
            <xm:f>NOT(ISERROR(SEARCH($N$1,I29)))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457" operator="containsText" id="{C60484C6-DE11-494A-A213-8B112E46F1BB}">
            <xm:f>NOT(ISERROR(SEARCH($M$1,I29)))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458" operator="containsText" id="{0BC9AA9F-FF11-44EE-BAC9-599F9929393F}">
            <xm:f>NOT(ISERROR(SEARCH($L$1,I29)))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459" operator="containsText" id="{A963AE69-01AB-4417-A789-45CD8BFBDA4E}">
            <xm:f>NOT(ISERROR(SEARCH($K$1,I29)))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460" operator="containsText" id="{DE8312E6-B6AB-4C40-839B-087503E20581}">
            <xm:f>NOT(ISERROR(SEARCH($J$1,I29)))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I29</xm:sqref>
        </x14:conditionalFormatting>
        <x14:conditionalFormatting xmlns:xm="http://schemas.microsoft.com/office/excel/2006/main">
          <x14:cfRule type="containsText" priority="1420" operator="containsText" id="{F2BC47AA-8D59-4938-9F3A-D40E435F803F}">
            <xm:f>NOT(ISERROR(SEARCH($AA$1,I35)))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421" operator="containsText" id="{45DAE4C3-CA95-4545-8563-64499D560DB2}">
            <xm:f>NOT(ISERROR(SEARCH($Z$1,I35)))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422" operator="containsText" id="{016A8D24-6199-43C6-8144-E43F8579CE00}">
            <xm:f>NOT(ISERROR(SEARCH($Y$1,I35)))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423" operator="containsText" id="{E37374C4-9720-4165-A657-72BA6251CDD1}">
            <xm:f>NOT(ISERROR(SEARCH($X$1,I35)))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424" operator="containsText" id="{D67DD786-CCAD-4BE1-B057-056AC464E052}">
            <xm:f>NOT(ISERROR(SEARCH($W$1,I35)))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425" operator="containsText" id="{8DCE2825-C0D5-4560-BB27-B57E9C2CE9F1}">
            <xm:f>NOT(ISERROR(SEARCH($V$1,I35)))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426" operator="containsText" id="{501B8B87-199B-4005-97CB-926F34EA788D}">
            <xm:f>NOT(ISERROR(SEARCH($U$1,I35)))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427" operator="containsText" id="{B97BAFA6-3E4D-453E-8608-505154F5B320}">
            <xm:f>NOT(ISERROR(SEARCH($T$1,I35)))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428" operator="containsText" id="{71E7B840-30D0-4B3B-B779-264DC9400C68}">
            <xm:f>NOT(ISERROR(SEARCH($S$1,I35)))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429" operator="containsText" id="{A0E16CEC-8157-4791-9804-306C947E3B94}">
            <xm:f>NOT(ISERROR(SEARCH($R$1,I35)))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430" operator="containsText" id="{E2AA8A7E-C06F-4206-87A0-24EA6E814A90}">
            <xm:f>NOT(ISERROR(SEARCH($Q$1,I35)))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431" operator="containsText" id="{369B0A3B-3768-4ED8-B9A7-46F126AF4E94}">
            <xm:f>NOT(ISERROR(SEARCH($P$1,I35)))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432" operator="containsText" id="{E716C720-C7A5-4732-980B-CD1C861C7316}">
            <xm:f>NOT(ISERROR(SEARCH($O$1,I35)))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433" operator="containsText" id="{6FC1BA4C-11D9-43A2-A76B-8BCB4808CA02}">
            <xm:f>NOT(ISERROR(SEARCH($N$1,I35)))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434" operator="containsText" id="{7C735B6C-1FF2-4BB5-BB4C-DBAEFAD6E6AB}">
            <xm:f>NOT(ISERROR(SEARCH($M$1,I35)))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435" operator="containsText" id="{F7A3DDE3-A958-4959-9EF3-7B62C02B56B3}">
            <xm:f>NOT(ISERROR(SEARCH($L$1,I35)))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436" operator="containsText" id="{291750F6-452C-4F8D-929E-2ED287EF9592}">
            <xm:f>NOT(ISERROR(SEARCH($K$1,I35)))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437" operator="containsText" id="{560892DC-40A2-4DBB-B1BE-3246D0E72E00}">
            <xm:f>NOT(ISERROR(SEARCH($J$1,I35)))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I35</xm:sqref>
        </x14:conditionalFormatting>
        <x14:conditionalFormatting xmlns:xm="http://schemas.microsoft.com/office/excel/2006/main">
          <x14:cfRule type="containsText" priority="1397" operator="containsText" id="{727BFEE9-9A88-479F-8022-7B180385E18D}">
            <xm:f>NOT(ISERROR(SEARCH($AA$1,I41)))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398" operator="containsText" id="{706CE250-039E-498C-ADF0-14DCC8D3E61F}">
            <xm:f>NOT(ISERROR(SEARCH($Z$1,I41)))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399" operator="containsText" id="{0480D465-108A-4BD7-8AFF-06D0D4158156}">
            <xm:f>NOT(ISERROR(SEARCH($Y$1,I41)))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400" operator="containsText" id="{D349BFB3-24C3-4592-9B8B-83DE3E591954}">
            <xm:f>NOT(ISERROR(SEARCH($X$1,I41)))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401" operator="containsText" id="{F00D49EC-456D-4722-9DA9-7DA9E1BACBA4}">
            <xm:f>NOT(ISERROR(SEARCH($W$1,I41)))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402" operator="containsText" id="{17F1BC83-235C-47B1-83F1-7A027F38D561}">
            <xm:f>NOT(ISERROR(SEARCH($V$1,I41)))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403" operator="containsText" id="{F877151D-8C89-4707-A7B3-2D46037A9753}">
            <xm:f>NOT(ISERROR(SEARCH($U$1,I41)))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404" operator="containsText" id="{D1F26A13-21E4-4036-B5A9-87EA926B1092}">
            <xm:f>NOT(ISERROR(SEARCH($T$1,I41)))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405" operator="containsText" id="{6700B8FA-4518-4B1B-95B5-AA8E025C378B}">
            <xm:f>NOT(ISERROR(SEARCH($S$1,I41)))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406" operator="containsText" id="{029EE03B-43A3-43C2-8B7E-C5D9EDFF866A}">
            <xm:f>NOT(ISERROR(SEARCH($R$1,I41)))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407" operator="containsText" id="{E34CB704-A0A7-47A7-A463-F0A40D318C63}">
            <xm:f>NOT(ISERROR(SEARCH($Q$1,I41)))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408" operator="containsText" id="{04CB262F-CBF6-4E1E-B9E4-F2AD0AD16F95}">
            <xm:f>NOT(ISERROR(SEARCH($P$1,I41)))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409" operator="containsText" id="{108AD5A4-A6F3-4036-8BF1-CE9288673967}">
            <xm:f>NOT(ISERROR(SEARCH($O$1,I41)))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410" operator="containsText" id="{BF330537-B8EF-4C58-96D2-6382B98DB5CB}">
            <xm:f>NOT(ISERROR(SEARCH($N$1,I41)))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411" operator="containsText" id="{6E9A580D-2748-4B7C-A984-0BED2160552F}">
            <xm:f>NOT(ISERROR(SEARCH($M$1,I41)))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412" operator="containsText" id="{85E7A487-7091-434B-8168-1A1E8C47F32E}">
            <xm:f>NOT(ISERROR(SEARCH($L$1,I41)))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413" operator="containsText" id="{1BA4008E-440E-4680-B900-8ECE7D160084}">
            <xm:f>NOT(ISERROR(SEARCH($K$1,I41)))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414" operator="containsText" id="{758B4335-376C-46F6-9790-05E3BB65259A}">
            <xm:f>NOT(ISERROR(SEARCH($J$1,I41)))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I41</xm:sqref>
        </x14:conditionalFormatting>
        <x14:conditionalFormatting xmlns:xm="http://schemas.microsoft.com/office/excel/2006/main">
          <x14:cfRule type="containsText" priority="1374" operator="containsText" id="{43EF93E9-1CD1-45E9-A2DE-5F3B56D713BC}">
            <xm:f>NOT(ISERROR(SEARCH($AA$1,I47)))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375" operator="containsText" id="{2500E323-138C-4B79-AFDA-80FA74B8BA0B}">
            <xm:f>NOT(ISERROR(SEARCH($Z$1,I47)))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376" operator="containsText" id="{D018C60F-19A1-4809-93F3-47C88F64BF0B}">
            <xm:f>NOT(ISERROR(SEARCH($Y$1,I47)))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377" operator="containsText" id="{C51E1F26-BE5C-4BE3-BB46-9F133BC8677E}">
            <xm:f>NOT(ISERROR(SEARCH($X$1,I47)))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378" operator="containsText" id="{E2DF383A-9A2C-4804-830C-0BC825FD2F12}">
            <xm:f>NOT(ISERROR(SEARCH($W$1,I47)))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379" operator="containsText" id="{BAE8D26B-703C-4828-92EF-924021975D42}">
            <xm:f>NOT(ISERROR(SEARCH($V$1,I47)))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380" operator="containsText" id="{EEAE7384-AF71-437E-B361-A679A264A363}">
            <xm:f>NOT(ISERROR(SEARCH($U$1,I47)))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381" operator="containsText" id="{FC890EF8-9723-4E5A-9610-70A7FE5B9D70}">
            <xm:f>NOT(ISERROR(SEARCH($T$1,I47)))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382" operator="containsText" id="{EBDA1493-FA40-40CE-8F1E-793B85A1677C}">
            <xm:f>NOT(ISERROR(SEARCH($S$1,I47)))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383" operator="containsText" id="{51BA5B30-D2F1-41B4-A1CB-28F1F733D68A}">
            <xm:f>NOT(ISERROR(SEARCH($R$1,I47)))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384" operator="containsText" id="{CA239006-BD49-40A5-88F3-ED4F46D20A73}">
            <xm:f>NOT(ISERROR(SEARCH($Q$1,I47)))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385" operator="containsText" id="{88DAEA37-DDF5-4CE0-A13E-5DB5938958CD}">
            <xm:f>NOT(ISERROR(SEARCH($P$1,I47)))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386" operator="containsText" id="{0D11AD52-6276-466C-942E-E4237E07B98A}">
            <xm:f>NOT(ISERROR(SEARCH($O$1,I47)))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387" operator="containsText" id="{CE272BAD-88EE-43D3-ACFD-BD0052A78216}">
            <xm:f>NOT(ISERROR(SEARCH($N$1,I47)))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388" operator="containsText" id="{7F3578B2-409C-4C66-95C3-9235E8378BBE}">
            <xm:f>NOT(ISERROR(SEARCH($M$1,I47)))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389" operator="containsText" id="{DC41D454-AFAD-4D59-A9FB-4C827CCD233F}">
            <xm:f>NOT(ISERROR(SEARCH($L$1,I47)))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390" operator="containsText" id="{A346183A-3424-43B2-A1E8-568A325093ED}">
            <xm:f>NOT(ISERROR(SEARCH($K$1,I47)))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391" operator="containsText" id="{58F7C508-33A8-4E5C-A4C6-0C97AF1D835E}">
            <xm:f>NOT(ISERROR(SEARCH($J$1,I47)))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I47</xm:sqref>
        </x14:conditionalFormatting>
        <x14:conditionalFormatting xmlns:xm="http://schemas.microsoft.com/office/excel/2006/main">
          <x14:cfRule type="containsText" priority="1351" operator="containsText" id="{BEB45EEC-4A0E-4836-A25C-0D4248809B4C}">
            <xm:f>NOT(ISERROR(SEARCH($AA$1,I53)))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352" operator="containsText" id="{A1764D26-E8B0-4ADC-A429-84B3383723CA}">
            <xm:f>NOT(ISERROR(SEARCH($Z$1,I53)))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353" operator="containsText" id="{2C5769F0-47FE-471D-BF2D-3E2965AA57BF}">
            <xm:f>NOT(ISERROR(SEARCH($Y$1,I53)))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354" operator="containsText" id="{28DEC84A-8A51-4EFC-8120-C7BE4B1C6C21}">
            <xm:f>NOT(ISERROR(SEARCH($X$1,I53)))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355" operator="containsText" id="{3CB9034C-2DAD-468A-A235-BD0E76F04166}">
            <xm:f>NOT(ISERROR(SEARCH($W$1,I53)))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356" operator="containsText" id="{3EAF4606-2A48-4C60-9CB2-25D5AE3DDCA1}">
            <xm:f>NOT(ISERROR(SEARCH($V$1,I53)))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357" operator="containsText" id="{35988452-6D6B-4875-9E62-30DF363BF7DF}">
            <xm:f>NOT(ISERROR(SEARCH($U$1,I53)))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358" operator="containsText" id="{0E898DED-2364-4B36-8CF9-3CFC548706CF}">
            <xm:f>NOT(ISERROR(SEARCH($T$1,I53)))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359" operator="containsText" id="{2FAB5205-DFF8-46FC-BD42-52D51A40930F}">
            <xm:f>NOT(ISERROR(SEARCH($S$1,I53)))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360" operator="containsText" id="{68BD8122-31CC-4418-B3CE-E331AB1E9EF6}">
            <xm:f>NOT(ISERROR(SEARCH($R$1,I53)))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361" operator="containsText" id="{2F821A3E-2F09-460A-900D-CDA4F7C02551}">
            <xm:f>NOT(ISERROR(SEARCH($Q$1,I53)))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362" operator="containsText" id="{11B2CA48-1B66-4A19-AF62-2495DC4354F1}">
            <xm:f>NOT(ISERROR(SEARCH($P$1,I53)))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363" operator="containsText" id="{F867DF76-AE56-4F0F-A59A-952E4ECC597A}">
            <xm:f>NOT(ISERROR(SEARCH($O$1,I53)))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364" operator="containsText" id="{916F9864-3E47-4681-9DB0-A605B0F9B81C}">
            <xm:f>NOT(ISERROR(SEARCH($N$1,I53)))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365" operator="containsText" id="{2BD29AFF-4991-4E9E-AB69-8D9F09C88D57}">
            <xm:f>NOT(ISERROR(SEARCH($M$1,I53)))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366" operator="containsText" id="{6BEDCB81-80D1-4E9C-8BC9-43C82235AA3F}">
            <xm:f>NOT(ISERROR(SEARCH($L$1,I53)))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367" operator="containsText" id="{D8379259-A55B-4B7C-84D0-9583F9D3C512}">
            <xm:f>NOT(ISERROR(SEARCH($K$1,I53)))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368" operator="containsText" id="{11E9F437-573F-4D5B-9C88-7796AB78F3FE}">
            <xm:f>NOT(ISERROR(SEARCH($J$1,I53)))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I53</xm:sqref>
        </x14:conditionalFormatting>
        <x14:conditionalFormatting xmlns:xm="http://schemas.microsoft.com/office/excel/2006/main">
          <x14:cfRule type="containsText" priority="1328" operator="containsText" id="{703C6454-C3CF-4F5F-B0BF-68613A920FCB}">
            <xm:f>NOT(ISERROR(SEARCH($AA$1,I55)))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329" operator="containsText" id="{1057C60A-0E8D-4F11-BFFE-1CEFE8794049}">
            <xm:f>NOT(ISERROR(SEARCH($Z$1,I55)))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330" operator="containsText" id="{3C09F668-C7DC-4578-99A1-9A848ECE15BE}">
            <xm:f>NOT(ISERROR(SEARCH($Y$1,I55)))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331" operator="containsText" id="{20B8E23B-42B0-4F4C-A4BF-475316316850}">
            <xm:f>NOT(ISERROR(SEARCH($X$1,I55)))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332" operator="containsText" id="{61BA00B2-5E70-4BE2-B3C3-30EF29F916D7}">
            <xm:f>NOT(ISERROR(SEARCH($W$1,I55)))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333" operator="containsText" id="{904CF078-6AB7-4870-BE44-CEE5A88A0335}">
            <xm:f>NOT(ISERROR(SEARCH($V$1,I55)))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334" operator="containsText" id="{A116F87A-62C1-42C4-90C7-B399CABB3AD4}">
            <xm:f>NOT(ISERROR(SEARCH($U$1,I55)))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335" operator="containsText" id="{A2A16398-34AF-40CA-97C0-D585B9F9CE7A}">
            <xm:f>NOT(ISERROR(SEARCH($T$1,I55)))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336" operator="containsText" id="{57A42378-23F0-41C7-B142-0F4AF9A1FC68}">
            <xm:f>NOT(ISERROR(SEARCH($S$1,I55)))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337" operator="containsText" id="{F8A87499-2CD9-4B68-A478-573430740DB7}">
            <xm:f>NOT(ISERROR(SEARCH($R$1,I55)))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338" operator="containsText" id="{64361670-E58D-4B0B-8615-25FBDD11447D}">
            <xm:f>NOT(ISERROR(SEARCH($Q$1,I55)))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339" operator="containsText" id="{2B13709F-5235-4FCE-8541-3AA2DEE4E720}">
            <xm:f>NOT(ISERROR(SEARCH($P$1,I55)))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340" operator="containsText" id="{48005CED-47C1-40AA-84F1-38126B4E5143}">
            <xm:f>NOT(ISERROR(SEARCH($O$1,I55)))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341" operator="containsText" id="{9F822B9E-2BA0-45E8-838A-B8F39FA3DEC1}">
            <xm:f>NOT(ISERROR(SEARCH($N$1,I55)))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342" operator="containsText" id="{B761C25E-FF5C-48C9-879D-1B6CAA102E9A}">
            <xm:f>NOT(ISERROR(SEARCH($M$1,I55)))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343" operator="containsText" id="{CB1A549D-FEBE-4670-9A1A-183AC8BAD8F9}">
            <xm:f>NOT(ISERROR(SEARCH($L$1,I55)))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344" operator="containsText" id="{04FAC5C9-F97A-4F3E-B18C-AB8900E79B9B}">
            <xm:f>NOT(ISERROR(SEARCH($K$1,I55)))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345" operator="containsText" id="{6F8D51D1-53BE-4C06-AD05-9A308832564A}">
            <xm:f>NOT(ISERROR(SEARCH($J$1,I55)))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I55</xm:sqref>
        </x14:conditionalFormatting>
        <x14:conditionalFormatting xmlns:xm="http://schemas.microsoft.com/office/excel/2006/main">
          <x14:cfRule type="containsText" priority="1190" operator="containsText" id="{6EBCD5D9-9638-4213-B458-7162CFC68D5C}">
            <xm:f>NOT(ISERROR(SEARCH($AA$1,AH1)))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191" operator="containsText" id="{2A983D8C-B145-47F0-91F9-A0CA9AFAFEA0}">
            <xm:f>NOT(ISERROR(SEARCH($Z$1,AH1)))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192" operator="containsText" id="{966568FE-E627-47E7-987E-FDFBAED99E61}">
            <xm:f>NOT(ISERROR(SEARCH($Y$1,AH1)))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193" operator="containsText" id="{75CE3101-EDD8-4315-86C9-4B813D933A30}">
            <xm:f>NOT(ISERROR(SEARCH($X$1,AH1)))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194" operator="containsText" id="{F80BC7E5-3307-4326-AD86-2B5ABC93F587}">
            <xm:f>NOT(ISERROR(SEARCH($W$1,AH1)))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195" operator="containsText" id="{6BD7FF22-7BCA-49F4-90BA-40FCB03F6B1B}">
            <xm:f>NOT(ISERROR(SEARCH($V$1,AH1)))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196" operator="containsText" id="{1C480CF8-C934-496E-8870-00029B6FF2FB}">
            <xm:f>NOT(ISERROR(SEARCH($U$1,AH1)))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197" operator="containsText" id="{158A90BA-5BA7-40E2-84E4-049D55CF21B7}">
            <xm:f>NOT(ISERROR(SEARCH($T$1,AH1)))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198" operator="containsText" id="{26416D8C-3E99-4CB1-BCE3-48991BAA105A}">
            <xm:f>NOT(ISERROR(SEARCH($S$1,AH1)))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199" operator="containsText" id="{7B74CB16-9BB1-4625-8687-EB65D3A4C3A7}">
            <xm:f>NOT(ISERROR(SEARCH($R$1,AH1)))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200" operator="containsText" id="{1EE47132-4F28-491A-9BC3-2E91561492DA}">
            <xm:f>NOT(ISERROR(SEARCH($Q$1,AH1)))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201" operator="containsText" id="{C32AA94B-3D6F-4B68-BA03-99CC9F99523A}">
            <xm:f>NOT(ISERROR(SEARCH($P$1,AH1)))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202" operator="containsText" id="{DB7CA8B3-D11D-41FD-BC15-6A76EDA1931E}">
            <xm:f>NOT(ISERROR(SEARCH($O$1,AH1)))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203" operator="containsText" id="{C2565C97-1E84-4C65-BD59-14974F2DA5CF}">
            <xm:f>NOT(ISERROR(SEARCH($N$1,AH1)))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204" operator="containsText" id="{35191B58-AEB2-4C53-BFF6-76DC935681D3}">
            <xm:f>NOT(ISERROR(SEARCH($M$1,AH1)))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205" operator="containsText" id="{1AF71D70-5C42-48BE-8F70-BD71F10821FF}">
            <xm:f>NOT(ISERROR(SEARCH($L$1,AH1)))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206" operator="containsText" id="{E5DB7045-9BC6-4735-A671-AFE9BDCC94A6}">
            <xm:f>NOT(ISERROR(SEARCH($K$1,AH1)))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207" operator="containsText" id="{B9B3CFBE-394E-4D30-8E77-AF8AA4F6B394}">
            <xm:f>NOT(ISERROR(SEARCH($J$1,AH1)))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AH1</xm:sqref>
        </x14:conditionalFormatting>
        <x14:conditionalFormatting xmlns:xm="http://schemas.microsoft.com/office/excel/2006/main">
          <x14:cfRule type="containsText" priority="1167" operator="containsText" id="{49C62763-C76A-49F6-AAF3-E9B22DEE7773}">
            <xm:f>NOT(ISERROR(SEARCH($AA$1,AH2)))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168" operator="containsText" id="{D15C7544-737B-49AC-B2A3-F70DCF6BFBDC}">
            <xm:f>NOT(ISERROR(SEARCH($Z$1,AH2)))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169" operator="containsText" id="{97297022-BA9D-434B-B56F-8F9655725CD8}">
            <xm:f>NOT(ISERROR(SEARCH($Y$1,AH2)))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170" operator="containsText" id="{E953F3DB-CA8F-476B-B716-61AD9F5CEADB}">
            <xm:f>NOT(ISERROR(SEARCH($X$1,AH2)))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171" operator="containsText" id="{9E015457-D6B6-4316-807C-CD32E3EDEC07}">
            <xm:f>NOT(ISERROR(SEARCH($W$1,AH2)))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172" operator="containsText" id="{2A93C06A-7788-4D6A-9278-30384E17B88D}">
            <xm:f>NOT(ISERROR(SEARCH($V$1,AH2)))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173" operator="containsText" id="{60D571D1-0E48-4B5D-82A0-53CA4B10DFCA}">
            <xm:f>NOT(ISERROR(SEARCH($U$1,AH2)))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174" operator="containsText" id="{0026DE5E-490B-4246-8361-F0CADD94D4F2}">
            <xm:f>NOT(ISERROR(SEARCH($T$1,AH2)))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175" operator="containsText" id="{00E2CF1C-FF83-4A32-B12B-699516EB6AC1}">
            <xm:f>NOT(ISERROR(SEARCH($S$1,AH2)))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176" operator="containsText" id="{93851F47-3843-4549-96D6-75F9B3AA0E20}">
            <xm:f>NOT(ISERROR(SEARCH($R$1,AH2)))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177" operator="containsText" id="{02ED549E-347A-4E5E-A13A-652AE1B79574}">
            <xm:f>NOT(ISERROR(SEARCH($Q$1,AH2)))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178" operator="containsText" id="{7039A4FC-62DE-4FE1-AF30-D086F5C2D65A}">
            <xm:f>NOT(ISERROR(SEARCH($P$1,AH2)))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179" operator="containsText" id="{F98201C3-77C6-4E8F-B428-6611E06F30A6}">
            <xm:f>NOT(ISERROR(SEARCH($O$1,AH2)))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180" operator="containsText" id="{D62DC7DB-C3A9-427A-953F-9616D661FB77}">
            <xm:f>NOT(ISERROR(SEARCH($N$1,AH2)))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181" operator="containsText" id="{4938F4F4-CEF9-473A-B47C-0483950DC4E9}">
            <xm:f>NOT(ISERROR(SEARCH($M$1,AH2)))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182" operator="containsText" id="{30AA7521-BAF1-4710-9DAC-C8E40DE48F24}">
            <xm:f>NOT(ISERROR(SEARCH($L$1,AH2)))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183" operator="containsText" id="{C6FAD1B9-6EFA-40DB-A8ED-FAFF98D93368}">
            <xm:f>NOT(ISERROR(SEARCH($K$1,AH2)))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184" operator="containsText" id="{6E9919AF-6CE5-428D-BE4D-B267F965B9C6}">
            <xm:f>NOT(ISERROR(SEARCH($J$1,AH2)))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AH2:AH19</xm:sqref>
        </x14:conditionalFormatting>
        <x14:conditionalFormatting xmlns:xm="http://schemas.microsoft.com/office/excel/2006/main">
          <x14:cfRule type="containsText" priority="1143" operator="containsText" id="{5D9C75C7-7603-40E3-96F5-85C7215F0453}">
            <xm:f>NOT(ISERROR(SEARCH($AA$1,I32)))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144" operator="containsText" id="{50A0EE77-CB07-4719-975A-BAE95303565C}">
            <xm:f>NOT(ISERROR(SEARCH($Z$1,I32)))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145" operator="containsText" id="{4AA287C9-50A9-4736-BC0A-9D8130CF4D31}">
            <xm:f>NOT(ISERROR(SEARCH($Y$1,I32)))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146" operator="containsText" id="{CEE2CB52-21B1-4B7E-82B8-CF36EB41A89F}">
            <xm:f>NOT(ISERROR(SEARCH($X$1,I32)))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147" operator="containsText" id="{CB7B40BC-E58D-4824-8DDE-FB87D2C8408D}">
            <xm:f>NOT(ISERROR(SEARCH($W$1,I32)))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148" operator="containsText" id="{3444EDC4-328F-4D02-819E-7DC667679451}">
            <xm:f>NOT(ISERROR(SEARCH($V$1,I32)))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149" operator="containsText" id="{9F0D4AA2-EDE8-479D-AA5E-2045475A72C8}">
            <xm:f>NOT(ISERROR(SEARCH($U$1,I32)))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150" operator="containsText" id="{358DD8BA-E0C3-448D-8ED7-468EE70F881A}">
            <xm:f>NOT(ISERROR(SEARCH($T$1,I32)))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151" operator="containsText" id="{8E10B9BD-258A-45AF-989A-3841F694A1C4}">
            <xm:f>NOT(ISERROR(SEARCH($S$1,I32)))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152" operator="containsText" id="{12D7AAEC-2E71-4013-988A-44903606E340}">
            <xm:f>NOT(ISERROR(SEARCH($R$1,I32)))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153" operator="containsText" id="{3D64395B-756B-45E7-8529-04E4C83FFE04}">
            <xm:f>NOT(ISERROR(SEARCH($Q$1,I32)))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154" operator="containsText" id="{7BC8C7F5-0350-4966-A8D6-24D8049A5529}">
            <xm:f>NOT(ISERROR(SEARCH($P$1,I32)))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155" operator="containsText" id="{80FA47E7-6FE2-4C8A-92D5-39472302BD42}">
            <xm:f>NOT(ISERROR(SEARCH($O$1,I32)))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156" operator="containsText" id="{9C7C7819-2B4A-42B0-A8DC-EAFCEC60612A}">
            <xm:f>NOT(ISERROR(SEARCH($N$1,I32)))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157" operator="containsText" id="{9E79DDC8-5622-45B4-9D6D-D361A809DD4D}">
            <xm:f>NOT(ISERROR(SEARCH($M$1,I32)))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158" operator="containsText" id="{98C0B0A2-584F-4211-844D-B81272D925BE}">
            <xm:f>NOT(ISERROR(SEARCH($L$1,I32)))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159" operator="containsText" id="{43DB8042-08B3-4D07-83F4-58819BAF281C}">
            <xm:f>NOT(ISERROR(SEARCH($K$1,I32)))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160" operator="containsText" id="{77E1CC42-6576-46F0-9A63-05D855B36BB3}">
            <xm:f>NOT(ISERROR(SEARCH($J$1,I32)))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I32</xm:sqref>
        </x14:conditionalFormatting>
        <x14:conditionalFormatting xmlns:xm="http://schemas.microsoft.com/office/excel/2006/main">
          <x14:cfRule type="containsText" priority="1120" operator="containsText" id="{762D5230-61C6-4C60-A10B-1112B45535D2}">
            <xm:f>NOT(ISERROR(SEARCH($AA$1,I38)))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121" operator="containsText" id="{A1ECDEBA-8441-408E-8184-B23456546FF9}">
            <xm:f>NOT(ISERROR(SEARCH($Z$1,I38)))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122" operator="containsText" id="{FDF77625-11D3-4782-9CD8-C02E8457A007}">
            <xm:f>NOT(ISERROR(SEARCH($Y$1,I38)))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123" operator="containsText" id="{077EEC8C-29F1-437A-96A4-558B94781F4B}">
            <xm:f>NOT(ISERROR(SEARCH($X$1,I38)))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124" operator="containsText" id="{4094E074-9A59-41BA-B926-AC4EA233E537}">
            <xm:f>NOT(ISERROR(SEARCH($W$1,I38)))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125" operator="containsText" id="{2040C97D-F236-473F-A319-63F1488FD2FA}">
            <xm:f>NOT(ISERROR(SEARCH($V$1,I38)))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126" operator="containsText" id="{F121A5B2-3FF8-452B-95F8-7545009FB69C}">
            <xm:f>NOT(ISERROR(SEARCH($U$1,I38)))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127" operator="containsText" id="{53344EF1-607A-4B72-ACFD-594B53FA0DFC}">
            <xm:f>NOT(ISERROR(SEARCH($T$1,I38)))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128" operator="containsText" id="{3CB1975D-9C36-4029-81C8-1B6E0FFBF26D}">
            <xm:f>NOT(ISERROR(SEARCH($S$1,I38)))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129" operator="containsText" id="{4D9B5E14-EA3E-4E4D-84A8-EE3D75225D79}">
            <xm:f>NOT(ISERROR(SEARCH($R$1,I38)))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130" operator="containsText" id="{9CD9A6D1-5121-408F-8BEE-A9ADF43827D1}">
            <xm:f>NOT(ISERROR(SEARCH($Q$1,I38)))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131" operator="containsText" id="{0F71F074-1F77-47EE-AE1B-E623699D5301}">
            <xm:f>NOT(ISERROR(SEARCH($P$1,I38)))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132" operator="containsText" id="{D2910142-34D6-4E56-83D6-8BF74487B697}">
            <xm:f>NOT(ISERROR(SEARCH($O$1,I38)))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133" operator="containsText" id="{AFFC68DE-9221-4119-A57F-E460BD1FF58E}">
            <xm:f>NOT(ISERROR(SEARCH($N$1,I38)))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134" operator="containsText" id="{F546BA23-739F-44A2-8B62-ABDDDCF4FF90}">
            <xm:f>NOT(ISERROR(SEARCH($M$1,I38)))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135" operator="containsText" id="{75AE5082-03BD-4A49-8A80-CC51FB3C4E54}">
            <xm:f>NOT(ISERROR(SEARCH($L$1,I38)))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136" operator="containsText" id="{65D20E75-963B-4415-ADBA-07F87D04852C}">
            <xm:f>NOT(ISERROR(SEARCH($K$1,I38)))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137" operator="containsText" id="{42FBCFAE-DDB2-4C1B-92D8-643BFCA23F33}">
            <xm:f>NOT(ISERROR(SEARCH($J$1,I38)))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I38</xm:sqref>
        </x14:conditionalFormatting>
        <x14:conditionalFormatting xmlns:xm="http://schemas.microsoft.com/office/excel/2006/main">
          <x14:cfRule type="containsText" priority="1097" operator="containsText" id="{68D20298-0E34-4B39-A2F5-19DE2648724F}">
            <xm:f>NOT(ISERROR(SEARCH($AA$1,I44)))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098" operator="containsText" id="{77123A3D-59EC-4391-AFB2-B025DAD012BA}">
            <xm:f>NOT(ISERROR(SEARCH($Z$1,I44)))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099" operator="containsText" id="{4A316B7C-8F9A-4137-851E-EAF27AE022A7}">
            <xm:f>NOT(ISERROR(SEARCH($Y$1,I44)))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100" operator="containsText" id="{6651B671-BFCB-4A50-9476-39A0090E8499}">
            <xm:f>NOT(ISERROR(SEARCH($X$1,I44)))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101" operator="containsText" id="{B639CBC7-7BA5-4B12-B5E5-3FD463A20A74}">
            <xm:f>NOT(ISERROR(SEARCH($W$1,I44)))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102" operator="containsText" id="{71D42568-2EFF-4665-8586-850465F9F04E}">
            <xm:f>NOT(ISERROR(SEARCH($V$1,I44)))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103" operator="containsText" id="{463E5EFC-56E3-4794-A22A-C853286451DD}">
            <xm:f>NOT(ISERROR(SEARCH($U$1,I44)))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104" operator="containsText" id="{62FD771D-22F3-451B-843A-2E9CB94E7D98}">
            <xm:f>NOT(ISERROR(SEARCH($T$1,I44)))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105" operator="containsText" id="{FCE621B6-C0A2-4152-A788-24E7FDBBC2D9}">
            <xm:f>NOT(ISERROR(SEARCH($S$1,I44)))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106" operator="containsText" id="{6898E499-9C42-4C41-9405-CB4C76D5910B}">
            <xm:f>NOT(ISERROR(SEARCH($R$1,I44)))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107" operator="containsText" id="{6E15215C-B1ED-4E5B-BD0C-3371FC157F79}">
            <xm:f>NOT(ISERROR(SEARCH($Q$1,I44)))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108" operator="containsText" id="{007ED3E9-B585-4FBB-BD9B-68E7D77EC6E6}">
            <xm:f>NOT(ISERROR(SEARCH($P$1,I44)))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109" operator="containsText" id="{3AC47C14-EBDF-44AF-B94F-6487A1EFB91B}">
            <xm:f>NOT(ISERROR(SEARCH($O$1,I44)))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110" operator="containsText" id="{A9CCF904-0C2B-42EB-93EA-9E0F66562F39}">
            <xm:f>NOT(ISERROR(SEARCH($N$1,I44)))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111" operator="containsText" id="{C9BEBF5C-0219-44D8-BCE6-F5C2C7A303FD}">
            <xm:f>NOT(ISERROR(SEARCH($M$1,I44)))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112" operator="containsText" id="{7964CFCD-25BA-4BFC-99F9-A6E769DE3B70}">
            <xm:f>NOT(ISERROR(SEARCH($L$1,I44)))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113" operator="containsText" id="{AC0E6471-0A30-43BE-B1D7-71D869648684}">
            <xm:f>NOT(ISERROR(SEARCH($K$1,I44)))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114" operator="containsText" id="{32F3E24C-9501-4BE4-A447-FB9AFE0198AF}">
            <xm:f>NOT(ISERROR(SEARCH($J$1,I44)))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I44</xm:sqref>
        </x14:conditionalFormatting>
        <x14:conditionalFormatting xmlns:xm="http://schemas.microsoft.com/office/excel/2006/main">
          <x14:cfRule type="containsText" priority="1074" operator="containsText" id="{CCAFD8C3-97B6-44EE-8474-0A29994D14AD}">
            <xm:f>NOT(ISERROR(SEARCH($AA$1,I50)))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075" operator="containsText" id="{BD13E065-F26C-4292-9610-1E26CCE7F776}">
            <xm:f>NOT(ISERROR(SEARCH($Z$1,I50)))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076" operator="containsText" id="{6CA0CE22-BB4E-4B53-AEBD-B3E055B8E30E}">
            <xm:f>NOT(ISERROR(SEARCH($Y$1,I50)))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077" operator="containsText" id="{39AAA80A-AFEE-41CC-AEC4-240FE8A92DC8}">
            <xm:f>NOT(ISERROR(SEARCH($X$1,I50)))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078" operator="containsText" id="{1D466E98-B01F-44C8-BA1C-09996509FE92}">
            <xm:f>NOT(ISERROR(SEARCH($W$1,I50)))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079" operator="containsText" id="{F8C7DB96-A7D7-4DA1-82E7-292AD554601C}">
            <xm:f>NOT(ISERROR(SEARCH($V$1,I50)))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080" operator="containsText" id="{593F112D-4D3C-4EA8-832E-0E382CF13236}">
            <xm:f>NOT(ISERROR(SEARCH($U$1,I50)))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081" operator="containsText" id="{2A578E48-8692-4A4E-A704-0827BA12B50C}">
            <xm:f>NOT(ISERROR(SEARCH($T$1,I50)))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082" operator="containsText" id="{2F12658D-4063-4F7F-AAB1-8393D3313E4C}">
            <xm:f>NOT(ISERROR(SEARCH($S$1,I50)))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083" operator="containsText" id="{B303D408-5B48-47E9-8215-CDDB58964ECE}">
            <xm:f>NOT(ISERROR(SEARCH($R$1,I50)))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084" operator="containsText" id="{AE74630C-8E15-4865-80B1-397FBC524D32}">
            <xm:f>NOT(ISERROR(SEARCH($Q$1,I50)))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085" operator="containsText" id="{5F369CE3-1D5C-4FEC-8D72-F7EDD3DCA7E0}">
            <xm:f>NOT(ISERROR(SEARCH($P$1,I50)))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086" operator="containsText" id="{D5F8566F-45DA-4433-9A0C-6A8E0F39BFC4}">
            <xm:f>NOT(ISERROR(SEARCH($O$1,I50)))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087" operator="containsText" id="{DFA98A07-EEC7-449C-B88C-2CDD7C7CA071}">
            <xm:f>NOT(ISERROR(SEARCH($N$1,I50)))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088" operator="containsText" id="{56F029D7-D34B-434A-9CD1-B14BBA22B249}">
            <xm:f>NOT(ISERROR(SEARCH($M$1,I50)))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089" operator="containsText" id="{53E8C15B-8888-44DB-975A-FA0559873870}">
            <xm:f>NOT(ISERROR(SEARCH($L$1,I50)))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090" operator="containsText" id="{7DEECC98-7850-44AA-A170-D524D562BF22}">
            <xm:f>NOT(ISERROR(SEARCH($K$1,I50)))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091" operator="containsText" id="{7120FF86-2802-4628-ABD0-23229201A9BC}">
            <xm:f>NOT(ISERROR(SEARCH($J$1,I50)))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I50</xm:sqref>
        </x14:conditionalFormatting>
        <x14:conditionalFormatting xmlns:xm="http://schemas.microsoft.com/office/excel/2006/main">
          <x14:cfRule type="containsText" priority="1051" operator="containsText" id="{991D2F69-F35D-45F8-B5C5-5C0A85C75679}">
            <xm:f>NOT(ISERROR(SEARCH($AA$1,I56)))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052" operator="containsText" id="{DB6C1350-535F-46B8-8D3C-C07AB2760542}">
            <xm:f>NOT(ISERROR(SEARCH($Z$1,I56)))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053" operator="containsText" id="{72514F1A-D6D5-4CE2-A353-F47FF6BB471B}">
            <xm:f>NOT(ISERROR(SEARCH($Y$1,I56)))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054" operator="containsText" id="{93255ADD-0962-44DA-8E27-7AC7A27B79B0}">
            <xm:f>NOT(ISERROR(SEARCH($X$1,I56)))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055" operator="containsText" id="{C9DDA641-D54B-4DB2-BB62-2E78C763F69D}">
            <xm:f>NOT(ISERROR(SEARCH($W$1,I56)))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056" operator="containsText" id="{54F9DEF7-BFA4-45B2-A036-0181F7652829}">
            <xm:f>NOT(ISERROR(SEARCH($V$1,I56)))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057" operator="containsText" id="{8AF9E5CA-0678-41D7-BECC-920747A27F95}">
            <xm:f>NOT(ISERROR(SEARCH($U$1,I56)))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058" operator="containsText" id="{5B0BD103-3A6C-4F6C-B309-0097E1335A9E}">
            <xm:f>NOT(ISERROR(SEARCH($T$1,I56)))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059" operator="containsText" id="{7F5DBFA2-0E30-469F-BFDE-56C777170970}">
            <xm:f>NOT(ISERROR(SEARCH($S$1,I56)))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060" operator="containsText" id="{070BC50D-B864-4F92-8B4E-8AA0DE36EF5D}">
            <xm:f>NOT(ISERROR(SEARCH($R$1,I56)))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061" operator="containsText" id="{6DC007FD-424A-4A06-A2F8-0F8D4D5B4D3D}">
            <xm:f>NOT(ISERROR(SEARCH($Q$1,I56)))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062" operator="containsText" id="{CDEADD07-6882-435B-B937-7161401DEC2E}">
            <xm:f>NOT(ISERROR(SEARCH($P$1,I56)))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063" operator="containsText" id="{05E07947-FFD1-4193-B5AC-0EAD36F42A72}">
            <xm:f>NOT(ISERROR(SEARCH($O$1,I56)))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064" operator="containsText" id="{69A7FB10-EB29-4C87-A4F8-629BF3AFAD04}">
            <xm:f>NOT(ISERROR(SEARCH($N$1,I56)))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065" operator="containsText" id="{38EAC27A-B42E-4828-A796-61B5902550DA}">
            <xm:f>NOT(ISERROR(SEARCH($M$1,I56)))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066" operator="containsText" id="{D2B49999-FFC6-42B9-A112-5E32A3D6EF8B}">
            <xm:f>NOT(ISERROR(SEARCH($L$1,I56)))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067" operator="containsText" id="{7DAE3128-1E47-4155-B823-AC8CEF60FD59}">
            <xm:f>NOT(ISERROR(SEARCH($K$1,I56)))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068" operator="containsText" id="{9A0E450E-004D-448C-9876-F3221E0F1CDA}">
            <xm:f>NOT(ISERROR(SEARCH($J$1,I56)))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I56</xm:sqref>
        </x14:conditionalFormatting>
        <x14:conditionalFormatting xmlns:xm="http://schemas.microsoft.com/office/excel/2006/main">
          <x14:cfRule type="containsText" priority="1020" operator="containsText" id="{C2E5A140-A150-4F89-B670-C4AF6E233CF7}">
            <xm:f>NOT(ISERROR(SEARCH($AA$1,G29)))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021" operator="containsText" id="{78BFC8FD-E649-4DD2-82C8-A0ED20D7976F}">
            <xm:f>NOT(ISERROR(SEARCH($Z$1,G29)))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022" operator="containsText" id="{847B75E2-BC14-4C6A-8B39-5D5B95D2C6E3}">
            <xm:f>NOT(ISERROR(SEARCH($Y$1,G29)))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023" operator="containsText" id="{A09258D9-526A-4B5C-B8DB-6CB2D4A3FC18}">
            <xm:f>NOT(ISERROR(SEARCH($X$1,G29)))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024" operator="containsText" id="{3A446915-7F47-4733-AE76-BD9A473E18B3}">
            <xm:f>NOT(ISERROR(SEARCH($W$1,G29)))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025" operator="containsText" id="{034F44D7-8EBE-4B5B-8B27-BF53FED62E91}">
            <xm:f>NOT(ISERROR(SEARCH($V$1,G29)))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026" operator="containsText" id="{138C0D6E-AE80-421F-82ED-38663AB9B7E6}">
            <xm:f>NOT(ISERROR(SEARCH($U$1,G29)))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027" operator="containsText" id="{FCD6D658-DACD-4BE2-9F9C-DB0CD9FDE794}">
            <xm:f>NOT(ISERROR(SEARCH($T$1,G29)))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028" operator="containsText" id="{B24ADB4D-A528-432B-9341-C985F293DF83}">
            <xm:f>NOT(ISERROR(SEARCH($S$1,G29)))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029" operator="containsText" id="{35E034CC-D75B-4050-8F2E-FB0FDC5796BF}">
            <xm:f>NOT(ISERROR(SEARCH($R$1,G29)))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030" operator="containsText" id="{44CE77CA-1FCA-4AE8-9DB1-F1B00C41594C}">
            <xm:f>NOT(ISERROR(SEARCH($Q$1,G29)))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031" operator="containsText" id="{6B796113-D93C-4970-B13B-F17FDB7E01E9}">
            <xm:f>NOT(ISERROR(SEARCH($P$1,G29)))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032" operator="containsText" id="{E2E4ECB3-D59E-425B-9D96-E32E729D2DAE}">
            <xm:f>NOT(ISERROR(SEARCH($O$1,G29)))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033" operator="containsText" id="{A2ED976F-1B7C-4AF1-B2F1-AB8FB9CF8AF9}">
            <xm:f>NOT(ISERROR(SEARCH($N$1,G29)))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034" operator="containsText" id="{82EBBD34-38E0-4514-BE09-8F253D095862}">
            <xm:f>NOT(ISERROR(SEARCH($M$1,G29)))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035" operator="containsText" id="{BDDCB6B7-DD4D-420F-ADA5-DAEAA2216238}">
            <xm:f>NOT(ISERROR(SEARCH($L$1,G29)))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036" operator="containsText" id="{755280D1-C333-40B4-BE10-95E5A7BF8AB4}">
            <xm:f>NOT(ISERROR(SEARCH($K$1,G29)))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037" operator="containsText" id="{5430E560-50D3-4684-B085-77A031A69A2F}">
            <xm:f>NOT(ISERROR(SEARCH($J$1,G29)))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G29:G30</xm:sqref>
        </x14:conditionalFormatting>
        <x14:conditionalFormatting xmlns:xm="http://schemas.microsoft.com/office/excel/2006/main">
          <x14:cfRule type="containsText" priority="997" operator="containsText" id="{29A6A876-7063-463B-9C90-F858E0858921}">
            <xm:f>NOT(ISERROR(SEARCH($AA$1,G35)))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998" operator="containsText" id="{8D04E768-42D7-4ADD-84BF-1627EABB73C0}">
            <xm:f>NOT(ISERROR(SEARCH($Z$1,G35)))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999" operator="containsText" id="{686AE950-DDE7-4644-96B4-C4EB2E03EDB4}">
            <xm:f>NOT(ISERROR(SEARCH($Y$1,G35)))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000" operator="containsText" id="{6E2DACA7-4E97-4BB2-9D68-FE9289D27EF1}">
            <xm:f>NOT(ISERROR(SEARCH($X$1,G35)))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001" operator="containsText" id="{E19D542B-3650-4FA1-BDCA-D98925B65234}">
            <xm:f>NOT(ISERROR(SEARCH($W$1,G35)))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002" operator="containsText" id="{D664562C-4630-4642-80E4-B81A292A31EB}">
            <xm:f>NOT(ISERROR(SEARCH($V$1,G35)))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003" operator="containsText" id="{99453DA1-1EBB-445F-BC22-DF3E7D5B3904}">
            <xm:f>NOT(ISERROR(SEARCH($U$1,G35)))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004" operator="containsText" id="{39C457E2-1DAA-4E1E-AE6E-43B6C38B17AD}">
            <xm:f>NOT(ISERROR(SEARCH($T$1,G35)))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005" operator="containsText" id="{EE708770-77E1-4F5C-83AE-ACAC9633BD4C}">
            <xm:f>NOT(ISERROR(SEARCH($S$1,G35)))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006" operator="containsText" id="{C7D06659-5592-4405-A607-61E62A2E7E23}">
            <xm:f>NOT(ISERROR(SEARCH($R$1,G35)))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007" operator="containsText" id="{4D0F7CB5-07D9-47B7-BF1D-A7E82AC0DECA}">
            <xm:f>NOT(ISERROR(SEARCH($Q$1,G35)))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008" operator="containsText" id="{8A1738B5-705A-4315-8338-14F73890FED0}">
            <xm:f>NOT(ISERROR(SEARCH($P$1,G35)))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009" operator="containsText" id="{7C346BBD-A315-4F6C-9E6C-FA6A70EC4280}">
            <xm:f>NOT(ISERROR(SEARCH($O$1,G35)))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010" operator="containsText" id="{F70EC21E-7098-488C-8F3F-D014EC2432F4}">
            <xm:f>NOT(ISERROR(SEARCH($N$1,G35)))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011" operator="containsText" id="{3C4F19EC-1CC1-4B64-9274-8637AA569D34}">
            <xm:f>NOT(ISERROR(SEARCH($M$1,G35)))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012" operator="containsText" id="{548127C0-353B-443D-887B-843758471123}">
            <xm:f>NOT(ISERROR(SEARCH($L$1,G35)))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013" operator="containsText" id="{779EAE8E-D8F8-4F38-B740-75F383E42FDD}">
            <xm:f>NOT(ISERROR(SEARCH($K$1,G35)))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014" operator="containsText" id="{4A028097-8066-4B7A-91B3-A34229D5BB6F}">
            <xm:f>NOT(ISERROR(SEARCH($J$1,G35)))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G35:G36</xm:sqref>
        </x14:conditionalFormatting>
        <x14:conditionalFormatting xmlns:xm="http://schemas.microsoft.com/office/excel/2006/main">
          <x14:cfRule type="containsText" priority="974" operator="containsText" id="{8F04B4F3-8C90-4D40-A6DA-22831CA93360}">
            <xm:f>NOT(ISERROR(SEARCH($AA$1,G41)))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975" operator="containsText" id="{79F8B5F6-9723-4F73-A0B5-0F7174BB80F8}">
            <xm:f>NOT(ISERROR(SEARCH($Z$1,G41)))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976" operator="containsText" id="{113AD327-3AF0-44BB-8610-6FF3875A8B06}">
            <xm:f>NOT(ISERROR(SEARCH($Y$1,G41)))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977" operator="containsText" id="{92652526-3A8B-48BA-BB16-BFE066A43B07}">
            <xm:f>NOT(ISERROR(SEARCH($X$1,G41)))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978" operator="containsText" id="{3829ABA3-9CF7-47CE-A8CE-8E3F6702FAA1}">
            <xm:f>NOT(ISERROR(SEARCH($W$1,G41)))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979" operator="containsText" id="{01C5B639-D7DC-461F-8559-8A1876DDFBFC}">
            <xm:f>NOT(ISERROR(SEARCH($V$1,G41)))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980" operator="containsText" id="{8F37FF98-25CC-4B93-B114-9415DF1D3F40}">
            <xm:f>NOT(ISERROR(SEARCH($U$1,G41)))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981" operator="containsText" id="{0CEE9AEC-965B-472A-8BAE-CC250252CE85}">
            <xm:f>NOT(ISERROR(SEARCH($T$1,G41)))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982" operator="containsText" id="{8557D663-9F78-4153-AB11-83D7332F2696}">
            <xm:f>NOT(ISERROR(SEARCH($S$1,G41)))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983" operator="containsText" id="{E63AC4F4-8590-4FF7-8D1A-76D918DC9F17}">
            <xm:f>NOT(ISERROR(SEARCH($R$1,G41)))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984" operator="containsText" id="{16AEFF76-DDAE-41D8-A14E-CAB01446CC38}">
            <xm:f>NOT(ISERROR(SEARCH($Q$1,G41)))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985" operator="containsText" id="{24199116-955A-401F-B856-B19238F83DF8}">
            <xm:f>NOT(ISERROR(SEARCH($P$1,G41)))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986" operator="containsText" id="{916F09D0-B9FA-4760-84B8-F15D8211FAA1}">
            <xm:f>NOT(ISERROR(SEARCH($O$1,G41)))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987" operator="containsText" id="{6839486B-7D27-4934-B7C9-67C83BFC8ACF}">
            <xm:f>NOT(ISERROR(SEARCH($N$1,G41)))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988" operator="containsText" id="{25770D36-4D21-4F8A-AB00-E82DE9C4E280}">
            <xm:f>NOT(ISERROR(SEARCH($M$1,G41)))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989" operator="containsText" id="{0C40CACF-7A3A-4AD6-8719-4B09F50D7B14}">
            <xm:f>NOT(ISERROR(SEARCH($L$1,G41)))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990" operator="containsText" id="{5B5507A2-B77B-46E6-A30C-1B7E1B6C9261}">
            <xm:f>NOT(ISERROR(SEARCH($K$1,G41)))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991" operator="containsText" id="{7BDB73CF-BAB0-473A-B032-F1328A9BA75B}">
            <xm:f>NOT(ISERROR(SEARCH($J$1,G41)))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G41:G42</xm:sqref>
        </x14:conditionalFormatting>
        <x14:conditionalFormatting xmlns:xm="http://schemas.microsoft.com/office/excel/2006/main">
          <x14:cfRule type="containsText" priority="951" operator="containsText" id="{BA65EE4D-82B6-46C6-9832-187A4FBB4617}">
            <xm:f>NOT(ISERROR(SEARCH($AA$1,G47)))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952" operator="containsText" id="{C2B6C1F7-40D3-4079-A2F0-DC54FC21CF0A}">
            <xm:f>NOT(ISERROR(SEARCH($Z$1,G47)))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953" operator="containsText" id="{79A495E8-9D08-409A-AF2B-46BACA374D4D}">
            <xm:f>NOT(ISERROR(SEARCH($Y$1,G47)))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954" operator="containsText" id="{0FF3437A-8077-4542-9E9D-53B796982642}">
            <xm:f>NOT(ISERROR(SEARCH($X$1,G47)))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955" operator="containsText" id="{E55F2BA3-5F29-4D40-8C69-A9C9A22D86DC}">
            <xm:f>NOT(ISERROR(SEARCH($W$1,G47)))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956" operator="containsText" id="{3D31D319-C159-4E41-8829-AA67262FA63E}">
            <xm:f>NOT(ISERROR(SEARCH($V$1,G47)))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957" operator="containsText" id="{8B0FF2BC-2508-4502-97D2-624BD8CBDFD6}">
            <xm:f>NOT(ISERROR(SEARCH($U$1,G47)))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958" operator="containsText" id="{4BB19DDB-E217-40D2-9D6D-D9A90EBE170E}">
            <xm:f>NOT(ISERROR(SEARCH($T$1,G47)))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959" operator="containsText" id="{F3AF5307-AD61-4A01-BBAC-5EA11A98A787}">
            <xm:f>NOT(ISERROR(SEARCH($S$1,G47)))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960" operator="containsText" id="{62A2FDAD-EAF9-43BD-BD22-F8651944886C}">
            <xm:f>NOT(ISERROR(SEARCH($R$1,G47)))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961" operator="containsText" id="{F13F5277-C0CA-4DD2-9F0F-EAFB5423D21C}">
            <xm:f>NOT(ISERROR(SEARCH($Q$1,G47)))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962" operator="containsText" id="{448EA6E8-9E3E-4A08-B1A6-AA77BBBA6C6E}">
            <xm:f>NOT(ISERROR(SEARCH($P$1,G47)))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963" operator="containsText" id="{B05FD671-5910-48DD-B383-4A6A60F63E08}">
            <xm:f>NOT(ISERROR(SEARCH($O$1,G47)))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964" operator="containsText" id="{2E3FC5E3-C3A6-4809-811B-93F964D0B1F6}">
            <xm:f>NOT(ISERROR(SEARCH($N$1,G47)))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965" operator="containsText" id="{74C1E78C-AD19-49BC-89D1-308FBE4FE7D4}">
            <xm:f>NOT(ISERROR(SEARCH($M$1,G47)))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966" operator="containsText" id="{551C6BC1-4111-4CFC-BCB8-EAA0DA8B1A19}">
            <xm:f>NOT(ISERROR(SEARCH($L$1,G47)))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967" operator="containsText" id="{19626BC7-A3F7-4790-A4E6-A7DC73D299C9}">
            <xm:f>NOT(ISERROR(SEARCH($K$1,G47)))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968" operator="containsText" id="{BDF1F04B-4BD8-4BC9-9B49-0B6FDAB44EEA}">
            <xm:f>NOT(ISERROR(SEARCH($J$1,G47)))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G47:G48</xm:sqref>
        </x14:conditionalFormatting>
        <x14:conditionalFormatting xmlns:xm="http://schemas.microsoft.com/office/excel/2006/main">
          <x14:cfRule type="containsText" priority="928" operator="containsText" id="{0540E3E2-8CBD-45E3-9CD4-5E125775121C}">
            <xm:f>NOT(ISERROR(SEARCH($AA$1,G53)))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929" operator="containsText" id="{03155D63-9543-48A9-9B66-4A4DF90C6744}">
            <xm:f>NOT(ISERROR(SEARCH($Z$1,G53)))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930" operator="containsText" id="{1AA989FE-3141-42B2-836E-FF6650B3BB88}">
            <xm:f>NOT(ISERROR(SEARCH($Y$1,G53)))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931" operator="containsText" id="{278863F6-282B-4030-A66D-502743178F14}">
            <xm:f>NOT(ISERROR(SEARCH($X$1,G53)))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932" operator="containsText" id="{48B0B193-8E6C-4EC9-82B2-49E9AB74A67E}">
            <xm:f>NOT(ISERROR(SEARCH($W$1,G53)))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933" operator="containsText" id="{46017DD8-6E0E-470D-A6F9-CA76E0A31119}">
            <xm:f>NOT(ISERROR(SEARCH($V$1,G53)))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934" operator="containsText" id="{B0A46E53-562E-4527-8A08-AC86E412E8E0}">
            <xm:f>NOT(ISERROR(SEARCH($U$1,G53)))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935" operator="containsText" id="{334AEFB0-8CDA-45BA-ACE8-D02ABE347E9F}">
            <xm:f>NOT(ISERROR(SEARCH($T$1,G53)))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936" operator="containsText" id="{85717502-D37D-427A-A2B2-81D1863EC42D}">
            <xm:f>NOT(ISERROR(SEARCH($S$1,G53)))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937" operator="containsText" id="{6E4E8D44-951E-40C5-8785-E51B4D1E5C59}">
            <xm:f>NOT(ISERROR(SEARCH($R$1,G53)))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938" operator="containsText" id="{3663A13C-2EB5-438A-A4C4-8A89B9ACFA8C}">
            <xm:f>NOT(ISERROR(SEARCH($Q$1,G53)))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939" operator="containsText" id="{269F3471-8F36-4EC6-8F2C-F6C1DD1A749D}">
            <xm:f>NOT(ISERROR(SEARCH($P$1,G53)))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940" operator="containsText" id="{13D0388D-912A-49A0-B356-3B0CD83576EF}">
            <xm:f>NOT(ISERROR(SEARCH($O$1,G53)))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941" operator="containsText" id="{00CE3928-E618-4DEC-8860-58FDB111DDD7}">
            <xm:f>NOT(ISERROR(SEARCH($N$1,G53)))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942" operator="containsText" id="{3E8DE570-37F4-4E56-B4F0-AC1CDCF52E68}">
            <xm:f>NOT(ISERROR(SEARCH($M$1,G53)))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943" operator="containsText" id="{0635F2E2-D6FE-4E0D-A820-E8591F114114}">
            <xm:f>NOT(ISERROR(SEARCH($L$1,G53)))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944" operator="containsText" id="{DA4167A8-B6D6-4514-86A4-577042579391}">
            <xm:f>NOT(ISERROR(SEARCH($K$1,G53)))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945" operator="containsText" id="{1F2217CE-7C3B-46C7-8248-8ADED48485AB}">
            <xm:f>NOT(ISERROR(SEARCH($J$1,G53)))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G53:G54</xm:sqref>
        </x14:conditionalFormatting>
        <x14:conditionalFormatting xmlns:xm="http://schemas.microsoft.com/office/excel/2006/main">
          <x14:cfRule type="containsText" priority="896" operator="containsText" id="{55CECEC3-2E9B-47E1-93D6-7A53C08781D7}">
            <xm:f>NOT(ISERROR(SEARCH($AA$1,A1)))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897" operator="containsText" id="{E9ABE023-C719-4E07-A722-50A3E80BC75E}">
            <xm:f>NOT(ISERROR(SEARCH($Z$1,A1)))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898" operator="containsText" id="{C1070A09-318D-4BA0-AB6F-DBC94507269C}">
            <xm:f>NOT(ISERROR(SEARCH($Y$1,A1)))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899" operator="containsText" id="{CCBA328F-F106-4A15-9885-71BCF9288141}">
            <xm:f>NOT(ISERROR(SEARCH($X$1,A1)))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900" operator="containsText" id="{CA79C69F-2A6B-4E6A-BC25-398E5B0CF884}">
            <xm:f>NOT(ISERROR(SEARCH($W$1,A1)))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901" operator="containsText" id="{D6633645-8E8A-4DFE-9901-DE0F6725B983}">
            <xm:f>NOT(ISERROR(SEARCH($V$1,A1)))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902" operator="containsText" id="{B4469F2D-FE18-47BA-816D-303F710F37B5}">
            <xm:f>NOT(ISERROR(SEARCH($U$1,A1)))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903" operator="containsText" id="{262D6095-1D3A-4062-B19E-A208A504814B}">
            <xm:f>NOT(ISERROR(SEARCH($T$1,A1)))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904" operator="containsText" id="{6502032B-A730-47EE-B24F-1E6BB0FC64D0}">
            <xm:f>NOT(ISERROR(SEARCH($S$1,A1)))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905" operator="containsText" id="{217A645E-E061-46AA-8695-9306E1D9875C}">
            <xm:f>NOT(ISERROR(SEARCH($R$1,A1)))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906" operator="containsText" id="{9C8A4506-C3DD-4031-BB3A-9990111EF946}">
            <xm:f>NOT(ISERROR(SEARCH($Q$1,A1)))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907" operator="containsText" id="{44BC0EC5-3EB7-44F3-966E-6423B635A9D1}">
            <xm:f>NOT(ISERROR(SEARCH($P$1,A1)))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908" operator="containsText" id="{97B71402-BD9C-43DA-B0F7-E27858548710}">
            <xm:f>NOT(ISERROR(SEARCH($O$1,A1)))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909" operator="containsText" id="{4E7484A3-7BAA-42A4-B547-57572B8D995B}">
            <xm:f>NOT(ISERROR(SEARCH($N$1,A1)))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910" operator="containsText" id="{46AC5416-3C41-4417-8113-797C426786CA}">
            <xm:f>NOT(ISERROR(SEARCH($M$1,A1)))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911" operator="containsText" id="{95B70398-A4A7-4D0A-B913-EFB243D2E7B1}">
            <xm:f>NOT(ISERROR(SEARCH($L$1,A1)))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912" operator="containsText" id="{2AEBB30A-CFF3-4B91-81FA-CDFF612A8E93}">
            <xm:f>NOT(ISERROR(SEARCH($K$1,A1)))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913" operator="containsText" id="{7E86B051-1DCD-40AA-B58C-9C80D071BE5D}">
            <xm:f>NOT(ISERROR(SEARCH($J$1,A1)))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A1</xm:sqref>
        </x14:conditionalFormatting>
        <x14:conditionalFormatting xmlns:xm="http://schemas.microsoft.com/office/excel/2006/main">
          <x14:cfRule type="containsText" priority="873" operator="containsText" id="{696B1C73-24E7-4234-84F4-721B30E1E021}">
            <xm:f>NOT(ISERROR(SEARCH($AA$1,B2)))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874" operator="containsText" id="{9BC2AD4E-C16A-4DC0-B44B-2998D9DF1793}">
            <xm:f>NOT(ISERROR(SEARCH($Z$1,B2)))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875" operator="containsText" id="{8B894E04-9160-4E29-9C8B-7EF8F27EB057}">
            <xm:f>NOT(ISERROR(SEARCH($Y$1,B2)))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876" operator="containsText" id="{798224B6-7C2A-41BB-9A50-CDD6B8935DB8}">
            <xm:f>NOT(ISERROR(SEARCH($X$1,B2)))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877" operator="containsText" id="{574A29ED-F218-4E74-91C9-47724760863F}">
            <xm:f>NOT(ISERROR(SEARCH($W$1,B2)))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878" operator="containsText" id="{C044A662-67F0-44A9-B77B-C472A57496E0}">
            <xm:f>NOT(ISERROR(SEARCH($V$1,B2)))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879" operator="containsText" id="{84F994C4-3F5E-4A9F-A522-354D2BCC7059}">
            <xm:f>NOT(ISERROR(SEARCH($U$1,B2)))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880" operator="containsText" id="{7C6B87EE-DE92-4743-B46A-7E214C73ED86}">
            <xm:f>NOT(ISERROR(SEARCH($T$1,B2)))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881" operator="containsText" id="{045A77B1-4842-49B3-8DE4-F3EA0B9EE986}">
            <xm:f>NOT(ISERROR(SEARCH($S$1,B2)))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882" operator="containsText" id="{03B445A7-37B9-4F8C-AFB2-0DF4665F2CC9}">
            <xm:f>NOT(ISERROR(SEARCH($R$1,B2)))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883" operator="containsText" id="{DDAFDC82-F6F4-4B52-BD63-F574D414C414}">
            <xm:f>NOT(ISERROR(SEARCH($Q$1,B2)))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884" operator="containsText" id="{0ADBF222-D095-432C-B295-5F2B855D9C68}">
            <xm:f>NOT(ISERROR(SEARCH($P$1,B2)))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885" operator="containsText" id="{62771341-219A-4445-9114-2440EA8D0644}">
            <xm:f>NOT(ISERROR(SEARCH($O$1,B2)))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886" operator="containsText" id="{85D80DE6-46AA-43A9-8F47-8795D633015C}">
            <xm:f>NOT(ISERROR(SEARCH($N$1,B2)))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887" operator="containsText" id="{E067FDC8-D2D0-429A-8FA7-9356A529D912}">
            <xm:f>NOT(ISERROR(SEARCH($M$1,B2)))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888" operator="containsText" id="{0CFC6B46-1796-4D12-8BF9-0C2B703DE18C}">
            <xm:f>NOT(ISERROR(SEARCH($L$1,B2)))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889" operator="containsText" id="{6C1B6EC9-A8CC-4FF9-8B54-FC15B9AD23DD}">
            <xm:f>NOT(ISERROR(SEARCH($K$1,B2)))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890" operator="containsText" id="{D6E95714-D2F7-46EA-8EB8-DF724EDAF8F1}">
            <xm:f>NOT(ISERROR(SEARCH($J$1,B2)))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B2</xm:sqref>
        </x14:conditionalFormatting>
        <x14:conditionalFormatting xmlns:xm="http://schemas.microsoft.com/office/excel/2006/main">
          <x14:cfRule type="containsText" priority="466" operator="containsText" id="{3BA7C647-8FC9-4ED0-9092-0104CF40699A}">
            <xm:f>NOT(ISERROR(SEARCH($AA$1,G25)))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467" operator="containsText" id="{2176EC23-72D9-49D5-B744-F14203261792}">
            <xm:f>NOT(ISERROR(SEARCH($Z$1,G25)))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468" operator="containsText" id="{5B28911A-DFC3-4BBD-B001-7829B8D99D85}">
            <xm:f>NOT(ISERROR(SEARCH($Y$1,G25)))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469" operator="containsText" id="{16B5E67A-856E-4838-83CD-5A38151963D1}">
            <xm:f>NOT(ISERROR(SEARCH($X$1,G25)))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470" operator="containsText" id="{5481E87D-571F-4366-B615-33AC4DF55776}">
            <xm:f>NOT(ISERROR(SEARCH($W$1,G25)))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471" operator="containsText" id="{F3430C2A-12D1-4890-834B-52A699B6713B}">
            <xm:f>NOT(ISERROR(SEARCH($V$1,G25)))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472" operator="containsText" id="{65977E30-5A39-4FB4-B6F9-69B4E4C0DA70}">
            <xm:f>NOT(ISERROR(SEARCH($U$1,G25)))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473" operator="containsText" id="{C33428B7-CC34-409A-92D3-6B4F6EDD88EC}">
            <xm:f>NOT(ISERROR(SEARCH($T$1,G25)))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474" operator="containsText" id="{887B0149-97CD-44F3-99EE-C8D4592099FD}">
            <xm:f>NOT(ISERROR(SEARCH($S$1,G25)))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475" operator="containsText" id="{745C18BD-037C-48CC-908D-10BAD549192F}">
            <xm:f>NOT(ISERROR(SEARCH($R$1,G25)))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476" operator="containsText" id="{BD883759-BA34-4737-AE6A-A590BBA19687}">
            <xm:f>NOT(ISERROR(SEARCH($Q$1,G25)))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477" operator="containsText" id="{E7A1A9F5-9485-481F-BB28-AA0A2EED8BDD}">
            <xm:f>NOT(ISERROR(SEARCH($P$1,G25)))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478" operator="containsText" id="{CC662B0D-4BC4-43DA-9BEA-79D827C3E50B}">
            <xm:f>NOT(ISERROR(SEARCH($O$1,G25)))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479" operator="containsText" id="{B9AA9D52-B6E6-4627-BF22-0CDAE8D6B912}">
            <xm:f>NOT(ISERROR(SEARCH($N$1,G25)))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480" operator="containsText" id="{F286619C-46AC-4C99-9560-ABF4A23BE212}">
            <xm:f>NOT(ISERROR(SEARCH($M$1,G25)))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481" operator="containsText" id="{CEA0BF74-A565-46E4-80EA-11599D6512E4}">
            <xm:f>NOT(ISERROR(SEARCH($L$1,G25)))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482" operator="containsText" id="{9460787C-C4FC-46D7-B75C-551FF92C8110}">
            <xm:f>NOT(ISERROR(SEARCH($K$1,G25)))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483" operator="containsText" id="{90A47098-C127-4101-9BC8-746EED67FF42}">
            <xm:f>NOT(ISERROR(SEARCH($J$1,G25)))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G25</xm:sqref>
        </x14:conditionalFormatting>
        <x14:conditionalFormatting xmlns:xm="http://schemas.microsoft.com/office/excel/2006/main">
          <x14:cfRule type="containsText" priority="443" operator="containsText" id="{C934156F-DAF8-4F94-925C-F3461E1D61B7}">
            <xm:f>NOT(ISERROR(SEARCH($AA$1,H29)))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444" operator="containsText" id="{13C1256A-0C4E-4483-A207-CF4E69A7B4F9}">
            <xm:f>NOT(ISERROR(SEARCH($Z$1,H29)))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445" operator="containsText" id="{689A3C41-9417-47B8-8200-D0518F032037}">
            <xm:f>NOT(ISERROR(SEARCH($Y$1,H29)))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446" operator="containsText" id="{64BD1E83-8D29-4E6B-9E30-0904547BC6B0}">
            <xm:f>NOT(ISERROR(SEARCH($X$1,H29)))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447" operator="containsText" id="{AC8CA6B6-D48A-4EB5-81B6-A23518901434}">
            <xm:f>NOT(ISERROR(SEARCH($W$1,H29)))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448" operator="containsText" id="{E96A74D5-5C0E-4F21-8AC9-C99A7CFA10D9}">
            <xm:f>NOT(ISERROR(SEARCH($V$1,H29)))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449" operator="containsText" id="{5A0B9289-F516-4A28-ACF5-8965926E138A}">
            <xm:f>NOT(ISERROR(SEARCH($U$1,H29)))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450" operator="containsText" id="{E9F780D3-6B76-4106-BC9D-8F6CBFF182D7}">
            <xm:f>NOT(ISERROR(SEARCH($T$1,H29)))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451" operator="containsText" id="{5C9EA4A5-27A4-46C6-A463-7AF542D977DE}">
            <xm:f>NOT(ISERROR(SEARCH($S$1,H29)))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452" operator="containsText" id="{02C6E090-30E9-4C65-B3E1-CE8692B2E3EC}">
            <xm:f>NOT(ISERROR(SEARCH($R$1,H29)))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453" operator="containsText" id="{228E4516-FBE5-4585-922B-62CC4750BDBD}">
            <xm:f>NOT(ISERROR(SEARCH($Q$1,H29)))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454" operator="containsText" id="{9CEE369A-7240-41FA-B53E-050AA61C7B32}">
            <xm:f>NOT(ISERROR(SEARCH($P$1,H29)))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455" operator="containsText" id="{41186DFC-8D31-490C-BC6F-91FF0EE07E76}">
            <xm:f>NOT(ISERROR(SEARCH($O$1,H29)))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456" operator="containsText" id="{BF2C0BF0-B541-4FEC-86AE-FC10CD327099}">
            <xm:f>NOT(ISERROR(SEARCH($N$1,H29)))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457" operator="containsText" id="{3A4397DB-72CB-4504-8959-220A3F1E896E}">
            <xm:f>NOT(ISERROR(SEARCH($M$1,H29)))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458" operator="containsText" id="{F8E40B63-95D7-4632-ADCF-3CB332A38EC4}">
            <xm:f>NOT(ISERROR(SEARCH($L$1,H29)))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459" operator="containsText" id="{26EC13F7-44D8-49D9-8C24-09927EF502C4}">
            <xm:f>NOT(ISERROR(SEARCH($K$1,H29)))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460" operator="containsText" id="{1E433154-9B60-4D9F-8F05-61109693B71B}">
            <xm:f>NOT(ISERROR(SEARCH($J$1,H29)))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H29:H30</xm:sqref>
        </x14:conditionalFormatting>
        <x14:conditionalFormatting xmlns:xm="http://schemas.microsoft.com/office/excel/2006/main">
          <x14:cfRule type="containsText" priority="420" operator="containsText" id="{073F5F5E-7B30-4108-BD84-5A2CD8457B4F}">
            <xm:f>NOT(ISERROR(SEARCH($AA$1,H35)))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421" operator="containsText" id="{7ACCAAD4-D945-496E-9B18-B692CCD0BDAA}">
            <xm:f>NOT(ISERROR(SEARCH($Z$1,H35)))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422" operator="containsText" id="{3B9B60D4-016F-4B8D-905F-7C57AA8C5C6F}">
            <xm:f>NOT(ISERROR(SEARCH($Y$1,H35)))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423" operator="containsText" id="{CF6944E8-F42B-4D48-8113-5D1E13D3F6B4}">
            <xm:f>NOT(ISERROR(SEARCH($X$1,H35)))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424" operator="containsText" id="{92C01CA9-DA8F-4823-B0AA-D2F19E4F812D}">
            <xm:f>NOT(ISERROR(SEARCH($W$1,H35)))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425" operator="containsText" id="{935FF825-8984-475C-A3A1-EB9C3DE49947}">
            <xm:f>NOT(ISERROR(SEARCH($V$1,H35)))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426" operator="containsText" id="{5169D229-1497-433E-A758-3395063787D9}">
            <xm:f>NOT(ISERROR(SEARCH($U$1,H35)))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427" operator="containsText" id="{69BEC321-A213-4A20-B3EA-F9AEB8D54305}">
            <xm:f>NOT(ISERROR(SEARCH($T$1,H35)))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428" operator="containsText" id="{BAC0DF1A-DD0F-4D41-B529-E6EFEC370ACC}">
            <xm:f>NOT(ISERROR(SEARCH($S$1,H35)))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429" operator="containsText" id="{D843A2DD-F127-486D-8F17-3B191E2AF846}">
            <xm:f>NOT(ISERROR(SEARCH($R$1,H35)))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430" operator="containsText" id="{8F5B918A-E329-4FB2-868B-4C36A357DC8E}">
            <xm:f>NOT(ISERROR(SEARCH($Q$1,H35)))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431" operator="containsText" id="{7A776D12-478E-4C3B-8A58-023B11244B3B}">
            <xm:f>NOT(ISERROR(SEARCH($P$1,H35)))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432" operator="containsText" id="{03A0A070-17B8-4B44-A273-76FBE5AA35A3}">
            <xm:f>NOT(ISERROR(SEARCH($O$1,H35)))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433" operator="containsText" id="{0A234693-0A65-4CEF-9AA1-FAF1E08733CC}">
            <xm:f>NOT(ISERROR(SEARCH($N$1,H35)))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434" operator="containsText" id="{0D91A8C0-A059-4CE1-A792-0B9F39F40389}">
            <xm:f>NOT(ISERROR(SEARCH($M$1,H35)))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435" operator="containsText" id="{3B82D88A-D1A8-47E2-BD1C-82C9DA6917AD}">
            <xm:f>NOT(ISERROR(SEARCH($L$1,H35)))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436" operator="containsText" id="{78DE1802-8A60-4A92-8DA3-1B1C6995D1C9}">
            <xm:f>NOT(ISERROR(SEARCH($K$1,H35)))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437" operator="containsText" id="{48370DFB-4C6B-477D-A643-F0ED4D8C4D11}">
            <xm:f>NOT(ISERROR(SEARCH($J$1,H35)))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H35:H36</xm:sqref>
        </x14:conditionalFormatting>
        <x14:conditionalFormatting xmlns:xm="http://schemas.microsoft.com/office/excel/2006/main">
          <x14:cfRule type="containsText" priority="397" operator="containsText" id="{A4E3890A-233E-4420-B49E-EC6C3D38895E}">
            <xm:f>NOT(ISERROR(SEARCH($AA$1,H41)))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398" operator="containsText" id="{F3C0776D-327F-4DA5-9EC7-6DFFB3AC545D}">
            <xm:f>NOT(ISERROR(SEARCH($Z$1,H41)))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399" operator="containsText" id="{0DB65DEC-8CD9-4591-B8FF-2CB84B701D06}">
            <xm:f>NOT(ISERROR(SEARCH($Y$1,H41)))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400" operator="containsText" id="{2EE0D3D8-A45D-4C60-9483-0130F324A581}">
            <xm:f>NOT(ISERROR(SEARCH($X$1,H41)))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401" operator="containsText" id="{F2641BDE-9912-4641-A35A-41ABF5D944B6}">
            <xm:f>NOT(ISERROR(SEARCH($W$1,H41)))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402" operator="containsText" id="{ECE9BE38-BE70-4C44-AF8E-A0FC895CBF85}">
            <xm:f>NOT(ISERROR(SEARCH($V$1,H41)))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403" operator="containsText" id="{62623FF5-7A6C-44D1-BE3A-A79BF874ECF5}">
            <xm:f>NOT(ISERROR(SEARCH($U$1,H41)))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404" operator="containsText" id="{96A149EE-E333-44F5-9D86-256F2AF87480}">
            <xm:f>NOT(ISERROR(SEARCH($T$1,H41)))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405" operator="containsText" id="{88BBF82E-66D8-4E64-B73F-34BEB4C1B458}">
            <xm:f>NOT(ISERROR(SEARCH($S$1,H41)))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406" operator="containsText" id="{A11F3064-09E4-4B28-8CFC-744BC850DE7B}">
            <xm:f>NOT(ISERROR(SEARCH($R$1,H41)))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407" operator="containsText" id="{95469F57-8BA7-49A2-8941-8372E6E07C95}">
            <xm:f>NOT(ISERROR(SEARCH($Q$1,H41)))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408" operator="containsText" id="{8A85DFE3-5061-45C0-842B-92800F923536}">
            <xm:f>NOT(ISERROR(SEARCH($P$1,H41)))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409" operator="containsText" id="{4D7E9906-4617-43AD-9C2A-3755FF17BB9E}">
            <xm:f>NOT(ISERROR(SEARCH($O$1,H41)))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410" operator="containsText" id="{B7F664DC-BB3A-4F0A-B4F3-20926C52FA45}">
            <xm:f>NOT(ISERROR(SEARCH($N$1,H41)))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411" operator="containsText" id="{14A825DA-5792-4E92-A89B-7F5D261D8EAD}">
            <xm:f>NOT(ISERROR(SEARCH($M$1,H41)))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412" operator="containsText" id="{03A7A79D-6D7B-48E7-A7E2-69976AB56BFB}">
            <xm:f>NOT(ISERROR(SEARCH($L$1,H41)))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413" operator="containsText" id="{B1A8BA32-809A-4F51-9FBD-B0C2F10E2FC9}">
            <xm:f>NOT(ISERROR(SEARCH($K$1,H41)))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414" operator="containsText" id="{D33259FA-E8AF-43EB-9257-A30A71E990C9}">
            <xm:f>NOT(ISERROR(SEARCH($J$1,H41)))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H41:H42</xm:sqref>
        </x14:conditionalFormatting>
        <x14:conditionalFormatting xmlns:xm="http://schemas.microsoft.com/office/excel/2006/main">
          <x14:cfRule type="containsText" priority="374" operator="containsText" id="{7617CF0B-058C-4771-B328-2ECBCF468D3D}">
            <xm:f>NOT(ISERROR(SEARCH($AA$1,H47)))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375" operator="containsText" id="{A0F6CD15-7417-443C-AED3-750F37921D0A}">
            <xm:f>NOT(ISERROR(SEARCH($Z$1,H47)))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376" operator="containsText" id="{7DCD6634-AC4A-462C-A3E1-EE372ED54F1D}">
            <xm:f>NOT(ISERROR(SEARCH($Y$1,H47)))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377" operator="containsText" id="{D911D64B-0E62-4927-9193-5FC2C53580BD}">
            <xm:f>NOT(ISERROR(SEARCH($X$1,H47)))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378" operator="containsText" id="{51AC75B2-0629-48A9-A451-E9E0790161AD}">
            <xm:f>NOT(ISERROR(SEARCH($W$1,H47)))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379" operator="containsText" id="{791A3A86-C07F-431E-AD56-3461DACC8DB9}">
            <xm:f>NOT(ISERROR(SEARCH($V$1,H47)))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380" operator="containsText" id="{76B859AA-760F-4ABE-9BB9-407EF0566285}">
            <xm:f>NOT(ISERROR(SEARCH($U$1,H47)))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381" operator="containsText" id="{45673971-B593-4433-A0E3-317C8123B3E5}">
            <xm:f>NOT(ISERROR(SEARCH($T$1,H47)))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382" operator="containsText" id="{B31A89FE-333C-4F99-ADF8-EF564AD87B45}">
            <xm:f>NOT(ISERROR(SEARCH($S$1,H47)))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383" operator="containsText" id="{18D71623-E2C1-41E3-82D0-ECE076BCA11A}">
            <xm:f>NOT(ISERROR(SEARCH($R$1,H47)))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384" operator="containsText" id="{B216B7C3-55A4-48DC-8FE1-AA8991945A66}">
            <xm:f>NOT(ISERROR(SEARCH($Q$1,H47)))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385" operator="containsText" id="{A4508138-8356-4367-839D-D2A1D8512EE2}">
            <xm:f>NOT(ISERROR(SEARCH($P$1,H47)))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386" operator="containsText" id="{B50BB80B-B8EC-4F33-909D-785BA1FD5BE8}">
            <xm:f>NOT(ISERROR(SEARCH($O$1,H47)))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387" operator="containsText" id="{6D948F24-98FD-4107-8185-D11EA76F1393}">
            <xm:f>NOT(ISERROR(SEARCH($N$1,H47)))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388" operator="containsText" id="{2EE91659-AF46-4654-AE37-AFEAE0CC5DE0}">
            <xm:f>NOT(ISERROR(SEARCH($M$1,H47)))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389" operator="containsText" id="{C7BA6CBF-E3E1-4856-8FBE-3A56E212AFDC}">
            <xm:f>NOT(ISERROR(SEARCH($L$1,H47)))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390" operator="containsText" id="{0DB9B7FA-0E03-4085-9D31-C49F033A76A0}">
            <xm:f>NOT(ISERROR(SEARCH($K$1,H47)))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391" operator="containsText" id="{65F709F2-6387-4F32-874E-D3F64664D596}">
            <xm:f>NOT(ISERROR(SEARCH($J$1,H47)))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H47:H48</xm:sqref>
        </x14:conditionalFormatting>
        <x14:conditionalFormatting xmlns:xm="http://schemas.microsoft.com/office/excel/2006/main">
          <x14:cfRule type="containsText" priority="351" operator="containsText" id="{4B33293C-BC8C-4B52-A40A-F3AFA171DE02}">
            <xm:f>NOT(ISERROR(SEARCH($AA$1,H53)))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352" operator="containsText" id="{281C710A-DB2C-47ED-8A76-8B6F2277E2DA}">
            <xm:f>NOT(ISERROR(SEARCH($Z$1,H53)))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353" operator="containsText" id="{AF77F8D4-3438-4094-B73E-77A86DA60450}">
            <xm:f>NOT(ISERROR(SEARCH($Y$1,H53)))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354" operator="containsText" id="{63D434E8-DEC1-45A2-8B0C-F3BAE0C65281}">
            <xm:f>NOT(ISERROR(SEARCH($X$1,H53)))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355" operator="containsText" id="{8540CB22-16E5-4B41-AA80-43BD005BEB16}">
            <xm:f>NOT(ISERROR(SEARCH($W$1,H53)))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356" operator="containsText" id="{3FB3B741-12CD-4A70-9265-2BDA7A7D694E}">
            <xm:f>NOT(ISERROR(SEARCH($V$1,H53)))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357" operator="containsText" id="{6332ED00-B3D2-47DA-B863-A7B5CDAA1C2D}">
            <xm:f>NOT(ISERROR(SEARCH($U$1,H53)))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358" operator="containsText" id="{1C5E5766-4814-4D34-8C95-1794D37AB1B9}">
            <xm:f>NOT(ISERROR(SEARCH($T$1,H53)))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359" operator="containsText" id="{3AE01587-082E-4DB1-9ADC-4B38D620A043}">
            <xm:f>NOT(ISERROR(SEARCH($S$1,H53)))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360" operator="containsText" id="{4B92B562-F17B-4B86-B7D6-B64E5EE4E855}">
            <xm:f>NOT(ISERROR(SEARCH($R$1,H53)))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361" operator="containsText" id="{A1E39DAB-25C1-484C-B40C-3334703ECBB7}">
            <xm:f>NOT(ISERROR(SEARCH($Q$1,H53)))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362" operator="containsText" id="{BB2F3FA6-3883-47D2-9841-F3D24E1FEA6D}">
            <xm:f>NOT(ISERROR(SEARCH($P$1,H53)))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363" operator="containsText" id="{38418A14-89F8-4EE7-B06F-72352BD76D77}">
            <xm:f>NOT(ISERROR(SEARCH($O$1,H53)))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364" operator="containsText" id="{F8A4B78C-593B-4A30-BEB1-937A4B067FAA}">
            <xm:f>NOT(ISERROR(SEARCH($N$1,H53)))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365" operator="containsText" id="{7C52B1C8-74C1-458C-8939-9B5964F0DA27}">
            <xm:f>NOT(ISERROR(SEARCH($M$1,H53)))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366" operator="containsText" id="{3EFAE91A-BAF0-445E-813A-1A8053B75CEB}">
            <xm:f>NOT(ISERROR(SEARCH($L$1,H53)))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367" operator="containsText" id="{CF690A67-EF51-4D9A-B731-530E571ADD6F}">
            <xm:f>NOT(ISERROR(SEARCH($K$1,H53)))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368" operator="containsText" id="{3F57E53A-3126-43D8-97F9-5BE1D092DDAA}">
            <xm:f>NOT(ISERROR(SEARCH($J$1,H53)))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H53:H54</xm:sqref>
        </x14:conditionalFormatting>
        <x14:conditionalFormatting xmlns:xm="http://schemas.microsoft.com/office/excel/2006/main">
          <x14:cfRule type="containsText" priority="328" operator="containsText" id="{7F6B8303-C46F-4692-AB04-59180137DCEF}">
            <xm:f>NOT(ISERROR(SEARCH($AA$1,G31)))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329" operator="containsText" id="{062CE2D5-C3F2-4D52-8B5D-A4F97A007218}">
            <xm:f>NOT(ISERROR(SEARCH($Z$1,G31)))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330" operator="containsText" id="{D40E7A99-7674-4244-B8A5-CA7AAF155E86}">
            <xm:f>NOT(ISERROR(SEARCH($Y$1,G31)))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331" operator="containsText" id="{84AB3D19-B20F-472E-B975-2B63A3048250}">
            <xm:f>NOT(ISERROR(SEARCH($X$1,G31)))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332" operator="containsText" id="{3A948886-A7D5-4916-BB61-D2DF5C4E442B}">
            <xm:f>NOT(ISERROR(SEARCH($W$1,G31)))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333" operator="containsText" id="{56ED258D-24F7-4C7B-8AF9-00674A3AE5D1}">
            <xm:f>NOT(ISERROR(SEARCH($V$1,G31)))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334" operator="containsText" id="{E38DF96E-8B30-48A2-9597-D0A2B5FEFB3B}">
            <xm:f>NOT(ISERROR(SEARCH($U$1,G31)))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335" operator="containsText" id="{4452BBB2-C087-4F4E-961E-C8328CD41063}">
            <xm:f>NOT(ISERROR(SEARCH($T$1,G31)))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336" operator="containsText" id="{0C7EED35-F49D-4D80-B627-120F75B44929}">
            <xm:f>NOT(ISERROR(SEARCH($S$1,G31)))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337" operator="containsText" id="{8FB63D9A-E440-4A11-ADB7-F7F2DA52AFEB}">
            <xm:f>NOT(ISERROR(SEARCH($R$1,G31)))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338" operator="containsText" id="{49B2BA64-969C-4FD7-B39C-08FBC9AAF329}">
            <xm:f>NOT(ISERROR(SEARCH($Q$1,G31)))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339" operator="containsText" id="{578BD4BE-7B1D-41CE-9C6F-6CE3634930CC}">
            <xm:f>NOT(ISERROR(SEARCH($P$1,G31)))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340" operator="containsText" id="{D10E7604-6EB4-4399-ADE5-D140D24BF5D7}">
            <xm:f>NOT(ISERROR(SEARCH($O$1,G31)))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341" operator="containsText" id="{038DCEF3-B184-4DC2-A9D1-0B14B847878F}">
            <xm:f>NOT(ISERROR(SEARCH($N$1,G31)))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342" operator="containsText" id="{AE41B20C-3562-4ACB-9612-175812827190}">
            <xm:f>NOT(ISERROR(SEARCH($M$1,G31)))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343" operator="containsText" id="{D3CF9D33-28FB-48FC-BD90-2FBE035963A6}">
            <xm:f>NOT(ISERROR(SEARCH($L$1,G31)))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344" operator="containsText" id="{2682C77F-0CFF-48DE-82A8-94CDE854A002}">
            <xm:f>NOT(ISERROR(SEARCH($K$1,G31)))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345" operator="containsText" id="{CDC6569E-0728-4009-9AF4-490F31E6527F}">
            <xm:f>NOT(ISERROR(SEARCH($J$1,G31)))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G32:H32 H31</xm:sqref>
        </x14:conditionalFormatting>
        <x14:conditionalFormatting xmlns:xm="http://schemas.microsoft.com/office/excel/2006/main">
          <x14:cfRule type="containsText" priority="305" operator="containsText" id="{27305D14-D758-4812-9526-BE7B7F5D4CCB}">
            <xm:f>NOT(ISERROR(SEARCH($AA$1,G31)))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306" operator="containsText" id="{D2EE0060-3F4A-4D72-BE6E-FB594015AB2E}">
            <xm:f>NOT(ISERROR(SEARCH($Z$1,G31)))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307" operator="containsText" id="{80047DA9-F762-4A19-A8A2-F7B53A006524}">
            <xm:f>NOT(ISERROR(SEARCH($Y$1,G31)))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308" operator="containsText" id="{724B33C5-B3CE-4D1B-8859-07F9AA1CB09F}">
            <xm:f>NOT(ISERROR(SEARCH($X$1,G31)))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309" operator="containsText" id="{D594F1ED-0BF9-4966-9CD2-502A6111772C}">
            <xm:f>NOT(ISERROR(SEARCH($W$1,G31)))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310" operator="containsText" id="{4DC2B03D-DA9C-44F8-92B0-86210A7F623C}">
            <xm:f>NOT(ISERROR(SEARCH($V$1,G31)))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311" operator="containsText" id="{06B49F00-4201-4F99-BC5B-59C4CD4DF0F0}">
            <xm:f>NOT(ISERROR(SEARCH($U$1,G31)))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312" operator="containsText" id="{372062CE-E543-4F0E-A10C-766369A2492B}">
            <xm:f>NOT(ISERROR(SEARCH($T$1,G31)))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313" operator="containsText" id="{4A26A40C-CE37-49A3-8F18-24123F044D21}">
            <xm:f>NOT(ISERROR(SEARCH($S$1,G31)))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314" operator="containsText" id="{20479CEF-EE0E-4F18-9C5F-9D261221E2CF}">
            <xm:f>NOT(ISERROR(SEARCH($R$1,G31)))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315" operator="containsText" id="{DD38F477-E01B-4D0B-AA00-B25E9384A075}">
            <xm:f>NOT(ISERROR(SEARCH($Q$1,G31)))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316" operator="containsText" id="{C23A4465-3869-4EC0-BC17-D6DC15C76715}">
            <xm:f>NOT(ISERROR(SEARCH($P$1,G31)))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317" operator="containsText" id="{1277FA81-794F-4D9C-81B9-B142A5A0DF5A}">
            <xm:f>NOT(ISERROR(SEARCH($O$1,G31)))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318" operator="containsText" id="{E27E23AE-3934-41E6-BC8F-7B36F59E9F3A}">
            <xm:f>NOT(ISERROR(SEARCH($N$1,G31)))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319" operator="containsText" id="{4E61A57A-110F-48E7-84A2-9C215B3056A2}">
            <xm:f>NOT(ISERROR(SEARCH($M$1,G31)))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320" operator="containsText" id="{C389CAD6-9B38-4857-B480-817031228F66}">
            <xm:f>NOT(ISERROR(SEARCH($L$1,G31)))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321" operator="containsText" id="{3235AC78-8C90-4270-B94C-345AF351D744}">
            <xm:f>NOT(ISERROR(SEARCH($K$1,G31)))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322" operator="containsText" id="{B8D93E60-0AC3-46B1-A582-8C1221249D8F}">
            <xm:f>NOT(ISERROR(SEARCH($J$1,G31)))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G31</xm:sqref>
        </x14:conditionalFormatting>
        <x14:conditionalFormatting xmlns:xm="http://schemas.microsoft.com/office/excel/2006/main">
          <x14:cfRule type="containsText" priority="282" operator="containsText" id="{00469616-BF1D-4349-AD64-45F16DB582C8}">
            <xm:f>NOT(ISERROR(SEARCH($AA$1,G37)))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283" operator="containsText" id="{E96C5D42-2A40-4581-8AB6-0EFC7CECADE6}">
            <xm:f>NOT(ISERROR(SEARCH($Z$1,G37)))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284" operator="containsText" id="{6515B7DF-3FE6-4C0E-B7F7-E71185A75D62}">
            <xm:f>NOT(ISERROR(SEARCH($Y$1,G37)))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285" operator="containsText" id="{F82A3B03-6CC0-4CA6-AB0C-C7F797166C6C}">
            <xm:f>NOT(ISERROR(SEARCH($X$1,G37)))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286" operator="containsText" id="{D6EF7966-725B-4ABA-B9C2-D87AAA6F11DD}">
            <xm:f>NOT(ISERROR(SEARCH($W$1,G37)))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287" operator="containsText" id="{8F00368A-23F4-4809-9DF5-57C21D3794D8}">
            <xm:f>NOT(ISERROR(SEARCH($V$1,G37)))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288" operator="containsText" id="{1715079C-9A23-4A85-B944-C215AE4E3955}">
            <xm:f>NOT(ISERROR(SEARCH($U$1,G37)))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289" operator="containsText" id="{46573F25-905B-4087-8935-DFA4398356B7}">
            <xm:f>NOT(ISERROR(SEARCH($T$1,G37)))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290" operator="containsText" id="{8F3955BD-1D39-4191-A4D5-D7EDB1B1F72D}">
            <xm:f>NOT(ISERROR(SEARCH($S$1,G37)))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291" operator="containsText" id="{973EAD72-1072-4C7D-8B38-75D0C4A54E98}">
            <xm:f>NOT(ISERROR(SEARCH($R$1,G37)))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292" operator="containsText" id="{341C3DCA-F6AF-4533-A4FB-740644B54517}">
            <xm:f>NOT(ISERROR(SEARCH($Q$1,G37)))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293" operator="containsText" id="{865FBF81-612C-4BE4-A5C9-E39E0104CEAC}">
            <xm:f>NOT(ISERROR(SEARCH($P$1,G37)))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294" operator="containsText" id="{0FDD5EA9-B011-481D-8FAC-260E74244B08}">
            <xm:f>NOT(ISERROR(SEARCH($O$1,G37)))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295" operator="containsText" id="{1652A9E1-8939-4F1D-9BC3-BD3948D4B5AC}">
            <xm:f>NOT(ISERROR(SEARCH($N$1,G37)))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296" operator="containsText" id="{C595C135-F0F0-4449-B1AB-0040B1188E5E}">
            <xm:f>NOT(ISERROR(SEARCH($M$1,G37)))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297" operator="containsText" id="{810BFE44-FA2C-4033-8AE2-85A508AB4A9D}">
            <xm:f>NOT(ISERROR(SEARCH($L$1,G37)))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298" operator="containsText" id="{6F1D61EC-B1ED-465F-A100-0A315156AB81}">
            <xm:f>NOT(ISERROR(SEARCH($K$1,G37)))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299" operator="containsText" id="{AAF78D27-F58E-4176-A18E-B32B34C4A7B6}">
            <xm:f>NOT(ISERROR(SEARCH($J$1,G37)))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G38:H38 H37</xm:sqref>
        </x14:conditionalFormatting>
        <x14:conditionalFormatting xmlns:xm="http://schemas.microsoft.com/office/excel/2006/main">
          <x14:cfRule type="containsText" priority="259" operator="containsText" id="{0C4B86A2-9737-459D-B984-60536B960F91}">
            <xm:f>NOT(ISERROR(SEARCH($AA$1,G37)))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260" operator="containsText" id="{D27AE768-67A9-4CE7-9D16-C61E1120DC87}">
            <xm:f>NOT(ISERROR(SEARCH($Z$1,G37)))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261" operator="containsText" id="{4221BBC2-644E-409E-9125-580BB1AABE11}">
            <xm:f>NOT(ISERROR(SEARCH($Y$1,G37)))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262" operator="containsText" id="{532DDF16-C3D4-48F2-A554-DF2B53779A81}">
            <xm:f>NOT(ISERROR(SEARCH($X$1,G37)))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263" operator="containsText" id="{3E684971-FE72-44E8-8059-09F4621B0A38}">
            <xm:f>NOT(ISERROR(SEARCH($W$1,G37)))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264" operator="containsText" id="{60EB1FEF-6326-47DE-A434-E20E430EB996}">
            <xm:f>NOT(ISERROR(SEARCH($V$1,G37)))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265" operator="containsText" id="{C236061E-B815-4DED-B6EA-DE059208EB08}">
            <xm:f>NOT(ISERROR(SEARCH($U$1,G37)))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266" operator="containsText" id="{6C27DC95-33DC-4A8D-8AF7-5F8A00BB0E19}">
            <xm:f>NOT(ISERROR(SEARCH($T$1,G37)))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267" operator="containsText" id="{59896BA6-AA9E-4C95-8FC5-8E4BF3702AE6}">
            <xm:f>NOT(ISERROR(SEARCH($S$1,G37)))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268" operator="containsText" id="{0439F628-3E45-4BCA-ADA4-28D88954F5F1}">
            <xm:f>NOT(ISERROR(SEARCH($R$1,G37)))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269" operator="containsText" id="{15C3875D-566D-4299-9E94-9342EC4BC546}">
            <xm:f>NOT(ISERROR(SEARCH($Q$1,G37)))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270" operator="containsText" id="{94077D0F-106E-41D5-9342-A8ACF5C527DF}">
            <xm:f>NOT(ISERROR(SEARCH($P$1,G37)))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271" operator="containsText" id="{22DD60ED-800E-4885-BD07-F8EF920CFE94}">
            <xm:f>NOT(ISERROR(SEARCH($O$1,G37)))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272" operator="containsText" id="{0FBCE9A7-9785-4D74-96B1-1EACBE79C871}">
            <xm:f>NOT(ISERROR(SEARCH($N$1,G37)))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273" operator="containsText" id="{B76E7F28-0FF4-4EE3-B9CA-38C10E8106C4}">
            <xm:f>NOT(ISERROR(SEARCH($M$1,G37)))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274" operator="containsText" id="{EE982A16-DF46-4EAD-97D1-6A80B68EC291}">
            <xm:f>NOT(ISERROR(SEARCH($L$1,G37)))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275" operator="containsText" id="{2978CB34-F8A7-4B05-8368-DBA0A42B959F}">
            <xm:f>NOT(ISERROR(SEARCH($K$1,G37)))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276" operator="containsText" id="{9B479771-D7F8-4EA7-AD64-862C336E191B}">
            <xm:f>NOT(ISERROR(SEARCH($J$1,G37)))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G37</xm:sqref>
        </x14:conditionalFormatting>
        <x14:conditionalFormatting xmlns:xm="http://schemas.microsoft.com/office/excel/2006/main">
          <x14:cfRule type="containsText" priority="236" operator="containsText" id="{2FE78452-E06E-4E6B-9664-82E7D38F2C49}">
            <xm:f>NOT(ISERROR(SEARCH($AA$1,G43)))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237" operator="containsText" id="{1CB885CA-45E4-478E-A07A-AE205C8FDFA7}">
            <xm:f>NOT(ISERROR(SEARCH($Z$1,G43)))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238" operator="containsText" id="{1097A45A-01B0-4CE6-A3BB-B6011C1A3AD9}">
            <xm:f>NOT(ISERROR(SEARCH($Y$1,G43)))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239" operator="containsText" id="{61477DFC-5328-4A5F-83FE-006610113B70}">
            <xm:f>NOT(ISERROR(SEARCH($X$1,G43)))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240" operator="containsText" id="{CC3161B9-8F7B-4C38-BC1F-4287091D8481}">
            <xm:f>NOT(ISERROR(SEARCH($W$1,G43)))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241" operator="containsText" id="{96A3F63B-9DC9-403E-8F67-7035753E03C2}">
            <xm:f>NOT(ISERROR(SEARCH($V$1,G43)))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242" operator="containsText" id="{3B42BCF6-BD62-41F0-9A37-ABE7A70D9013}">
            <xm:f>NOT(ISERROR(SEARCH($U$1,G43)))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243" operator="containsText" id="{9FEB2487-B1AA-45E4-8217-DAF2364356C3}">
            <xm:f>NOT(ISERROR(SEARCH($T$1,G43)))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244" operator="containsText" id="{55DB2A92-7F76-4B94-9475-79BC4A61AA06}">
            <xm:f>NOT(ISERROR(SEARCH($S$1,G43)))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245" operator="containsText" id="{728E8455-EBE7-4343-A182-A49972A11361}">
            <xm:f>NOT(ISERROR(SEARCH($R$1,G43)))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246" operator="containsText" id="{98A9C68F-9D21-4B93-8BAF-F5AD5ACB7AAE}">
            <xm:f>NOT(ISERROR(SEARCH($Q$1,G43)))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247" operator="containsText" id="{D4B74B4D-F453-4BD6-920A-305F3592E4AA}">
            <xm:f>NOT(ISERROR(SEARCH($P$1,G43)))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248" operator="containsText" id="{E07F8C4D-5310-49DC-9769-E227C391976C}">
            <xm:f>NOT(ISERROR(SEARCH($O$1,G43)))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249" operator="containsText" id="{71E0A1AA-B8BF-41A9-948E-4E5AF4790822}">
            <xm:f>NOT(ISERROR(SEARCH($N$1,G43)))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250" operator="containsText" id="{A0C55B96-E33C-45E6-BCAA-3C91B2091390}">
            <xm:f>NOT(ISERROR(SEARCH($M$1,G43)))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251" operator="containsText" id="{86C85745-7B5F-4641-821A-42BBED8952BE}">
            <xm:f>NOT(ISERROR(SEARCH($L$1,G43)))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252" operator="containsText" id="{8A743CFF-318D-4081-B437-128E15B4413E}">
            <xm:f>NOT(ISERROR(SEARCH($K$1,G43)))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253" operator="containsText" id="{64843FB1-9BF6-42B4-9CEF-A12964C00E24}">
            <xm:f>NOT(ISERROR(SEARCH($J$1,G43)))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G44:H44 H43</xm:sqref>
        </x14:conditionalFormatting>
        <x14:conditionalFormatting xmlns:xm="http://schemas.microsoft.com/office/excel/2006/main">
          <x14:cfRule type="containsText" priority="213" operator="containsText" id="{C0929BC5-B853-4C58-AD19-BA03A9998788}">
            <xm:f>NOT(ISERROR(SEARCH($AA$1,G43)))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214" operator="containsText" id="{45E982AC-1F89-4C89-BFEB-8F3ECFDEDE10}">
            <xm:f>NOT(ISERROR(SEARCH($Z$1,G43)))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215" operator="containsText" id="{DC448159-3C6C-46D0-A041-357430F005A9}">
            <xm:f>NOT(ISERROR(SEARCH($Y$1,G43)))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216" operator="containsText" id="{B3559259-B44C-486E-A611-BEA1D1185C23}">
            <xm:f>NOT(ISERROR(SEARCH($X$1,G43)))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217" operator="containsText" id="{9D2CF51F-94D3-4838-ACA2-E1C5F67A4F9C}">
            <xm:f>NOT(ISERROR(SEARCH($W$1,G43)))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218" operator="containsText" id="{46A36824-BEE7-457F-BE5C-33DF379F8802}">
            <xm:f>NOT(ISERROR(SEARCH($V$1,G43)))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219" operator="containsText" id="{44405C8F-6E5A-452B-9E29-18D93BD2279A}">
            <xm:f>NOT(ISERROR(SEARCH($U$1,G43)))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220" operator="containsText" id="{D01529E4-AAB8-4645-ABB5-6B21B539940B}">
            <xm:f>NOT(ISERROR(SEARCH($T$1,G43)))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221" operator="containsText" id="{10A29F8B-08E8-4CFD-A255-31F11FCF91DA}">
            <xm:f>NOT(ISERROR(SEARCH($S$1,G43)))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222" operator="containsText" id="{A3C7B839-0C32-4E53-8983-743CD6EEB02E}">
            <xm:f>NOT(ISERROR(SEARCH($R$1,G43)))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223" operator="containsText" id="{37A21245-7626-4A38-9973-9E09CED58C33}">
            <xm:f>NOT(ISERROR(SEARCH($Q$1,G43)))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224" operator="containsText" id="{E8E5DDB1-444B-4784-961A-BDDB99F2DC7F}">
            <xm:f>NOT(ISERROR(SEARCH($P$1,G43)))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225" operator="containsText" id="{55A2DDF5-446F-4855-898D-6C569BFDE741}">
            <xm:f>NOT(ISERROR(SEARCH($O$1,G43)))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226" operator="containsText" id="{478D38EC-B8A5-4DFD-A7FD-D7A17DF78825}">
            <xm:f>NOT(ISERROR(SEARCH($N$1,G43)))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227" operator="containsText" id="{1C1C1FA6-325E-4F1F-96BC-DDAF34BE4A61}">
            <xm:f>NOT(ISERROR(SEARCH($M$1,G43)))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228" operator="containsText" id="{B3FC997A-D3C0-4DC2-AC48-78FEC0CE1203}">
            <xm:f>NOT(ISERROR(SEARCH($L$1,G43)))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229" operator="containsText" id="{80F3FC53-CAF6-4F51-90E9-B28DD8A34820}">
            <xm:f>NOT(ISERROR(SEARCH($K$1,G43)))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230" operator="containsText" id="{78832602-E216-41BF-B57A-7F3FE501C9F3}">
            <xm:f>NOT(ISERROR(SEARCH($J$1,G43)))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G43</xm:sqref>
        </x14:conditionalFormatting>
        <x14:conditionalFormatting xmlns:xm="http://schemas.microsoft.com/office/excel/2006/main">
          <x14:cfRule type="containsText" priority="190" operator="containsText" id="{D67CFD56-7476-4354-8B5D-2246242605CB}">
            <xm:f>NOT(ISERROR(SEARCH($AA$1,G49)))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91" operator="containsText" id="{33F6482F-E429-4912-A050-257EA3026507}">
            <xm:f>NOT(ISERROR(SEARCH($Z$1,G49)))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92" operator="containsText" id="{EBA921AA-ACF3-4325-9808-01F888361752}">
            <xm:f>NOT(ISERROR(SEARCH($Y$1,G49)))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93" operator="containsText" id="{637A5501-2F3A-4045-BE69-276F2DB4119F}">
            <xm:f>NOT(ISERROR(SEARCH($X$1,G49)))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94" operator="containsText" id="{96DCDC75-FBBF-4351-A4DD-7942A438C5B7}">
            <xm:f>NOT(ISERROR(SEARCH($W$1,G49)))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95" operator="containsText" id="{B9DFD76E-C48D-41DE-8EBA-9FB49A998F3C}">
            <xm:f>NOT(ISERROR(SEARCH($V$1,G49)))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96" operator="containsText" id="{7094FFCC-BA9F-426E-9CE5-7322E6C83490}">
            <xm:f>NOT(ISERROR(SEARCH($U$1,G49)))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97" operator="containsText" id="{D22CF9CE-2F52-4E65-8EAD-8E35CAB985F8}">
            <xm:f>NOT(ISERROR(SEARCH($T$1,G49)))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98" operator="containsText" id="{4A4A4867-88B4-4F61-8320-2B4ED43B1FD8}">
            <xm:f>NOT(ISERROR(SEARCH($S$1,G49)))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99" operator="containsText" id="{E826BC96-6B21-4318-A49E-01F2D43F19B5}">
            <xm:f>NOT(ISERROR(SEARCH($R$1,G49)))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200" operator="containsText" id="{E3040909-7DFB-4F7F-9A0C-93D665E98BCA}">
            <xm:f>NOT(ISERROR(SEARCH($Q$1,G49)))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201" operator="containsText" id="{2E984C29-F6FC-4D49-A343-476768FF113D}">
            <xm:f>NOT(ISERROR(SEARCH($P$1,G49)))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202" operator="containsText" id="{AE332066-7F18-4FFB-9D13-CA0E6B8B56B3}">
            <xm:f>NOT(ISERROR(SEARCH($O$1,G49)))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203" operator="containsText" id="{4F88EB4C-E62B-4082-A3CF-515E4AD6C30E}">
            <xm:f>NOT(ISERROR(SEARCH($N$1,G49)))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204" operator="containsText" id="{E7DDBBC9-CA54-48C0-9BA9-D6F6CC854B23}">
            <xm:f>NOT(ISERROR(SEARCH($M$1,G49)))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205" operator="containsText" id="{F46A7A55-D214-46CF-B5E8-20585DA35445}">
            <xm:f>NOT(ISERROR(SEARCH($L$1,G49)))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206" operator="containsText" id="{AFB03234-FC9C-4982-8A09-8CA39F1E2F3A}">
            <xm:f>NOT(ISERROR(SEARCH($K$1,G49)))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207" operator="containsText" id="{0A38B621-6921-46DE-BDC4-7BF8B6385FB3}">
            <xm:f>NOT(ISERROR(SEARCH($J$1,G49)))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G50:H50 H49</xm:sqref>
        </x14:conditionalFormatting>
        <x14:conditionalFormatting xmlns:xm="http://schemas.microsoft.com/office/excel/2006/main">
          <x14:cfRule type="containsText" priority="167" operator="containsText" id="{CAECC476-076E-48FE-94BA-BBBBAC8DA2B2}">
            <xm:f>NOT(ISERROR(SEARCH($AA$1,G49)))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68" operator="containsText" id="{BA7BF19F-DCE2-4C69-9A4E-F309DD1053AD}">
            <xm:f>NOT(ISERROR(SEARCH($Z$1,G49)))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69" operator="containsText" id="{33DC37A6-12CC-4A8D-8A60-C378E6BE8AB4}">
            <xm:f>NOT(ISERROR(SEARCH($Y$1,G49)))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70" operator="containsText" id="{A6797C9C-FCC1-4CBB-9808-2CA81EF4AE6F}">
            <xm:f>NOT(ISERROR(SEARCH($X$1,G49)))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71" operator="containsText" id="{C786FBA4-7CAB-4506-811C-A5C77D710C44}">
            <xm:f>NOT(ISERROR(SEARCH($W$1,G49)))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72" operator="containsText" id="{1E591290-1BBD-4649-AF80-71291D806901}">
            <xm:f>NOT(ISERROR(SEARCH($V$1,G49)))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73" operator="containsText" id="{90919FAD-B479-4718-8B13-B33D32337B87}">
            <xm:f>NOT(ISERROR(SEARCH($U$1,G49)))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74" operator="containsText" id="{654DB60F-AD68-4221-9879-141021510145}">
            <xm:f>NOT(ISERROR(SEARCH($T$1,G49)))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75" operator="containsText" id="{5E6B4F79-B4DE-41BE-97A3-8324BF908B25}">
            <xm:f>NOT(ISERROR(SEARCH($S$1,G49)))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76" operator="containsText" id="{0B701172-007C-43AD-BEC2-DDD793DE1B44}">
            <xm:f>NOT(ISERROR(SEARCH($R$1,G49)))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77" operator="containsText" id="{E68101A8-EBF0-41B7-9001-F527D0AA6903}">
            <xm:f>NOT(ISERROR(SEARCH($Q$1,G49)))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78" operator="containsText" id="{8382483E-A34B-4866-89E6-EFC223F9914B}">
            <xm:f>NOT(ISERROR(SEARCH($P$1,G49)))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79" operator="containsText" id="{B7A530CC-7E4E-4810-90DD-AF0A8D0C80FE}">
            <xm:f>NOT(ISERROR(SEARCH($O$1,G49)))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80" operator="containsText" id="{A0AE7CFB-08E9-471D-86A7-BDE42B2AB57F}">
            <xm:f>NOT(ISERROR(SEARCH($N$1,G49)))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81" operator="containsText" id="{F085F672-40C1-4341-87B9-36CAB80A4DDD}">
            <xm:f>NOT(ISERROR(SEARCH($M$1,G49)))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82" operator="containsText" id="{B8ACC73A-5B4C-4D7B-9C45-940CED83F788}">
            <xm:f>NOT(ISERROR(SEARCH($L$1,G49)))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83" operator="containsText" id="{AF9F15DC-8325-4975-B623-0827120DD4D2}">
            <xm:f>NOT(ISERROR(SEARCH($K$1,G49)))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84" operator="containsText" id="{B9B6676C-0C62-495E-B839-4C3706EAE593}">
            <xm:f>NOT(ISERROR(SEARCH($J$1,G49)))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G49</xm:sqref>
        </x14:conditionalFormatting>
        <x14:conditionalFormatting xmlns:xm="http://schemas.microsoft.com/office/excel/2006/main">
          <x14:cfRule type="containsText" priority="144" operator="containsText" id="{2E95E167-0445-4FAD-81E4-B15B59584DC0}">
            <xm:f>NOT(ISERROR(SEARCH($AA$1,G55)))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45" operator="containsText" id="{7C3CF132-2853-423B-86BA-3CEC1CF3FFC0}">
            <xm:f>NOT(ISERROR(SEARCH($Z$1,G55)))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46" operator="containsText" id="{62A25999-E161-42D5-84A6-4363DA939FEB}">
            <xm:f>NOT(ISERROR(SEARCH($Y$1,G55)))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47" operator="containsText" id="{51E80CEA-B7C1-4B84-BE54-47797507D63E}">
            <xm:f>NOT(ISERROR(SEARCH($X$1,G55)))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48" operator="containsText" id="{3CA03DA8-C886-4830-828D-A73959E401CA}">
            <xm:f>NOT(ISERROR(SEARCH($W$1,G55)))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49" operator="containsText" id="{1C466E9B-E29E-4BAA-8270-255883141556}">
            <xm:f>NOT(ISERROR(SEARCH($V$1,G55)))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50" operator="containsText" id="{1DEF1B88-52EC-4E4B-900D-32C54C266AE0}">
            <xm:f>NOT(ISERROR(SEARCH($U$1,G55)))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51" operator="containsText" id="{DE4F81E8-BFF4-4B9F-B0A7-C407BA258550}">
            <xm:f>NOT(ISERROR(SEARCH($T$1,G55)))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52" operator="containsText" id="{E181F2E8-7BAA-4879-9E92-CD7E89F5B8EE}">
            <xm:f>NOT(ISERROR(SEARCH($S$1,G55)))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53" operator="containsText" id="{B7766CC0-B364-44EF-8C5F-519C21D5AECC}">
            <xm:f>NOT(ISERROR(SEARCH($R$1,G55)))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54" operator="containsText" id="{D62EFF5B-5A1F-452B-8D80-CD5345916CF6}">
            <xm:f>NOT(ISERROR(SEARCH($Q$1,G55)))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55" operator="containsText" id="{0F5F49E2-4BC9-4830-8055-038AB9DB4AA6}">
            <xm:f>NOT(ISERROR(SEARCH($P$1,G55)))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56" operator="containsText" id="{FA48E23A-15C9-4D8D-9652-10DC7B19E0CA}">
            <xm:f>NOT(ISERROR(SEARCH($O$1,G55)))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57" operator="containsText" id="{96EEFAEF-C65B-4576-817A-58CAF608D0C2}">
            <xm:f>NOT(ISERROR(SEARCH($N$1,G55)))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58" operator="containsText" id="{4B049183-7FE9-488E-92B4-5EA3BC00E392}">
            <xm:f>NOT(ISERROR(SEARCH($M$1,G55)))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59" operator="containsText" id="{F1D889B9-60DB-4E7E-94DD-3AC4163EAB95}">
            <xm:f>NOT(ISERROR(SEARCH($L$1,G55)))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60" operator="containsText" id="{B90FD146-F24E-4377-A80E-73438D9F8049}">
            <xm:f>NOT(ISERROR(SEARCH($K$1,G55)))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61" operator="containsText" id="{4AB70A10-0849-4728-BB54-F53B886FF792}">
            <xm:f>NOT(ISERROR(SEARCH($J$1,G55)))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G56:H56 H55</xm:sqref>
        </x14:conditionalFormatting>
        <x14:conditionalFormatting xmlns:xm="http://schemas.microsoft.com/office/excel/2006/main">
          <x14:cfRule type="containsText" priority="121" operator="containsText" id="{3AB20FD2-6670-4B41-9DDB-27AF4A167FF8}">
            <xm:f>NOT(ISERROR(SEARCH($AA$1,G55)))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22" operator="containsText" id="{DBFDB9E6-3CD3-4452-9936-2473DFA4F84F}">
            <xm:f>NOT(ISERROR(SEARCH($Z$1,G55)))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23" operator="containsText" id="{37F30514-BB62-4DB1-85F4-41B2FDA818DC}">
            <xm:f>NOT(ISERROR(SEARCH($Y$1,G55)))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24" operator="containsText" id="{36D4595E-6463-4E22-BE8B-DBE6C11E6B77}">
            <xm:f>NOT(ISERROR(SEARCH($X$1,G55)))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25" operator="containsText" id="{EA929F18-573F-49F8-83B6-25A82CBD92DE}">
            <xm:f>NOT(ISERROR(SEARCH($W$1,G55)))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26" operator="containsText" id="{7B54B661-AC68-4754-B13C-9689F078DB22}">
            <xm:f>NOT(ISERROR(SEARCH($V$1,G55)))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27" operator="containsText" id="{7D273DD0-33AD-445D-A6A0-C93BFCF6D26C}">
            <xm:f>NOT(ISERROR(SEARCH($U$1,G55)))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28" operator="containsText" id="{6B4EEA02-66EA-4348-85C9-DAC09BBDA24E}">
            <xm:f>NOT(ISERROR(SEARCH($T$1,G55)))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29" operator="containsText" id="{FFD82CFC-07A5-4455-B37B-7D16ABEE7024}">
            <xm:f>NOT(ISERROR(SEARCH($S$1,G55)))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30" operator="containsText" id="{C1974629-9503-42C2-AA04-B576843D3684}">
            <xm:f>NOT(ISERROR(SEARCH($R$1,G55)))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31" operator="containsText" id="{B52D4F73-50FA-420C-BC15-A17CE9E2A07A}">
            <xm:f>NOT(ISERROR(SEARCH($Q$1,G55)))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32" operator="containsText" id="{F592F039-C7BA-4567-B814-386DC30E1964}">
            <xm:f>NOT(ISERROR(SEARCH($P$1,G55)))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33" operator="containsText" id="{002CA258-94C9-4347-B5DC-9BAFBBB1CC38}">
            <xm:f>NOT(ISERROR(SEARCH($O$1,G55)))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34" operator="containsText" id="{91961065-61A7-43E5-B617-C50BDAF4E409}">
            <xm:f>NOT(ISERROR(SEARCH($N$1,G55)))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35" operator="containsText" id="{C7692271-D1B8-40F7-8769-D6D1408B375A}">
            <xm:f>NOT(ISERROR(SEARCH($M$1,G55)))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36" operator="containsText" id="{CD0BBA2A-422E-43C2-93EB-74DFE33353B0}">
            <xm:f>NOT(ISERROR(SEARCH($L$1,G55)))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37" operator="containsText" id="{7F77F722-7B5D-45FD-8A18-8EF4CC168B28}">
            <xm:f>NOT(ISERROR(SEARCH($K$1,G55)))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38" operator="containsText" id="{7ECB266A-3AA7-4430-9D55-BD4ADA65C5E7}">
            <xm:f>NOT(ISERROR(SEARCH($J$1,G55)))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G55</xm:sqref>
        </x14:conditionalFormatting>
        <x14:conditionalFormatting xmlns:xm="http://schemas.microsoft.com/office/excel/2006/main">
          <x14:cfRule type="containsText" priority="98" operator="containsText" id="{4BBF6157-6BD3-48AA-81CB-D478CFA44154}">
            <xm:f>NOT(ISERROR(SEARCH($AA$1,I30)))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99" operator="containsText" id="{4276DA82-4727-4D64-A4A0-1BCBD8A4448A}">
            <xm:f>NOT(ISERROR(SEARCH($Z$1,I30)))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00" operator="containsText" id="{DEDA8016-3292-4C05-8445-E2023CE99003}">
            <xm:f>NOT(ISERROR(SEARCH($Y$1,I30)))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01" operator="containsText" id="{433BAC7E-6008-4A06-9A4E-B990C6AA571B}">
            <xm:f>NOT(ISERROR(SEARCH($X$1,I30)))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02" operator="containsText" id="{920AC001-54D6-49F3-B9B0-FDD73734D092}">
            <xm:f>NOT(ISERROR(SEARCH($W$1,I30)))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03" operator="containsText" id="{D1F8105E-68FB-49A2-B1D8-4EA7DCE7690E}">
            <xm:f>NOT(ISERROR(SEARCH($V$1,I30)))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04" operator="containsText" id="{FB9FB7D5-083B-481E-B0ED-11869EEDC3E9}">
            <xm:f>NOT(ISERROR(SEARCH($U$1,I30)))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05" operator="containsText" id="{6B6407D9-1CFF-41FE-8A1D-43838248104F}">
            <xm:f>NOT(ISERROR(SEARCH($T$1,I30)))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06" operator="containsText" id="{5AB9726F-F645-4308-A0D6-0CB150BC3C40}">
            <xm:f>NOT(ISERROR(SEARCH($S$1,I30)))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07" operator="containsText" id="{52A36642-1827-4584-8A39-91C2DD40FFD0}">
            <xm:f>NOT(ISERROR(SEARCH($R$1,I30)))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08" operator="containsText" id="{D7435356-5FFB-4765-B40D-731FEDAE3853}">
            <xm:f>NOT(ISERROR(SEARCH($Q$1,I30)))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09" operator="containsText" id="{FDF7E414-EBF0-4567-B789-654C11E2D3AB}">
            <xm:f>NOT(ISERROR(SEARCH($P$1,I30)))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10" operator="containsText" id="{7197B41D-1939-4D86-A476-35C5C772AC63}">
            <xm:f>NOT(ISERROR(SEARCH($O$1,I30)))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11" operator="containsText" id="{A75D6A6D-DEF0-4872-AFE1-D9E096647ACE}">
            <xm:f>NOT(ISERROR(SEARCH($N$1,I30)))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12" operator="containsText" id="{49FED31C-6058-4F00-A908-3A362A2CE019}">
            <xm:f>NOT(ISERROR(SEARCH($M$1,I30)))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13" operator="containsText" id="{D2DC6AEA-7622-4057-BF51-D9B628AA055D}">
            <xm:f>NOT(ISERROR(SEARCH($L$1,I30)))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14" operator="containsText" id="{C0824416-B88D-4043-9237-4E8E74DD8434}">
            <xm:f>NOT(ISERROR(SEARCH($K$1,I30)))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15" operator="containsText" id="{F2A48F97-3513-49CC-AFF9-114EE1494D1C}">
            <xm:f>NOT(ISERROR(SEARCH($J$1,I30)))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I30</xm:sqref>
        </x14:conditionalFormatting>
        <x14:conditionalFormatting xmlns:xm="http://schemas.microsoft.com/office/excel/2006/main">
          <x14:cfRule type="containsText" priority="75" operator="containsText" id="{C6BE3E11-711C-499B-B33A-1AB4293A4EF7}">
            <xm:f>NOT(ISERROR(SEARCH($AA$1,I36)))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76" operator="containsText" id="{00F3139D-F063-48A5-A048-E0819F2EE125}">
            <xm:f>NOT(ISERROR(SEARCH($Z$1,I36)))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77" operator="containsText" id="{2CB0C491-CECA-404F-9B55-A6AF68953FE9}">
            <xm:f>NOT(ISERROR(SEARCH($Y$1,I36)))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78" operator="containsText" id="{E1B2F4A7-A144-4A6E-95A1-123DADC3C3E2}">
            <xm:f>NOT(ISERROR(SEARCH($X$1,I36)))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79" operator="containsText" id="{C5F7A5D4-4EC6-4F4B-97C2-2EE7D20AC3A5}">
            <xm:f>NOT(ISERROR(SEARCH($W$1,I36)))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80" operator="containsText" id="{7E87DDD4-F081-492D-AF98-35E3D0691C91}">
            <xm:f>NOT(ISERROR(SEARCH($V$1,I36)))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81" operator="containsText" id="{BB1ABA91-F8EB-44E1-991E-4E39188A7A26}">
            <xm:f>NOT(ISERROR(SEARCH($U$1,I36)))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82" operator="containsText" id="{EA661E21-9BA9-4FD0-B2D0-74AE21FAFEAE}">
            <xm:f>NOT(ISERROR(SEARCH($T$1,I36)))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83" operator="containsText" id="{963EDFA4-9F9B-4EC1-93DD-1D94FA1DA2C8}">
            <xm:f>NOT(ISERROR(SEARCH($S$1,I36)))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84" operator="containsText" id="{3F43B0E9-F375-445D-9948-94440B3FE467}">
            <xm:f>NOT(ISERROR(SEARCH($R$1,I36)))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85" operator="containsText" id="{5AF976F4-930B-45CF-BC45-FD16978A88DB}">
            <xm:f>NOT(ISERROR(SEARCH($Q$1,I36)))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86" operator="containsText" id="{44C9925C-FEDD-433D-8A48-17D48020727A}">
            <xm:f>NOT(ISERROR(SEARCH($P$1,I36)))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87" operator="containsText" id="{5951B357-063E-4FD3-856D-856AB3F9EE5A}">
            <xm:f>NOT(ISERROR(SEARCH($O$1,I36)))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88" operator="containsText" id="{EDF6F731-EEF4-45C9-B7D3-8F7EA85CA15C}">
            <xm:f>NOT(ISERROR(SEARCH($N$1,I36)))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89" operator="containsText" id="{4C48B206-EC7C-49D6-BE6A-2FC94F553E19}">
            <xm:f>NOT(ISERROR(SEARCH($M$1,I36)))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90" operator="containsText" id="{DCB807E4-0C7D-414A-BE97-3EEF8E82085A}">
            <xm:f>NOT(ISERROR(SEARCH($L$1,I36)))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91" operator="containsText" id="{6271830B-01C8-44F5-BF34-7A6561E7DEE9}">
            <xm:f>NOT(ISERROR(SEARCH($K$1,I36)))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92" operator="containsText" id="{149225C5-69D3-4F40-A064-CC1EB2ADE673}">
            <xm:f>NOT(ISERROR(SEARCH($J$1,I36)))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I36</xm:sqref>
        </x14:conditionalFormatting>
        <x14:conditionalFormatting xmlns:xm="http://schemas.microsoft.com/office/excel/2006/main">
          <x14:cfRule type="containsText" priority="52" operator="containsText" id="{0F3191B5-97C3-4615-85BF-40F1C8B5A9C7}">
            <xm:f>NOT(ISERROR(SEARCH($AA$1,I42)))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53" operator="containsText" id="{D5384445-7FA2-496E-8873-F92AAFEB6229}">
            <xm:f>NOT(ISERROR(SEARCH($Z$1,I42)))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54" operator="containsText" id="{8A72E971-C1B9-408F-9763-D2EFEDE3A2BC}">
            <xm:f>NOT(ISERROR(SEARCH($Y$1,I42)))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55" operator="containsText" id="{E95ADA41-BC1D-41E2-95EA-32DFD24A4AC6}">
            <xm:f>NOT(ISERROR(SEARCH($X$1,I42)))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56" operator="containsText" id="{D1DAB53D-1CFE-43D7-80DF-B120ADDEBE58}">
            <xm:f>NOT(ISERROR(SEARCH($W$1,I42)))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57" operator="containsText" id="{903BACD5-6FAE-4525-A8C1-6DCCD7419701}">
            <xm:f>NOT(ISERROR(SEARCH($V$1,I42)))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58" operator="containsText" id="{99C210DF-AE92-4E5E-AFCF-5BFEAFCB1101}">
            <xm:f>NOT(ISERROR(SEARCH($U$1,I42)))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59" operator="containsText" id="{C050C9A2-0C14-4552-B4D3-0D96EF204549}">
            <xm:f>NOT(ISERROR(SEARCH($T$1,I42)))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60" operator="containsText" id="{EB7B4900-10E0-4453-97F2-9ED71C4F7F31}">
            <xm:f>NOT(ISERROR(SEARCH($S$1,I42)))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61" operator="containsText" id="{54FE8F2F-5BD2-444A-8090-AF3A7F399284}">
            <xm:f>NOT(ISERROR(SEARCH($R$1,I42)))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62" operator="containsText" id="{19FEE000-FB5A-4E75-B495-9FD02F3B4DBC}">
            <xm:f>NOT(ISERROR(SEARCH($Q$1,I42)))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63" operator="containsText" id="{AC6EBE36-7C61-488B-88E4-62B9C3F35C50}">
            <xm:f>NOT(ISERROR(SEARCH($P$1,I42)))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64" operator="containsText" id="{DFB1D2A4-C672-47E9-BEC4-324C10318235}">
            <xm:f>NOT(ISERROR(SEARCH($O$1,I42)))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65" operator="containsText" id="{8988A99A-8306-4F80-BDA5-3098717FD37E}">
            <xm:f>NOT(ISERROR(SEARCH($N$1,I42)))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66" operator="containsText" id="{61E3904A-2FE9-49B2-8EE0-AD34B457A749}">
            <xm:f>NOT(ISERROR(SEARCH($M$1,I42)))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67" operator="containsText" id="{545F0F4A-3FF9-45EA-A252-C30EC86A5915}">
            <xm:f>NOT(ISERROR(SEARCH($L$1,I42)))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68" operator="containsText" id="{D941C652-CA5A-4270-AE5D-95E9B3E78D6D}">
            <xm:f>NOT(ISERROR(SEARCH($K$1,I42)))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69" operator="containsText" id="{A21352C6-1662-4E93-8851-C09C4CBB381C}">
            <xm:f>NOT(ISERROR(SEARCH($J$1,I42)))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I42</xm:sqref>
        </x14:conditionalFormatting>
        <x14:conditionalFormatting xmlns:xm="http://schemas.microsoft.com/office/excel/2006/main">
          <x14:cfRule type="containsText" priority="29" operator="containsText" id="{68DD689B-41C8-4C6B-BD9B-61DA15F1F9FC}">
            <xm:f>NOT(ISERROR(SEARCH($AA$1,I48)))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30" operator="containsText" id="{722C07BC-7F0B-45EF-9DF4-8DB8826CCA74}">
            <xm:f>NOT(ISERROR(SEARCH($Z$1,I48)))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31" operator="containsText" id="{93FF66A8-1D18-46A6-9C5C-B76AEAE71B8A}">
            <xm:f>NOT(ISERROR(SEARCH($Y$1,I48)))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32" operator="containsText" id="{360A1828-3F92-4A4C-BD33-AB4100BBDBAD}">
            <xm:f>NOT(ISERROR(SEARCH($X$1,I48)))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33" operator="containsText" id="{60BA24DC-A901-4F83-AA48-BBA47191DDFC}">
            <xm:f>NOT(ISERROR(SEARCH($W$1,I48)))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34" operator="containsText" id="{E3085B9C-29AD-4804-84CD-BBD3F1EE8B20}">
            <xm:f>NOT(ISERROR(SEARCH($V$1,I48)))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35" operator="containsText" id="{ED9AD572-E891-4424-ABCA-2417842C76AC}">
            <xm:f>NOT(ISERROR(SEARCH($U$1,I48)))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36" operator="containsText" id="{944CFBCB-DDDF-41A5-972F-646932B36AEE}">
            <xm:f>NOT(ISERROR(SEARCH($T$1,I48)))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37" operator="containsText" id="{352F4852-5A96-471C-9517-1944BC274E2A}">
            <xm:f>NOT(ISERROR(SEARCH($S$1,I48)))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38" operator="containsText" id="{C13C6B44-D323-4FD8-A819-1A45ACEDB1E7}">
            <xm:f>NOT(ISERROR(SEARCH($R$1,I48)))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39" operator="containsText" id="{AA647A2F-9C11-4476-9663-1CEE9F89CEBC}">
            <xm:f>NOT(ISERROR(SEARCH($Q$1,I48)))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40" operator="containsText" id="{2E13B914-52DF-400C-959B-3E15E32C9D9D}">
            <xm:f>NOT(ISERROR(SEARCH($P$1,I48)))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41" operator="containsText" id="{47CB1AED-2108-43A8-99EB-779BB18277FC}">
            <xm:f>NOT(ISERROR(SEARCH($O$1,I48)))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42" operator="containsText" id="{6633A37E-CCD9-4F8D-AFE8-4FC13F5CC6BC}">
            <xm:f>NOT(ISERROR(SEARCH($N$1,I48)))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43" operator="containsText" id="{52B13482-E440-4CCE-9F64-6AEECFAFAE9E}">
            <xm:f>NOT(ISERROR(SEARCH($M$1,I48)))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44" operator="containsText" id="{64ACA41F-EB2E-444D-8A03-50FC9224F9C2}">
            <xm:f>NOT(ISERROR(SEARCH($L$1,I48)))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45" operator="containsText" id="{A84DE384-69A5-47E9-89AA-045AACB670C6}">
            <xm:f>NOT(ISERROR(SEARCH($K$1,I48)))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46" operator="containsText" id="{D8062AF8-CF7B-4DF6-8E61-FEA95D7C591E}">
            <xm:f>NOT(ISERROR(SEARCH($J$1,I48)))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I48</xm:sqref>
        </x14:conditionalFormatting>
        <x14:conditionalFormatting xmlns:xm="http://schemas.microsoft.com/office/excel/2006/main">
          <x14:cfRule type="containsText" priority="6" operator="containsText" id="{7D24CD47-658B-4E74-BD2B-E849792BB5B4}">
            <xm:f>NOT(ISERROR(SEARCH($AA$1,I54)))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7" operator="containsText" id="{BB529016-090C-4883-B07E-9A4C374229CA}">
            <xm:f>NOT(ISERROR(SEARCH($Z$1,I54)))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8" operator="containsText" id="{004A1E82-4351-4A0E-9CE4-4FD623880F8D}">
            <xm:f>NOT(ISERROR(SEARCH($Y$1,I54)))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9" operator="containsText" id="{D64BB7B9-4119-4B67-9A48-6F34F221C7D5}">
            <xm:f>NOT(ISERROR(SEARCH($X$1,I54)))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0" operator="containsText" id="{A706E301-2DB6-4623-99F9-E799825183B6}">
            <xm:f>NOT(ISERROR(SEARCH($W$1,I54)))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1" operator="containsText" id="{C644EE44-4F9D-41C8-B5C9-CFDE0100F8E8}">
            <xm:f>NOT(ISERROR(SEARCH($V$1,I54)))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2" operator="containsText" id="{7192A6AB-EC50-41CC-9AB8-D61B507A2836}">
            <xm:f>NOT(ISERROR(SEARCH($U$1,I54)))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3" operator="containsText" id="{8439962C-16D0-4C38-8ED5-BDB3450467D6}">
            <xm:f>NOT(ISERROR(SEARCH($T$1,I54)))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4" operator="containsText" id="{BECAABBB-7947-40F8-8D09-228FD0CDF7C6}">
            <xm:f>NOT(ISERROR(SEARCH($S$1,I54)))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5" operator="containsText" id="{122CBC82-CC29-4571-8767-A0FD61D7B29D}">
            <xm:f>NOT(ISERROR(SEARCH($R$1,I54)))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6" operator="containsText" id="{FFE0E5E0-DFF4-4EED-9D0A-287060A7B590}">
            <xm:f>NOT(ISERROR(SEARCH($Q$1,I54)))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7" operator="containsText" id="{1D644D0F-079B-41F3-AFD6-90E6B7854F71}">
            <xm:f>NOT(ISERROR(SEARCH($P$1,I54)))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8" operator="containsText" id="{E7753965-A001-4FBD-8813-E50974953264}">
            <xm:f>NOT(ISERROR(SEARCH($O$1,I54)))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9" operator="containsText" id="{30974374-E2BF-4518-86BF-6FF7E0ABF2E3}">
            <xm:f>NOT(ISERROR(SEARCH($N$1,I54)))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20" operator="containsText" id="{737394DA-F4BA-4117-BE44-749BEFA4EE10}">
            <xm:f>NOT(ISERROR(SEARCH($M$1,I54)))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21" operator="containsText" id="{9A020481-1D1D-458F-B2CC-5AFF96D10FE8}">
            <xm:f>NOT(ISERROR(SEARCH($L$1,I54)))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22" operator="containsText" id="{A760A616-470C-4216-88FF-AD7AD2B55E25}">
            <xm:f>NOT(ISERROR(SEARCH($K$1,I54)))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23" operator="containsText" id="{4325271F-25BA-4B5C-A221-F43F1C908911}">
            <xm:f>NOT(ISERROR(SEARCH($J$1,I54)))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I54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B9D7D-AAD5-4D71-B4E1-263E4A71A3EB}">
  <sheetPr codeName="Sheet3"/>
  <dimension ref="A1:R1008"/>
  <sheetViews>
    <sheetView showGridLines="0" workbookViewId="0">
      <selection sqref="A1:XFD1048576"/>
    </sheetView>
  </sheetViews>
  <sheetFormatPr defaultRowHeight="15.5" x14ac:dyDescent="0.35"/>
  <cols>
    <col min="1" max="1" width="8.7265625" style="98"/>
    <col min="2" max="2" width="27.81640625" style="98" bestFit="1" customWidth="1"/>
    <col min="3" max="3" width="8.7265625" style="98"/>
    <col min="4" max="4" width="10.90625" style="98" customWidth="1"/>
    <col min="5" max="6" width="8.7265625" style="98"/>
    <col min="7" max="7" width="14.90625" style="98" bestFit="1" customWidth="1"/>
    <col min="8" max="8" width="8.7265625" style="98"/>
    <col min="9" max="9" width="11" style="98" customWidth="1"/>
    <col min="10" max="16384" width="8.7265625" style="98"/>
  </cols>
  <sheetData>
    <row r="1" spans="1:14" ht="16" thickBot="1" x14ac:dyDescent="0.4">
      <c r="A1" s="94" t="s">
        <v>43</v>
      </c>
      <c r="B1" s="95" t="s">
        <v>44</v>
      </c>
      <c r="C1" s="96" t="s">
        <v>45</v>
      </c>
      <c r="D1" s="97" t="s">
        <v>46</v>
      </c>
      <c r="F1" s="99" t="s">
        <v>1084</v>
      </c>
      <c r="G1" s="99" t="s">
        <v>1085</v>
      </c>
      <c r="H1" s="100" t="s">
        <v>45</v>
      </c>
      <c r="I1" s="101" t="s">
        <v>2439</v>
      </c>
      <c r="N1" s="71"/>
    </row>
    <row r="2" spans="1:14" x14ac:dyDescent="0.35">
      <c r="A2" s="102">
        <v>1</v>
      </c>
      <c r="B2" s="103" t="s">
        <v>47</v>
      </c>
      <c r="C2" s="103" t="s">
        <v>48</v>
      </c>
      <c r="D2" s="104" t="s">
        <v>49</v>
      </c>
      <c r="F2" s="105" t="s">
        <v>782</v>
      </c>
      <c r="G2" s="103" t="s">
        <v>783</v>
      </c>
      <c r="H2" s="103" t="s">
        <v>76</v>
      </c>
      <c r="I2" s="106" t="s">
        <v>95</v>
      </c>
    </row>
    <row r="3" spans="1:14" x14ac:dyDescent="0.35">
      <c r="A3" s="107">
        <v>2</v>
      </c>
      <c r="B3" s="108" t="s">
        <v>2406</v>
      </c>
      <c r="C3" s="108" t="s">
        <v>50</v>
      </c>
      <c r="D3" s="109" t="s">
        <v>49</v>
      </c>
      <c r="F3" s="110" t="s">
        <v>784</v>
      </c>
      <c r="G3" s="108" t="s">
        <v>785</v>
      </c>
      <c r="H3" s="108" t="s">
        <v>76</v>
      </c>
      <c r="I3" s="111" t="s">
        <v>95</v>
      </c>
    </row>
    <row r="4" spans="1:14" x14ac:dyDescent="0.35">
      <c r="A4" s="107">
        <v>3</v>
      </c>
      <c r="B4" s="108" t="s">
        <v>51</v>
      </c>
      <c r="C4" s="108" t="s">
        <v>48</v>
      </c>
      <c r="D4" s="109" t="s">
        <v>49</v>
      </c>
      <c r="F4" s="110" t="s">
        <v>786</v>
      </c>
      <c r="G4" s="108" t="s">
        <v>787</v>
      </c>
      <c r="H4" s="108" t="s">
        <v>76</v>
      </c>
      <c r="I4" s="111" t="s">
        <v>95</v>
      </c>
    </row>
    <row r="5" spans="1:14" x14ac:dyDescent="0.35">
      <c r="A5" s="107">
        <v>4</v>
      </c>
      <c r="B5" s="108" t="s">
        <v>52</v>
      </c>
      <c r="C5" s="108" t="s">
        <v>48</v>
      </c>
      <c r="D5" s="109" t="s">
        <v>49</v>
      </c>
      <c r="F5" s="110" t="s">
        <v>788</v>
      </c>
      <c r="G5" s="108" t="s">
        <v>789</v>
      </c>
      <c r="H5" s="108" t="s">
        <v>56</v>
      </c>
      <c r="I5" s="111"/>
    </row>
    <row r="6" spans="1:14" x14ac:dyDescent="0.35">
      <c r="A6" s="107">
        <v>5</v>
      </c>
      <c r="B6" s="108" t="s">
        <v>53</v>
      </c>
      <c r="C6" s="108" t="s">
        <v>48</v>
      </c>
      <c r="D6" s="109" t="s">
        <v>49</v>
      </c>
      <c r="F6" s="110" t="s">
        <v>790</v>
      </c>
      <c r="G6" s="108" t="s">
        <v>791</v>
      </c>
      <c r="H6" s="108" t="s">
        <v>56</v>
      </c>
      <c r="I6" s="111"/>
    </row>
    <row r="7" spans="1:14" x14ac:dyDescent="0.35">
      <c r="A7" s="107">
        <v>6</v>
      </c>
      <c r="B7" s="108" t="s">
        <v>54</v>
      </c>
      <c r="C7" s="108" t="s">
        <v>48</v>
      </c>
      <c r="D7" s="109" t="s">
        <v>49</v>
      </c>
      <c r="F7" s="110" t="s">
        <v>792</v>
      </c>
      <c r="G7" s="108" t="s">
        <v>793</v>
      </c>
      <c r="H7" s="108" t="s">
        <v>56</v>
      </c>
      <c r="I7" s="111" t="s">
        <v>69</v>
      </c>
    </row>
    <row r="8" spans="1:14" ht="14.5" customHeight="1" x14ac:dyDescent="0.35">
      <c r="A8" s="107">
        <v>7</v>
      </c>
      <c r="B8" s="108" t="s">
        <v>55</v>
      </c>
      <c r="C8" s="108" t="s">
        <v>56</v>
      </c>
      <c r="D8" s="109" t="s">
        <v>49</v>
      </c>
      <c r="F8" s="110" t="s">
        <v>794</v>
      </c>
      <c r="G8" s="108" t="s">
        <v>795</v>
      </c>
      <c r="H8" s="108" t="s">
        <v>112</v>
      </c>
      <c r="I8" s="111"/>
    </row>
    <row r="9" spans="1:14" x14ac:dyDescent="0.35">
      <c r="A9" s="107">
        <v>8</v>
      </c>
      <c r="B9" s="108" t="s">
        <v>57</v>
      </c>
      <c r="C9" s="108" t="s">
        <v>58</v>
      </c>
      <c r="D9" s="109" t="s">
        <v>49</v>
      </c>
      <c r="F9" s="110" t="s">
        <v>796</v>
      </c>
      <c r="G9" s="108" t="s">
        <v>797</v>
      </c>
      <c r="H9" s="108" t="s">
        <v>112</v>
      </c>
      <c r="I9" s="111"/>
    </row>
    <row r="10" spans="1:14" ht="14.5" customHeight="1" x14ac:dyDescent="0.35">
      <c r="A10" s="107">
        <v>9</v>
      </c>
      <c r="B10" s="108" t="s">
        <v>59</v>
      </c>
      <c r="C10" s="108" t="s">
        <v>60</v>
      </c>
      <c r="D10" s="109" t="s">
        <v>49</v>
      </c>
      <c r="F10" s="110" t="s">
        <v>798</v>
      </c>
      <c r="G10" s="108" t="s">
        <v>799</v>
      </c>
      <c r="H10" s="108" t="s">
        <v>112</v>
      </c>
      <c r="I10" s="111"/>
    </row>
    <row r="11" spans="1:14" ht="14.5" customHeight="1" x14ac:dyDescent="0.35">
      <c r="A11" s="107">
        <v>10</v>
      </c>
      <c r="B11" s="108" t="s">
        <v>61</v>
      </c>
      <c r="C11" s="108" t="s">
        <v>48</v>
      </c>
      <c r="D11" s="109" t="s">
        <v>49</v>
      </c>
      <c r="F11" s="110" t="s">
        <v>800</v>
      </c>
      <c r="G11" s="108" t="s">
        <v>801</v>
      </c>
      <c r="H11" s="108" t="s">
        <v>97</v>
      </c>
      <c r="I11" s="111"/>
    </row>
    <row r="12" spans="1:14" ht="14.5" customHeight="1" x14ac:dyDescent="0.35">
      <c r="A12" s="107">
        <v>11</v>
      </c>
      <c r="B12" s="108" t="s">
        <v>62</v>
      </c>
      <c r="C12" s="108" t="s">
        <v>48</v>
      </c>
      <c r="D12" s="109" t="s">
        <v>49</v>
      </c>
      <c r="F12" s="110" t="s">
        <v>802</v>
      </c>
      <c r="G12" s="108" t="s">
        <v>803</v>
      </c>
      <c r="H12" s="108" t="s">
        <v>97</v>
      </c>
      <c r="I12" s="111"/>
    </row>
    <row r="13" spans="1:14" x14ac:dyDescent="0.35">
      <c r="A13" s="107">
        <v>12</v>
      </c>
      <c r="B13" s="108" t="s">
        <v>63</v>
      </c>
      <c r="C13" s="108" t="s">
        <v>48</v>
      </c>
      <c r="D13" s="109" t="s">
        <v>49</v>
      </c>
      <c r="F13" s="110" t="s">
        <v>804</v>
      </c>
      <c r="G13" s="108" t="s">
        <v>805</v>
      </c>
      <c r="H13" s="108" t="s">
        <v>97</v>
      </c>
      <c r="I13" s="111" t="s">
        <v>69</v>
      </c>
    </row>
    <row r="14" spans="1:14" x14ac:dyDescent="0.35">
      <c r="A14" s="107">
        <v>13</v>
      </c>
      <c r="B14" s="108" t="s">
        <v>64</v>
      </c>
      <c r="C14" s="108" t="s">
        <v>48</v>
      </c>
      <c r="D14" s="109" t="s">
        <v>65</v>
      </c>
      <c r="F14" s="110" t="s">
        <v>806</v>
      </c>
      <c r="G14" s="108" t="s">
        <v>807</v>
      </c>
      <c r="H14" s="108" t="s">
        <v>97</v>
      </c>
      <c r="I14" s="111" t="s">
        <v>95</v>
      </c>
    </row>
    <row r="15" spans="1:14" x14ac:dyDescent="0.35">
      <c r="A15" s="107">
        <v>14</v>
      </c>
      <c r="B15" s="108" t="s">
        <v>66</v>
      </c>
      <c r="C15" s="108" t="s">
        <v>48</v>
      </c>
      <c r="D15" s="109" t="s">
        <v>67</v>
      </c>
      <c r="F15" s="110" t="s">
        <v>808</v>
      </c>
      <c r="G15" s="108" t="s">
        <v>809</v>
      </c>
      <c r="H15" s="108" t="s">
        <v>97</v>
      </c>
      <c r="I15" s="111" t="s">
        <v>95</v>
      </c>
    </row>
    <row r="16" spans="1:14" x14ac:dyDescent="0.35">
      <c r="A16" s="107">
        <v>15</v>
      </c>
      <c r="B16" s="108" t="s">
        <v>68</v>
      </c>
      <c r="C16" s="108" t="s">
        <v>48</v>
      </c>
      <c r="D16" s="109" t="s">
        <v>49</v>
      </c>
      <c r="F16" s="110" t="s">
        <v>810</v>
      </c>
      <c r="G16" s="108" t="s">
        <v>811</v>
      </c>
      <c r="H16" s="108" t="s">
        <v>97</v>
      </c>
      <c r="I16" s="111" t="s">
        <v>95</v>
      </c>
    </row>
    <row r="17" spans="1:9" x14ac:dyDescent="0.35">
      <c r="A17" s="107">
        <v>16</v>
      </c>
      <c r="B17" s="108" t="s">
        <v>2405</v>
      </c>
      <c r="C17" s="108" t="s">
        <v>69</v>
      </c>
      <c r="D17" s="109" t="s">
        <v>65</v>
      </c>
      <c r="F17" s="110" t="s">
        <v>812</v>
      </c>
      <c r="G17" s="108" t="s">
        <v>813</v>
      </c>
      <c r="H17" s="108" t="s">
        <v>48</v>
      </c>
      <c r="I17" s="111" t="s">
        <v>69</v>
      </c>
    </row>
    <row r="18" spans="1:9" x14ac:dyDescent="0.35">
      <c r="A18" s="107">
        <v>17</v>
      </c>
      <c r="B18" s="108" t="s">
        <v>70</v>
      </c>
      <c r="C18" s="108" t="s">
        <v>69</v>
      </c>
      <c r="D18" s="109" t="s">
        <v>49</v>
      </c>
      <c r="F18" s="110" t="s">
        <v>814</v>
      </c>
      <c r="G18" s="108" t="s">
        <v>815</v>
      </c>
      <c r="H18" s="108" t="s">
        <v>48</v>
      </c>
      <c r="I18" s="111" t="s">
        <v>69</v>
      </c>
    </row>
    <row r="19" spans="1:9" x14ac:dyDescent="0.35">
      <c r="A19" s="107">
        <v>18</v>
      </c>
      <c r="B19" s="108" t="s">
        <v>71</v>
      </c>
      <c r="C19" s="108" t="s">
        <v>48</v>
      </c>
      <c r="D19" s="109" t="s">
        <v>67</v>
      </c>
      <c r="F19" s="110" t="s">
        <v>816</v>
      </c>
      <c r="G19" s="108" t="s">
        <v>817</v>
      </c>
      <c r="H19" s="108" t="s">
        <v>48</v>
      </c>
      <c r="I19" s="111" t="s">
        <v>69</v>
      </c>
    </row>
    <row r="20" spans="1:9" ht="14.5" customHeight="1" x14ac:dyDescent="0.35">
      <c r="A20" s="107">
        <v>19</v>
      </c>
      <c r="B20" s="108" t="s">
        <v>72</v>
      </c>
      <c r="C20" s="108" t="s">
        <v>69</v>
      </c>
      <c r="D20" s="109" t="s">
        <v>49</v>
      </c>
      <c r="F20" s="110" t="s">
        <v>818</v>
      </c>
      <c r="G20" s="108" t="s">
        <v>819</v>
      </c>
      <c r="H20" s="108" t="s">
        <v>48</v>
      </c>
      <c r="I20" s="111"/>
    </row>
    <row r="21" spans="1:9" x14ac:dyDescent="0.35">
      <c r="A21" s="107">
        <v>20</v>
      </c>
      <c r="B21" s="108" t="s">
        <v>73</v>
      </c>
      <c r="C21" s="108" t="s">
        <v>48</v>
      </c>
      <c r="D21" s="109" t="s">
        <v>49</v>
      </c>
      <c r="F21" s="110" t="s">
        <v>818</v>
      </c>
      <c r="G21" s="108" t="s">
        <v>2418</v>
      </c>
      <c r="H21" s="108" t="s">
        <v>100</v>
      </c>
      <c r="I21" s="111" t="s">
        <v>48</v>
      </c>
    </row>
    <row r="22" spans="1:9" ht="14.5" customHeight="1" x14ac:dyDescent="0.35">
      <c r="A22" s="107">
        <v>21</v>
      </c>
      <c r="B22" s="108" t="s">
        <v>74</v>
      </c>
      <c r="C22" s="108" t="s">
        <v>48</v>
      </c>
      <c r="D22" s="109" t="s">
        <v>49</v>
      </c>
      <c r="F22" s="110" t="s">
        <v>820</v>
      </c>
      <c r="G22" s="108" t="s">
        <v>821</v>
      </c>
      <c r="H22" s="108" t="s">
        <v>48</v>
      </c>
      <c r="I22" s="111"/>
    </row>
    <row r="23" spans="1:9" x14ac:dyDescent="0.35">
      <c r="A23" s="107">
        <v>22</v>
      </c>
      <c r="B23" s="108" t="s">
        <v>75</v>
      </c>
      <c r="C23" s="108" t="s">
        <v>76</v>
      </c>
      <c r="D23" s="109" t="s">
        <v>49</v>
      </c>
      <c r="F23" s="110" t="s">
        <v>820</v>
      </c>
      <c r="G23" s="108" t="s">
        <v>2419</v>
      </c>
      <c r="H23" s="108" t="s">
        <v>100</v>
      </c>
      <c r="I23" s="111" t="s">
        <v>48</v>
      </c>
    </row>
    <row r="24" spans="1:9" x14ac:dyDescent="0.35">
      <c r="A24" s="107">
        <v>23</v>
      </c>
      <c r="B24" s="108" t="s">
        <v>77</v>
      </c>
      <c r="C24" s="108" t="s">
        <v>48</v>
      </c>
      <c r="D24" s="109" t="s">
        <v>49</v>
      </c>
      <c r="F24" s="110" t="s">
        <v>822</v>
      </c>
      <c r="G24" s="108" t="s">
        <v>823</v>
      </c>
      <c r="H24" s="108" t="s">
        <v>48</v>
      </c>
      <c r="I24" s="111" t="s">
        <v>69</v>
      </c>
    </row>
    <row r="25" spans="1:9" x14ac:dyDescent="0.35">
      <c r="A25" s="107">
        <v>24</v>
      </c>
      <c r="B25" s="108" t="s">
        <v>78</v>
      </c>
      <c r="C25" s="108" t="s">
        <v>50</v>
      </c>
      <c r="D25" s="109" t="s">
        <v>49</v>
      </c>
      <c r="F25" s="110" t="s">
        <v>824</v>
      </c>
      <c r="G25" s="108" t="s">
        <v>825</v>
      </c>
      <c r="H25" s="108" t="s">
        <v>48</v>
      </c>
      <c r="I25" s="111" t="s">
        <v>69</v>
      </c>
    </row>
    <row r="26" spans="1:9" ht="14.5" customHeight="1" x14ac:dyDescent="0.35">
      <c r="A26" s="107">
        <v>25</v>
      </c>
      <c r="B26" s="108" t="s">
        <v>79</v>
      </c>
      <c r="C26" s="108" t="s">
        <v>48</v>
      </c>
      <c r="D26" s="109" t="s">
        <v>49</v>
      </c>
      <c r="F26" s="110" t="s">
        <v>826</v>
      </c>
      <c r="G26" s="108" t="s">
        <v>827</v>
      </c>
      <c r="H26" s="108" t="s">
        <v>95</v>
      </c>
      <c r="I26" s="111"/>
    </row>
    <row r="27" spans="1:9" ht="14.5" customHeight="1" x14ac:dyDescent="0.35">
      <c r="A27" s="107">
        <v>26</v>
      </c>
      <c r="B27" s="108" t="s">
        <v>80</v>
      </c>
      <c r="C27" s="108" t="s">
        <v>50</v>
      </c>
      <c r="D27" s="109" t="s">
        <v>49</v>
      </c>
      <c r="F27" s="110" t="s">
        <v>828</v>
      </c>
      <c r="G27" s="108" t="s">
        <v>829</v>
      </c>
      <c r="H27" s="108" t="s">
        <v>95</v>
      </c>
      <c r="I27" s="111"/>
    </row>
    <row r="28" spans="1:9" ht="14.5" customHeight="1" x14ac:dyDescent="0.35">
      <c r="A28" s="107">
        <v>27</v>
      </c>
      <c r="B28" s="108" t="s">
        <v>81</v>
      </c>
      <c r="C28" s="108" t="s">
        <v>50</v>
      </c>
      <c r="D28" s="109" t="s">
        <v>49</v>
      </c>
      <c r="F28" s="110" t="s">
        <v>830</v>
      </c>
      <c r="G28" s="108" t="s">
        <v>831</v>
      </c>
      <c r="H28" s="108" t="s">
        <v>60</v>
      </c>
      <c r="I28" s="111"/>
    </row>
    <row r="29" spans="1:9" ht="14.5" customHeight="1" x14ac:dyDescent="0.35">
      <c r="A29" s="107">
        <v>28</v>
      </c>
      <c r="B29" s="108" t="s">
        <v>2408</v>
      </c>
      <c r="C29" s="108" t="s">
        <v>82</v>
      </c>
      <c r="D29" s="109" t="s">
        <v>67</v>
      </c>
      <c r="F29" s="110" t="s">
        <v>832</v>
      </c>
      <c r="G29" s="108" t="s">
        <v>833</v>
      </c>
      <c r="H29" s="108" t="s">
        <v>60</v>
      </c>
      <c r="I29" s="111"/>
    </row>
    <row r="30" spans="1:9" x14ac:dyDescent="0.35">
      <c r="A30" s="107">
        <v>29</v>
      </c>
      <c r="B30" s="108" t="s">
        <v>83</v>
      </c>
      <c r="C30" s="108" t="s">
        <v>48</v>
      </c>
      <c r="D30" s="109" t="s">
        <v>49</v>
      </c>
      <c r="F30" s="110" t="s">
        <v>832</v>
      </c>
      <c r="G30" s="108" t="s">
        <v>2420</v>
      </c>
      <c r="H30" s="108" t="s">
        <v>60</v>
      </c>
      <c r="I30" s="111" t="s">
        <v>118</v>
      </c>
    </row>
    <row r="31" spans="1:9" x14ac:dyDescent="0.35">
      <c r="A31" s="107">
        <v>30</v>
      </c>
      <c r="B31" s="108" t="s">
        <v>84</v>
      </c>
      <c r="C31" s="108" t="s">
        <v>48</v>
      </c>
      <c r="D31" s="109" t="s">
        <v>49</v>
      </c>
      <c r="F31" s="110" t="s">
        <v>834</v>
      </c>
      <c r="G31" s="108" t="s">
        <v>835</v>
      </c>
      <c r="H31" s="108" t="s">
        <v>82</v>
      </c>
      <c r="I31" s="111"/>
    </row>
    <row r="32" spans="1:9" x14ac:dyDescent="0.35">
      <c r="A32" s="107">
        <v>31</v>
      </c>
      <c r="B32" s="108" t="s">
        <v>85</v>
      </c>
      <c r="C32" s="108" t="s">
        <v>48</v>
      </c>
      <c r="D32" s="109" t="s">
        <v>49</v>
      </c>
      <c r="F32" s="110" t="s">
        <v>834</v>
      </c>
      <c r="G32" s="108" t="s">
        <v>2421</v>
      </c>
      <c r="H32" s="108" t="s">
        <v>58</v>
      </c>
      <c r="I32" s="111" t="s">
        <v>270</v>
      </c>
    </row>
    <row r="33" spans="1:9" x14ac:dyDescent="0.35">
      <c r="A33" s="107">
        <v>32</v>
      </c>
      <c r="B33" s="108" t="s">
        <v>86</v>
      </c>
      <c r="C33" s="108" t="s">
        <v>48</v>
      </c>
      <c r="D33" s="109" t="s">
        <v>49</v>
      </c>
      <c r="F33" s="110" t="s">
        <v>836</v>
      </c>
      <c r="G33" s="108" t="s">
        <v>837</v>
      </c>
      <c r="H33" s="108" t="s">
        <v>82</v>
      </c>
      <c r="I33" s="111"/>
    </row>
    <row r="34" spans="1:9" x14ac:dyDescent="0.35">
      <c r="A34" s="107">
        <v>33</v>
      </c>
      <c r="B34" s="108" t="s">
        <v>87</v>
      </c>
      <c r="C34" s="108" t="s">
        <v>48</v>
      </c>
      <c r="D34" s="109" t="s">
        <v>49</v>
      </c>
      <c r="F34" s="110" t="s">
        <v>836</v>
      </c>
      <c r="G34" s="108" t="s">
        <v>2422</v>
      </c>
      <c r="H34" s="108" t="s">
        <v>58</v>
      </c>
      <c r="I34" s="111" t="s">
        <v>270</v>
      </c>
    </row>
    <row r="35" spans="1:9" x14ac:dyDescent="0.35">
      <c r="A35" s="107">
        <v>34</v>
      </c>
      <c r="B35" s="108" t="s">
        <v>88</v>
      </c>
      <c r="C35" s="108" t="s">
        <v>48</v>
      </c>
      <c r="D35" s="109" t="s">
        <v>49</v>
      </c>
      <c r="F35" s="110" t="s">
        <v>838</v>
      </c>
      <c r="G35" s="108" t="s">
        <v>839</v>
      </c>
      <c r="H35" s="108" t="s">
        <v>95</v>
      </c>
      <c r="I35" s="111"/>
    </row>
    <row r="36" spans="1:9" ht="14.5" customHeight="1" x14ac:dyDescent="0.35">
      <c r="A36" s="107">
        <v>35</v>
      </c>
      <c r="B36" s="108" t="s">
        <v>89</v>
      </c>
      <c r="C36" s="108" t="s">
        <v>48</v>
      </c>
      <c r="D36" s="109" t="s">
        <v>49</v>
      </c>
      <c r="F36" s="110" t="s">
        <v>840</v>
      </c>
      <c r="G36" s="108" t="s">
        <v>841</v>
      </c>
      <c r="H36" s="108" t="s">
        <v>95</v>
      </c>
      <c r="I36" s="111"/>
    </row>
    <row r="37" spans="1:9" x14ac:dyDescent="0.35">
      <c r="A37" s="107">
        <v>36</v>
      </c>
      <c r="B37" s="108" t="s">
        <v>90</v>
      </c>
      <c r="C37" s="108" t="s">
        <v>48</v>
      </c>
      <c r="D37" s="109" t="s">
        <v>49</v>
      </c>
      <c r="F37" s="110" t="s">
        <v>842</v>
      </c>
      <c r="G37" s="108" t="s">
        <v>843</v>
      </c>
      <c r="H37" s="108" t="s">
        <v>95</v>
      </c>
      <c r="I37" s="111" t="s">
        <v>82</v>
      </c>
    </row>
    <row r="38" spans="1:9" x14ac:dyDescent="0.35">
      <c r="A38" s="107">
        <v>37</v>
      </c>
      <c r="B38" s="108" t="s">
        <v>91</v>
      </c>
      <c r="C38" s="108" t="s">
        <v>48</v>
      </c>
      <c r="D38" s="109" t="s">
        <v>49</v>
      </c>
      <c r="F38" s="110" t="s">
        <v>844</v>
      </c>
      <c r="G38" s="108" t="s">
        <v>845</v>
      </c>
      <c r="H38" s="108" t="s">
        <v>95</v>
      </c>
      <c r="I38" s="111"/>
    </row>
    <row r="39" spans="1:9" ht="14.5" customHeight="1" x14ac:dyDescent="0.35">
      <c r="A39" s="107">
        <v>38</v>
      </c>
      <c r="B39" s="108" t="s">
        <v>92</v>
      </c>
      <c r="C39" s="108" t="s">
        <v>48</v>
      </c>
      <c r="D39" s="109" t="s">
        <v>49</v>
      </c>
      <c r="F39" s="110" t="s">
        <v>846</v>
      </c>
      <c r="G39" s="108" t="s">
        <v>847</v>
      </c>
      <c r="H39" s="108" t="s">
        <v>95</v>
      </c>
      <c r="I39" s="111"/>
    </row>
    <row r="40" spans="1:9" x14ac:dyDescent="0.35">
      <c r="A40" s="107">
        <v>39</v>
      </c>
      <c r="B40" s="108" t="s">
        <v>93</v>
      </c>
      <c r="C40" s="108" t="s">
        <v>48</v>
      </c>
      <c r="D40" s="109" t="s">
        <v>67</v>
      </c>
      <c r="F40" s="110" t="s">
        <v>848</v>
      </c>
      <c r="G40" s="108" t="s">
        <v>849</v>
      </c>
      <c r="H40" s="108" t="s">
        <v>95</v>
      </c>
      <c r="I40" s="111" t="s">
        <v>82</v>
      </c>
    </row>
    <row r="41" spans="1:9" ht="14.5" customHeight="1" x14ac:dyDescent="0.35">
      <c r="A41" s="107">
        <v>40</v>
      </c>
      <c r="B41" s="108" t="s">
        <v>94</v>
      </c>
      <c r="C41" s="108" t="s">
        <v>95</v>
      </c>
      <c r="D41" s="109" t="s">
        <v>49</v>
      </c>
      <c r="F41" s="110" t="s">
        <v>850</v>
      </c>
      <c r="G41" s="108" t="s">
        <v>851</v>
      </c>
      <c r="H41" s="108" t="s">
        <v>245</v>
      </c>
      <c r="I41" s="111"/>
    </row>
    <row r="42" spans="1:9" ht="14.5" customHeight="1" x14ac:dyDescent="0.35">
      <c r="A42" s="107">
        <v>41</v>
      </c>
      <c r="B42" s="108" t="s">
        <v>96</v>
      </c>
      <c r="C42" s="108" t="s">
        <v>97</v>
      </c>
      <c r="D42" s="109" t="s">
        <v>49</v>
      </c>
      <c r="F42" s="110" t="s">
        <v>852</v>
      </c>
      <c r="G42" s="108" t="s">
        <v>853</v>
      </c>
      <c r="H42" s="108" t="s">
        <v>245</v>
      </c>
      <c r="I42" s="111"/>
    </row>
    <row r="43" spans="1:9" ht="14.5" customHeight="1" x14ac:dyDescent="0.35">
      <c r="A43" s="107">
        <v>42</v>
      </c>
      <c r="B43" s="108" t="s">
        <v>98</v>
      </c>
      <c r="C43" s="108" t="s">
        <v>97</v>
      </c>
      <c r="D43" s="109" t="s">
        <v>49</v>
      </c>
      <c r="F43" s="110" t="s">
        <v>854</v>
      </c>
      <c r="G43" s="108" t="s">
        <v>855</v>
      </c>
      <c r="H43" s="108" t="s">
        <v>56</v>
      </c>
      <c r="I43" s="111"/>
    </row>
    <row r="44" spans="1:9" ht="14.5" customHeight="1" x14ac:dyDescent="0.35">
      <c r="A44" s="107">
        <v>43</v>
      </c>
      <c r="B44" s="108" t="s">
        <v>99</v>
      </c>
      <c r="C44" s="108" t="s">
        <v>48</v>
      </c>
      <c r="D44" s="109" t="s">
        <v>67</v>
      </c>
      <c r="F44" s="110" t="s">
        <v>854</v>
      </c>
      <c r="G44" s="108" t="s">
        <v>2423</v>
      </c>
      <c r="H44" s="108" t="s">
        <v>58</v>
      </c>
      <c r="I44" s="111"/>
    </row>
    <row r="45" spans="1:9" ht="14.5" customHeight="1" x14ac:dyDescent="0.35">
      <c r="A45" s="107">
        <v>44</v>
      </c>
      <c r="B45" s="108" t="s">
        <v>2402</v>
      </c>
      <c r="C45" s="108" t="s">
        <v>100</v>
      </c>
      <c r="D45" s="109" t="s">
        <v>49</v>
      </c>
      <c r="F45" s="110" t="s">
        <v>856</v>
      </c>
      <c r="G45" s="108" t="s">
        <v>857</v>
      </c>
      <c r="H45" s="108" t="s">
        <v>56</v>
      </c>
      <c r="I45" s="111"/>
    </row>
    <row r="46" spans="1:9" x14ac:dyDescent="0.35">
      <c r="A46" s="107">
        <v>45</v>
      </c>
      <c r="B46" s="108" t="s">
        <v>101</v>
      </c>
      <c r="C46" s="108" t="s">
        <v>48</v>
      </c>
      <c r="D46" s="109" t="s">
        <v>67</v>
      </c>
      <c r="F46" s="110" t="s">
        <v>856</v>
      </c>
      <c r="G46" s="108" t="s">
        <v>2424</v>
      </c>
      <c r="H46" s="108" t="s">
        <v>58</v>
      </c>
      <c r="I46" s="111" t="s">
        <v>245</v>
      </c>
    </row>
    <row r="47" spans="1:9" x14ac:dyDescent="0.35">
      <c r="A47" s="107">
        <v>46</v>
      </c>
      <c r="B47" s="108" t="s">
        <v>102</v>
      </c>
      <c r="C47" s="108" t="s">
        <v>48</v>
      </c>
      <c r="D47" s="109" t="s">
        <v>67</v>
      </c>
      <c r="F47" s="110" t="s">
        <v>858</v>
      </c>
      <c r="G47" s="108" t="s">
        <v>859</v>
      </c>
      <c r="H47" s="108" t="s">
        <v>48</v>
      </c>
      <c r="I47" s="111" t="s">
        <v>245</v>
      </c>
    </row>
    <row r="48" spans="1:9" x14ac:dyDescent="0.35">
      <c r="A48" s="107">
        <v>47</v>
      </c>
      <c r="B48" s="108" t="s">
        <v>103</v>
      </c>
      <c r="C48" s="108" t="s">
        <v>48</v>
      </c>
      <c r="D48" s="109" t="s">
        <v>67</v>
      </c>
      <c r="F48" s="110" t="s">
        <v>860</v>
      </c>
      <c r="G48" s="108" t="s">
        <v>861</v>
      </c>
      <c r="H48" s="108" t="s">
        <v>48</v>
      </c>
      <c r="I48" s="111" t="s">
        <v>245</v>
      </c>
    </row>
    <row r="49" spans="1:9" x14ac:dyDescent="0.35">
      <c r="A49" s="107">
        <v>48</v>
      </c>
      <c r="B49" s="108" t="s">
        <v>104</v>
      </c>
      <c r="C49" s="108" t="s">
        <v>48</v>
      </c>
      <c r="D49" s="109" t="s">
        <v>67</v>
      </c>
      <c r="F49" s="110" t="s">
        <v>862</v>
      </c>
      <c r="G49" s="108" t="s">
        <v>863</v>
      </c>
      <c r="H49" s="108" t="s">
        <v>95</v>
      </c>
      <c r="I49" s="111" t="s">
        <v>69</v>
      </c>
    </row>
    <row r="50" spans="1:9" x14ac:dyDescent="0.35">
      <c r="A50" s="107">
        <v>49</v>
      </c>
      <c r="B50" s="108" t="s">
        <v>105</v>
      </c>
      <c r="C50" s="108" t="s">
        <v>48</v>
      </c>
      <c r="D50" s="109" t="s">
        <v>65</v>
      </c>
      <c r="F50" s="110" t="s">
        <v>864</v>
      </c>
      <c r="G50" s="108" t="s">
        <v>865</v>
      </c>
      <c r="H50" s="108" t="s">
        <v>95</v>
      </c>
      <c r="I50" s="111" t="s">
        <v>69</v>
      </c>
    </row>
    <row r="51" spans="1:9" x14ac:dyDescent="0.35">
      <c r="A51" s="107">
        <v>50</v>
      </c>
      <c r="B51" s="108" t="s">
        <v>106</v>
      </c>
      <c r="C51" s="108" t="s">
        <v>48</v>
      </c>
      <c r="D51" s="109" t="s">
        <v>67</v>
      </c>
      <c r="F51" s="110" t="s">
        <v>866</v>
      </c>
      <c r="G51" s="108" t="s">
        <v>867</v>
      </c>
      <c r="H51" s="108" t="s">
        <v>76</v>
      </c>
      <c r="I51" s="111" t="s">
        <v>95</v>
      </c>
    </row>
    <row r="52" spans="1:9" x14ac:dyDescent="0.35">
      <c r="A52" s="107">
        <v>51</v>
      </c>
      <c r="B52" s="108" t="s">
        <v>107</v>
      </c>
      <c r="C52" s="108" t="s">
        <v>95</v>
      </c>
      <c r="D52" s="109" t="s">
        <v>65</v>
      </c>
      <c r="F52" s="110" t="s">
        <v>868</v>
      </c>
      <c r="G52" s="108" t="s">
        <v>869</v>
      </c>
      <c r="H52" s="108" t="s">
        <v>76</v>
      </c>
      <c r="I52" s="111" t="s">
        <v>95</v>
      </c>
    </row>
    <row r="53" spans="1:9" x14ac:dyDescent="0.35">
      <c r="A53" s="107">
        <v>52</v>
      </c>
      <c r="B53" s="108" t="s">
        <v>108</v>
      </c>
      <c r="C53" s="108" t="s">
        <v>56</v>
      </c>
      <c r="D53" s="109" t="s">
        <v>65</v>
      </c>
      <c r="F53" s="110" t="s">
        <v>870</v>
      </c>
      <c r="G53" s="108" t="s">
        <v>871</v>
      </c>
      <c r="H53" s="108" t="s">
        <v>76</v>
      </c>
      <c r="I53" s="111" t="s">
        <v>95</v>
      </c>
    </row>
    <row r="54" spans="1:9" x14ac:dyDescent="0.35">
      <c r="A54" s="107">
        <v>53</v>
      </c>
      <c r="B54" s="108" t="s">
        <v>109</v>
      </c>
      <c r="C54" s="108" t="s">
        <v>56</v>
      </c>
      <c r="D54" s="109" t="s">
        <v>65</v>
      </c>
      <c r="F54" s="110" t="s">
        <v>872</v>
      </c>
      <c r="G54" s="108" t="s">
        <v>873</v>
      </c>
      <c r="H54" s="108" t="s">
        <v>97</v>
      </c>
      <c r="I54" s="111" t="s">
        <v>76</v>
      </c>
    </row>
    <row r="55" spans="1:9" x14ac:dyDescent="0.35">
      <c r="A55" s="107">
        <v>54</v>
      </c>
      <c r="B55" s="108" t="s">
        <v>110</v>
      </c>
      <c r="C55" s="108" t="s">
        <v>58</v>
      </c>
      <c r="D55" s="109" t="s">
        <v>67</v>
      </c>
      <c r="F55" s="110" t="s">
        <v>874</v>
      </c>
      <c r="G55" s="108" t="s">
        <v>875</v>
      </c>
      <c r="H55" s="108" t="s">
        <v>97</v>
      </c>
      <c r="I55" s="111" t="s">
        <v>76</v>
      </c>
    </row>
    <row r="56" spans="1:9" x14ac:dyDescent="0.35">
      <c r="A56" s="107">
        <v>55</v>
      </c>
      <c r="B56" s="108" t="s">
        <v>111</v>
      </c>
      <c r="C56" s="108" t="s">
        <v>112</v>
      </c>
      <c r="D56" s="109" t="s">
        <v>65</v>
      </c>
      <c r="F56" s="110" t="s">
        <v>876</v>
      </c>
      <c r="G56" s="108" t="s">
        <v>877</v>
      </c>
      <c r="H56" s="108" t="s">
        <v>97</v>
      </c>
      <c r="I56" s="111" t="s">
        <v>95</v>
      </c>
    </row>
    <row r="57" spans="1:9" x14ac:dyDescent="0.35">
      <c r="A57" s="107">
        <v>56</v>
      </c>
      <c r="B57" s="108" t="s">
        <v>113</v>
      </c>
      <c r="C57" s="108" t="s">
        <v>112</v>
      </c>
      <c r="D57" s="109" t="s">
        <v>65</v>
      </c>
      <c r="F57" s="110" t="s">
        <v>878</v>
      </c>
      <c r="G57" s="108" t="s">
        <v>879</v>
      </c>
      <c r="H57" s="108" t="s">
        <v>97</v>
      </c>
      <c r="I57" s="111" t="s">
        <v>95</v>
      </c>
    </row>
    <row r="58" spans="1:9" ht="14.5" customHeight="1" x14ac:dyDescent="0.35">
      <c r="A58" s="107">
        <v>57</v>
      </c>
      <c r="B58" s="108" t="s">
        <v>114</v>
      </c>
      <c r="C58" s="108" t="s">
        <v>112</v>
      </c>
      <c r="D58" s="109" t="s">
        <v>65</v>
      </c>
      <c r="F58" s="110" t="s">
        <v>880</v>
      </c>
      <c r="G58" s="108" t="s">
        <v>881</v>
      </c>
      <c r="H58" s="108" t="s">
        <v>82</v>
      </c>
      <c r="I58" s="111"/>
    </row>
    <row r="59" spans="1:9" x14ac:dyDescent="0.35">
      <c r="A59" s="107">
        <v>58</v>
      </c>
      <c r="B59" s="108" t="s">
        <v>115</v>
      </c>
      <c r="C59" s="108" t="s">
        <v>58</v>
      </c>
      <c r="D59" s="109" t="s">
        <v>65</v>
      </c>
      <c r="F59" s="110" t="s">
        <v>880</v>
      </c>
      <c r="G59" s="108" t="s">
        <v>2425</v>
      </c>
      <c r="H59" s="108" t="s">
        <v>82</v>
      </c>
      <c r="I59" s="111" t="s">
        <v>270</v>
      </c>
    </row>
    <row r="60" spans="1:9" ht="14.5" customHeight="1" x14ac:dyDescent="0.35">
      <c r="A60" s="107">
        <v>59</v>
      </c>
      <c r="B60" s="108" t="s">
        <v>116</v>
      </c>
      <c r="C60" s="108" t="s">
        <v>58</v>
      </c>
      <c r="D60" s="109" t="s">
        <v>65</v>
      </c>
      <c r="F60" s="110" t="s">
        <v>882</v>
      </c>
      <c r="G60" s="108" t="s">
        <v>883</v>
      </c>
      <c r="H60" s="108" t="s">
        <v>82</v>
      </c>
      <c r="I60" s="111"/>
    </row>
    <row r="61" spans="1:9" x14ac:dyDescent="0.35">
      <c r="A61" s="107">
        <v>60</v>
      </c>
      <c r="B61" s="108" t="s">
        <v>117</v>
      </c>
      <c r="C61" s="108" t="s">
        <v>118</v>
      </c>
      <c r="D61" s="109" t="s">
        <v>65</v>
      </c>
      <c r="F61" s="110" t="s">
        <v>882</v>
      </c>
      <c r="G61" s="108" t="s">
        <v>2426</v>
      </c>
      <c r="H61" s="108" t="s">
        <v>82</v>
      </c>
      <c r="I61" s="111" t="s">
        <v>270</v>
      </c>
    </row>
    <row r="62" spans="1:9" ht="14.5" customHeight="1" x14ac:dyDescent="0.35">
      <c r="A62" s="107">
        <v>61</v>
      </c>
      <c r="B62" s="108" t="s">
        <v>119</v>
      </c>
      <c r="C62" s="108" t="s">
        <v>112</v>
      </c>
      <c r="D62" s="109" t="s">
        <v>65</v>
      </c>
      <c r="F62" s="110" t="s">
        <v>884</v>
      </c>
      <c r="G62" s="108" t="s">
        <v>885</v>
      </c>
      <c r="H62" s="108" t="s">
        <v>48</v>
      </c>
      <c r="I62" s="111"/>
    </row>
    <row r="63" spans="1:9" ht="14.5" customHeight="1" x14ac:dyDescent="0.35">
      <c r="A63" s="107">
        <v>62</v>
      </c>
      <c r="B63" s="108" t="s">
        <v>120</v>
      </c>
      <c r="C63" s="108" t="s">
        <v>58</v>
      </c>
      <c r="D63" s="109" t="s">
        <v>65</v>
      </c>
      <c r="F63" s="110" t="s">
        <v>884</v>
      </c>
      <c r="G63" s="108" t="s">
        <v>2427</v>
      </c>
      <c r="H63" s="108" t="s">
        <v>100</v>
      </c>
      <c r="I63" s="111"/>
    </row>
    <row r="64" spans="1:9" ht="14.5" customHeight="1" x14ac:dyDescent="0.35">
      <c r="A64" s="107">
        <v>63</v>
      </c>
      <c r="B64" s="108" t="s">
        <v>121</v>
      </c>
      <c r="C64" s="108" t="s">
        <v>48</v>
      </c>
      <c r="D64" s="109" t="s">
        <v>65</v>
      </c>
      <c r="F64" s="112" t="s">
        <v>884</v>
      </c>
      <c r="G64" s="108" t="s">
        <v>2440</v>
      </c>
      <c r="H64" s="108" t="s">
        <v>270</v>
      </c>
      <c r="I64" s="111"/>
    </row>
    <row r="65" spans="1:9" ht="14.5" customHeight="1" x14ac:dyDescent="0.35">
      <c r="A65" s="107">
        <v>64</v>
      </c>
      <c r="B65" s="108" t="s">
        <v>122</v>
      </c>
      <c r="C65" s="108" t="s">
        <v>69</v>
      </c>
      <c r="D65" s="109" t="s">
        <v>49</v>
      </c>
      <c r="F65" s="110" t="s">
        <v>886</v>
      </c>
      <c r="G65" s="108" t="s">
        <v>887</v>
      </c>
      <c r="H65" s="108" t="s">
        <v>48</v>
      </c>
      <c r="I65" s="111"/>
    </row>
    <row r="66" spans="1:9" ht="14.5" customHeight="1" x14ac:dyDescent="0.35">
      <c r="A66" s="107">
        <v>65</v>
      </c>
      <c r="B66" s="108" t="s">
        <v>123</v>
      </c>
      <c r="C66" s="108" t="s">
        <v>69</v>
      </c>
      <c r="D66" s="109" t="s">
        <v>49</v>
      </c>
      <c r="F66" s="110" t="s">
        <v>886</v>
      </c>
      <c r="G66" s="108" t="s">
        <v>2428</v>
      </c>
      <c r="H66" s="108" t="s">
        <v>100</v>
      </c>
      <c r="I66" s="111"/>
    </row>
    <row r="67" spans="1:9" ht="14.5" customHeight="1" x14ac:dyDescent="0.35">
      <c r="A67" s="107">
        <v>66</v>
      </c>
      <c r="B67" s="108" t="s">
        <v>124</v>
      </c>
      <c r="C67" s="108" t="s">
        <v>50</v>
      </c>
      <c r="D67" s="109" t="s">
        <v>49</v>
      </c>
      <c r="F67" s="110" t="s">
        <v>888</v>
      </c>
      <c r="G67" s="108" t="s">
        <v>889</v>
      </c>
      <c r="H67" s="108" t="s">
        <v>112</v>
      </c>
      <c r="I67" s="111"/>
    </row>
    <row r="68" spans="1:9" ht="14.5" customHeight="1" x14ac:dyDescent="0.35">
      <c r="A68" s="107">
        <v>67</v>
      </c>
      <c r="B68" s="108" t="s">
        <v>125</v>
      </c>
      <c r="C68" s="108" t="s">
        <v>50</v>
      </c>
      <c r="D68" s="109" t="s">
        <v>49</v>
      </c>
      <c r="F68" s="110" t="s">
        <v>890</v>
      </c>
      <c r="G68" s="108" t="s">
        <v>891</v>
      </c>
      <c r="H68" s="108" t="s">
        <v>112</v>
      </c>
      <c r="I68" s="111"/>
    </row>
    <row r="69" spans="1:9" ht="14.5" customHeight="1" x14ac:dyDescent="0.35">
      <c r="A69" s="107">
        <v>68</v>
      </c>
      <c r="B69" s="108" t="s">
        <v>126</v>
      </c>
      <c r="C69" s="108" t="s">
        <v>50</v>
      </c>
      <c r="D69" s="109" t="s">
        <v>49</v>
      </c>
      <c r="F69" s="110" t="s">
        <v>892</v>
      </c>
      <c r="G69" s="108" t="s">
        <v>893</v>
      </c>
      <c r="H69" s="108" t="s">
        <v>50</v>
      </c>
      <c r="I69" s="111"/>
    </row>
    <row r="70" spans="1:9" x14ac:dyDescent="0.35">
      <c r="A70" s="107">
        <v>69</v>
      </c>
      <c r="B70" s="108" t="s">
        <v>127</v>
      </c>
      <c r="C70" s="108" t="s">
        <v>50</v>
      </c>
      <c r="D70" s="109" t="s">
        <v>49</v>
      </c>
      <c r="F70" s="110" t="s">
        <v>894</v>
      </c>
      <c r="G70" s="108" t="s">
        <v>895</v>
      </c>
      <c r="H70" s="108" t="s">
        <v>50</v>
      </c>
      <c r="I70" s="111"/>
    </row>
    <row r="71" spans="1:9" ht="14.5" customHeight="1" x14ac:dyDescent="0.35">
      <c r="A71" s="107">
        <v>70</v>
      </c>
      <c r="B71" s="108" t="s">
        <v>128</v>
      </c>
      <c r="C71" s="108" t="s">
        <v>48</v>
      </c>
      <c r="D71" s="109" t="s">
        <v>49</v>
      </c>
      <c r="F71" s="110" t="s">
        <v>896</v>
      </c>
      <c r="G71" s="108" t="s">
        <v>897</v>
      </c>
      <c r="H71" s="108" t="s">
        <v>56</v>
      </c>
      <c r="I71" s="111"/>
    </row>
    <row r="72" spans="1:9" ht="14.5" customHeight="1" x14ac:dyDescent="0.35">
      <c r="A72" s="107">
        <v>71</v>
      </c>
      <c r="B72" s="108" t="s">
        <v>129</v>
      </c>
      <c r="C72" s="108" t="s">
        <v>76</v>
      </c>
      <c r="D72" s="109" t="s">
        <v>65</v>
      </c>
      <c r="F72" s="112" t="s">
        <v>896</v>
      </c>
      <c r="G72" s="108" t="s">
        <v>2441</v>
      </c>
      <c r="H72" s="108" t="s">
        <v>56</v>
      </c>
      <c r="I72" s="111" t="s">
        <v>148</v>
      </c>
    </row>
    <row r="73" spans="1:9" ht="14.5" customHeight="1" x14ac:dyDescent="0.35">
      <c r="A73" s="107">
        <v>72</v>
      </c>
      <c r="B73" s="108" t="s">
        <v>130</v>
      </c>
      <c r="C73" s="108" t="s">
        <v>76</v>
      </c>
      <c r="D73" s="109" t="s">
        <v>65</v>
      </c>
      <c r="F73" s="110" t="s">
        <v>898</v>
      </c>
      <c r="G73" s="108" t="s">
        <v>899</v>
      </c>
      <c r="H73" s="108" t="s">
        <v>56</v>
      </c>
      <c r="I73" s="111"/>
    </row>
    <row r="74" spans="1:9" x14ac:dyDescent="0.35">
      <c r="A74" s="107">
        <v>73</v>
      </c>
      <c r="B74" s="108" t="s">
        <v>131</v>
      </c>
      <c r="C74" s="108" t="s">
        <v>76</v>
      </c>
      <c r="D74" s="109" t="s">
        <v>67</v>
      </c>
      <c r="F74" s="112" t="s">
        <v>898</v>
      </c>
      <c r="G74" s="108" t="s">
        <v>2442</v>
      </c>
      <c r="H74" s="108" t="s">
        <v>56</v>
      </c>
      <c r="I74" s="111" t="s">
        <v>148</v>
      </c>
    </row>
    <row r="75" spans="1:9" ht="14.5" customHeight="1" x14ac:dyDescent="0.35">
      <c r="A75" s="107">
        <v>74</v>
      </c>
      <c r="B75" s="108" t="s">
        <v>132</v>
      </c>
      <c r="C75" s="108" t="s">
        <v>48</v>
      </c>
      <c r="D75" s="109" t="s">
        <v>67</v>
      </c>
      <c r="F75" s="110" t="s">
        <v>900</v>
      </c>
      <c r="G75" s="108" t="s">
        <v>901</v>
      </c>
      <c r="H75" s="108" t="s">
        <v>112</v>
      </c>
      <c r="I75" s="111"/>
    </row>
    <row r="76" spans="1:9" ht="14.5" customHeight="1" x14ac:dyDescent="0.35">
      <c r="A76" s="107">
        <v>75</v>
      </c>
      <c r="B76" s="108" t="s">
        <v>133</v>
      </c>
      <c r="C76" s="108" t="s">
        <v>76</v>
      </c>
      <c r="D76" s="109" t="s">
        <v>49</v>
      </c>
      <c r="F76" s="110" t="s">
        <v>902</v>
      </c>
      <c r="G76" s="108" t="s">
        <v>903</v>
      </c>
      <c r="H76" s="108" t="s">
        <v>112</v>
      </c>
      <c r="I76" s="111"/>
    </row>
    <row r="77" spans="1:9" x14ac:dyDescent="0.35">
      <c r="A77" s="107">
        <v>76</v>
      </c>
      <c r="B77" s="108" t="s">
        <v>134</v>
      </c>
      <c r="C77" s="108" t="s">
        <v>76</v>
      </c>
      <c r="D77" s="109" t="s">
        <v>65</v>
      </c>
      <c r="F77" s="110" t="s">
        <v>904</v>
      </c>
      <c r="G77" s="108" t="s">
        <v>905</v>
      </c>
      <c r="H77" s="108" t="s">
        <v>112</v>
      </c>
      <c r="I77" s="111" t="s">
        <v>50</v>
      </c>
    </row>
    <row r="78" spans="1:9" ht="14.5" customHeight="1" x14ac:dyDescent="0.35">
      <c r="A78" s="107">
        <v>77</v>
      </c>
      <c r="B78" s="108" t="s">
        <v>135</v>
      </c>
      <c r="C78" s="108" t="s">
        <v>95</v>
      </c>
      <c r="D78" s="109" t="s">
        <v>67</v>
      </c>
      <c r="F78" s="110" t="s">
        <v>906</v>
      </c>
      <c r="G78" s="108" t="s">
        <v>907</v>
      </c>
      <c r="H78" s="108" t="s">
        <v>118</v>
      </c>
      <c r="I78" s="111"/>
    </row>
    <row r="79" spans="1:9" ht="14.5" customHeight="1" x14ac:dyDescent="0.35">
      <c r="A79" s="107">
        <v>78</v>
      </c>
      <c r="B79" s="108" t="s">
        <v>136</v>
      </c>
      <c r="C79" s="108" t="s">
        <v>76</v>
      </c>
      <c r="D79" s="109" t="s">
        <v>67</v>
      </c>
      <c r="F79" s="110" t="s">
        <v>908</v>
      </c>
      <c r="G79" s="108" t="s">
        <v>909</v>
      </c>
      <c r="H79" s="108" t="s">
        <v>118</v>
      </c>
      <c r="I79" s="111"/>
    </row>
    <row r="80" spans="1:9" x14ac:dyDescent="0.35">
      <c r="A80" s="107">
        <v>79</v>
      </c>
      <c r="B80" s="108" t="s">
        <v>137</v>
      </c>
      <c r="C80" s="108" t="s">
        <v>76</v>
      </c>
      <c r="D80" s="109" t="s">
        <v>67</v>
      </c>
      <c r="F80" s="110" t="s">
        <v>910</v>
      </c>
      <c r="G80" s="108" t="s">
        <v>911</v>
      </c>
      <c r="H80" s="108" t="s">
        <v>118</v>
      </c>
      <c r="I80" s="111"/>
    </row>
    <row r="81" spans="1:9" x14ac:dyDescent="0.35">
      <c r="A81" s="107">
        <v>80</v>
      </c>
      <c r="B81" s="108" t="s">
        <v>138</v>
      </c>
      <c r="C81" s="108" t="s">
        <v>76</v>
      </c>
      <c r="D81" s="109" t="s">
        <v>65</v>
      </c>
      <c r="F81" s="110" t="s">
        <v>912</v>
      </c>
      <c r="G81" s="108" t="s">
        <v>913</v>
      </c>
      <c r="H81" s="108" t="s">
        <v>50</v>
      </c>
      <c r="I81" s="111"/>
    </row>
    <row r="82" spans="1:9" x14ac:dyDescent="0.35">
      <c r="A82" s="107">
        <v>81</v>
      </c>
      <c r="B82" s="108" t="s">
        <v>139</v>
      </c>
      <c r="C82" s="108" t="s">
        <v>97</v>
      </c>
      <c r="D82" s="109" t="s">
        <v>67</v>
      </c>
      <c r="F82" s="110" t="s">
        <v>914</v>
      </c>
      <c r="G82" s="108" t="s">
        <v>915</v>
      </c>
      <c r="H82" s="108" t="s">
        <v>50</v>
      </c>
      <c r="I82" s="111"/>
    </row>
    <row r="83" spans="1:9" x14ac:dyDescent="0.35">
      <c r="A83" s="107">
        <v>82</v>
      </c>
      <c r="B83" s="108" t="s">
        <v>140</v>
      </c>
      <c r="C83" s="108" t="s">
        <v>141</v>
      </c>
      <c r="D83" s="109" t="s">
        <v>65</v>
      </c>
      <c r="F83" s="110" t="s">
        <v>916</v>
      </c>
      <c r="G83" s="108" t="s">
        <v>917</v>
      </c>
      <c r="H83" s="108" t="s">
        <v>50</v>
      </c>
      <c r="I83" s="111"/>
    </row>
    <row r="84" spans="1:9" x14ac:dyDescent="0.35">
      <c r="A84" s="107">
        <v>83</v>
      </c>
      <c r="B84" s="108" t="s">
        <v>142</v>
      </c>
      <c r="C84" s="108" t="s">
        <v>56</v>
      </c>
      <c r="D84" s="109" t="s">
        <v>65</v>
      </c>
      <c r="F84" s="110" t="s">
        <v>918</v>
      </c>
      <c r="G84" s="108" t="s">
        <v>919</v>
      </c>
      <c r="H84" s="108" t="s">
        <v>76</v>
      </c>
      <c r="I84" s="111" t="s">
        <v>95</v>
      </c>
    </row>
    <row r="85" spans="1:9" x14ac:dyDescent="0.35">
      <c r="A85" s="107">
        <v>84</v>
      </c>
      <c r="B85" s="108" t="s">
        <v>143</v>
      </c>
      <c r="C85" s="108" t="s">
        <v>60</v>
      </c>
      <c r="D85" s="109" t="s">
        <v>65</v>
      </c>
      <c r="F85" s="110" t="s">
        <v>920</v>
      </c>
      <c r="G85" s="108" t="s">
        <v>921</v>
      </c>
      <c r="H85" s="108" t="s">
        <v>76</v>
      </c>
      <c r="I85" s="111" t="s">
        <v>95</v>
      </c>
    </row>
    <row r="86" spans="1:9" x14ac:dyDescent="0.35">
      <c r="A86" s="107">
        <v>85</v>
      </c>
      <c r="B86" s="108" t="s">
        <v>144</v>
      </c>
      <c r="C86" s="108" t="s">
        <v>60</v>
      </c>
      <c r="D86" s="109" t="s">
        <v>65</v>
      </c>
      <c r="F86" s="110" t="s">
        <v>922</v>
      </c>
      <c r="G86" s="108" t="s">
        <v>923</v>
      </c>
      <c r="H86" s="108" t="s">
        <v>76</v>
      </c>
      <c r="I86" s="111" t="s">
        <v>95</v>
      </c>
    </row>
    <row r="87" spans="1:9" x14ac:dyDescent="0.35">
      <c r="A87" s="107">
        <v>86</v>
      </c>
      <c r="B87" s="108" t="s">
        <v>145</v>
      </c>
      <c r="C87" s="108" t="s">
        <v>60</v>
      </c>
      <c r="D87" s="109" t="s">
        <v>67</v>
      </c>
      <c r="F87" s="110" t="s">
        <v>924</v>
      </c>
      <c r="G87" s="108" t="s">
        <v>925</v>
      </c>
      <c r="H87" s="108" t="s">
        <v>112</v>
      </c>
      <c r="I87" s="111" t="s">
        <v>95</v>
      </c>
    </row>
    <row r="88" spans="1:9" x14ac:dyDescent="0.35">
      <c r="A88" s="107">
        <v>87</v>
      </c>
      <c r="B88" s="108" t="s">
        <v>146</v>
      </c>
      <c r="C88" s="108" t="s">
        <v>60</v>
      </c>
      <c r="D88" s="109" t="s">
        <v>65</v>
      </c>
      <c r="F88" s="110" t="s">
        <v>926</v>
      </c>
      <c r="G88" s="108" t="s">
        <v>927</v>
      </c>
      <c r="H88" s="108" t="s">
        <v>112</v>
      </c>
      <c r="I88" s="111" t="s">
        <v>95</v>
      </c>
    </row>
    <row r="89" spans="1:9" x14ac:dyDescent="0.35">
      <c r="A89" s="107">
        <v>88</v>
      </c>
      <c r="B89" s="108" t="s">
        <v>147</v>
      </c>
      <c r="C89" s="108" t="s">
        <v>148</v>
      </c>
      <c r="D89" s="109" t="s">
        <v>49</v>
      </c>
      <c r="F89" s="110" t="s">
        <v>928</v>
      </c>
      <c r="G89" s="108" t="s">
        <v>929</v>
      </c>
      <c r="H89" s="108" t="s">
        <v>148</v>
      </c>
      <c r="I89" s="111" t="s">
        <v>82</v>
      </c>
    </row>
    <row r="90" spans="1:9" x14ac:dyDescent="0.35">
      <c r="A90" s="107">
        <v>89</v>
      </c>
      <c r="B90" s="108" t="s">
        <v>149</v>
      </c>
      <c r="C90" s="108" t="s">
        <v>82</v>
      </c>
      <c r="D90" s="109" t="s">
        <v>49</v>
      </c>
      <c r="F90" s="110" t="s">
        <v>928</v>
      </c>
      <c r="G90" s="108" t="s">
        <v>2429</v>
      </c>
      <c r="H90" s="108" t="s">
        <v>148</v>
      </c>
      <c r="I90" s="111" t="s">
        <v>60</v>
      </c>
    </row>
    <row r="91" spans="1:9" x14ac:dyDescent="0.35">
      <c r="A91" s="107">
        <v>90</v>
      </c>
      <c r="B91" s="108" t="s">
        <v>150</v>
      </c>
      <c r="C91" s="108" t="s">
        <v>82</v>
      </c>
      <c r="D91" s="109" t="s">
        <v>49</v>
      </c>
      <c r="F91" s="110" t="s">
        <v>930</v>
      </c>
      <c r="G91" s="108" t="s">
        <v>931</v>
      </c>
      <c r="H91" s="108" t="s">
        <v>148</v>
      </c>
      <c r="I91" s="111" t="s">
        <v>82</v>
      </c>
    </row>
    <row r="92" spans="1:9" ht="14.5" customHeight="1" x14ac:dyDescent="0.35">
      <c r="A92" s="107">
        <v>91</v>
      </c>
      <c r="B92" s="108" t="s">
        <v>151</v>
      </c>
      <c r="C92" s="108" t="s">
        <v>82</v>
      </c>
      <c r="D92" s="109" t="s">
        <v>49</v>
      </c>
      <c r="F92" s="110" t="s">
        <v>930</v>
      </c>
      <c r="G92" s="108" t="s">
        <v>2430</v>
      </c>
      <c r="H92" s="108" t="s">
        <v>148</v>
      </c>
      <c r="I92" s="111" t="s">
        <v>60</v>
      </c>
    </row>
    <row r="93" spans="1:9" ht="14.5" customHeight="1" x14ac:dyDescent="0.35">
      <c r="A93" s="107">
        <v>92</v>
      </c>
      <c r="B93" s="108" t="s">
        <v>152</v>
      </c>
      <c r="C93" s="108" t="s">
        <v>95</v>
      </c>
      <c r="D93" s="109" t="s">
        <v>67</v>
      </c>
      <c r="F93" s="110" t="s">
        <v>932</v>
      </c>
      <c r="G93" s="108" t="s">
        <v>933</v>
      </c>
      <c r="H93" s="108" t="s">
        <v>148</v>
      </c>
      <c r="I93" s="111" t="s">
        <v>82</v>
      </c>
    </row>
    <row r="94" spans="1:9" x14ac:dyDescent="0.35">
      <c r="A94" s="107">
        <v>93</v>
      </c>
      <c r="B94" s="108" t="s">
        <v>153</v>
      </c>
      <c r="C94" s="108" t="s">
        <v>118</v>
      </c>
      <c r="D94" s="109" t="s">
        <v>65</v>
      </c>
      <c r="F94" s="110" t="s">
        <v>932</v>
      </c>
      <c r="G94" s="108" t="s">
        <v>2431</v>
      </c>
      <c r="H94" s="108" t="s">
        <v>148</v>
      </c>
      <c r="I94" s="111" t="s">
        <v>60</v>
      </c>
    </row>
    <row r="95" spans="1:9" x14ac:dyDescent="0.35">
      <c r="A95" s="107">
        <v>94</v>
      </c>
      <c r="B95" s="108" t="s">
        <v>118</v>
      </c>
      <c r="C95" s="108" t="s">
        <v>118</v>
      </c>
      <c r="D95" s="109" t="s">
        <v>65</v>
      </c>
      <c r="F95" s="110" t="s">
        <v>934</v>
      </c>
      <c r="G95" s="108" t="s">
        <v>935</v>
      </c>
      <c r="H95" s="108" t="s">
        <v>56</v>
      </c>
      <c r="I95" s="111"/>
    </row>
    <row r="96" spans="1:9" x14ac:dyDescent="0.35">
      <c r="A96" s="107">
        <v>95</v>
      </c>
      <c r="B96" s="108" t="s">
        <v>154</v>
      </c>
      <c r="C96" s="108" t="s">
        <v>118</v>
      </c>
      <c r="D96" s="109" t="s">
        <v>67</v>
      </c>
      <c r="F96" s="112" t="s">
        <v>934</v>
      </c>
      <c r="G96" s="108" t="s">
        <v>2443</v>
      </c>
      <c r="H96" s="108" t="s">
        <v>118</v>
      </c>
      <c r="I96" s="111"/>
    </row>
    <row r="97" spans="1:9" x14ac:dyDescent="0.35">
      <c r="A97" s="107">
        <v>96</v>
      </c>
      <c r="B97" s="108" t="s">
        <v>155</v>
      </c>
      <c r="C97" s="108" t="s">
        <v>118</v>
      </c>
      <c r="D97" s="109" t="s">
        <v>67</v>
      </c>
      <c r="F97" s="110" t="s">
        <v>936</v>
      </c>
      <c r="G97" s="108" t="s">
        <v>937</v>
      </c>
      <c r="H97" s="108" t="s">
        <v>56</v>
      </c>
      <c r="I97" s="111"/>
    </row>
    <row r="98" spans="1:9" x14ac:dyDescent="0.35">
      <c r="A98" s="107">
        <v>97</v>
      </c>
      <c r="B98" s="108" t="s">
        <v>156</v>
      </c>
      <c r="C98" s="108" t="s">
        <v>118</v>
      </c>
      <c r="D98" s="109" t="s">
        <v>67</v>
      </c>
      <c r="F98" s="112" t="s">
        <v>936</v>
      </c>
      <c r="G98" s="108" t="s">
        <v>2444</v>
      </c>
      <c r="H98" s="108" t="s">
        <v>118</v>
      </c>
      <c r="I98" s="111" t="s">
        <v>245</v>
      </c>
    </row>
    <row r="99" spans="1:9" x14ac:dyDescent="0.35">
      <c r="A99" s="107">
        <v>98</v>
      </c>
      <c r="B99" s="108" t="s">
        <v>157</v>
      </c>
      <c r="C99" s="108" t="s">
        <v>48</v>
      </c>
      <c r="D99" s="109" t="s">
        <v>49</v>
      </c>
      <c r="F99" s="110" t="s">
        <v>938</v>
      </c>
      <c r="G99" s="108" t="s">
        <v>939</v>
      </c>
      <c r="H99" s="108" t="s">
        <v>112</v>
      </c>
      <c r="I99" s="111" t="s">
        <v>118</v>
      </c>
    </row>
    <row r="100" spans="1:9" x14ac:dyDescent="0.35">
      <c r="A100" s="107">
        <v>99</v>
      </c>
      <c r="B100" s="108" t="s">
        <v>158</v>
      </c>
      <c r="C100" s="108" t="s">
        <v>48</v>
      </c>
      <c r="D100" s="109" t="s">
        <v>49</v>
      </c>
      <c r="F100" s="112" t="s">
        <v>938</v>
      </c>
      <c r="G100" s="108" t="s">
        <v>2445</v>
      </c>
      <c r="H100" s="108" t="s">
        <v>118</v>
      </c>
      <c r="I100" s="111"/>
    </row>
    <row r="101" spans="1:9" ht="14.5" customHeight="1" x14ac:dyDescent="0.35">
      <c r="A101" s="107">
        <v>100</v>
      </c>
      <c r="B101" s="108" t="s">
        <v>159</v>
      </c>
      <c r="C101" s="108" t="s">
        <v>118</v>
      </c>
      <c r="D101" s="109" t="s">
        <v>67</v>
      </c>
      <c r="F101" s="110" t="s">
        <v>940</v>
      </c>
      <c r="G101" s="108" t="s">
        <v>941</v>
      </c>
      <c r="H101" s="108" t="s">
        <v>112</v>
      </c>
      <c r="I101" s="111" t="s">
        <v>118</v>
      </c>
    </row>
    <row r="102" spans="1:9" x14ac:dyDescent="0.35">
      <c r="A102" s="107">
        <v>101</v>
      </c>
      <c r="B102" s="108" t="s">
        <v>160</v>
      </c>
      <c r="C102" s="108" t="s">
        <v>161</v>
      </c>
      <c r="D102" s="109" t="s">
        <v>65</v>
      </c>
      <c r="F102" s="112" t="s">
        <v>940</v>
      </c>
      <c r="G102" s="108" t="s">
        <v>2446</v>
      </c>
      <c r="H102" s="108" t="s">
        <v>95</v>
      </c>
      <c r="I102" s="111" t="s">
        <v>118</v>
      </c>
    </row>
    <row r="103" spans="1:9" ht="14.5" customHeight="1" x14ac:dyDescent="0.35">
      <c r="A103" s="107">
        <v>102</v>
      </c>
      <c r="B103" s="108" t="s">
        <v>162</v>
      </c>
      <c r="C103" s="108" t="s">
        <v>48</v>
      </c>
      <c r="D103" s="109" t="s">
        <v>67</v>
      </c>
      <c r="F103" s="110" t="s">
        <v>942</v>
      </c>
      <c r="G103" s="108" t="s">
        <v>943</v>
      </c>
      <c r="H103" s="108" t="s">
        <v>60</v>
      </c>
      <c r="I103" s="111" t="s">
        <v>270</v>
      </c>
    </row>
    <row r="104" spans="1:9" x14ac:dyDescent="0.35">
      <c r="A104" s="107">
        <v>103</v>
      </c>
      <c r="B104" s="108" t="s">
        <v>163</v>
      </c>
      <c r="C104" s="108" t="s">
        <v>48</v>
      </c>
      <c r="D104" s="109" t="s">
        <v>67</v>
      </c>
      <c r="F104" s="110" t="s">
        <v>944</v>
      </c>
      <c r="G104" s="108" t="s">
        <v>945</v>
      </c>
      <c r="H104" s="108" t="s">
        <v>60</v>
      </c>
      <c r="I104" s="111" t="s">
        <v>270</v>
      </c>
    </row>
    <row r="105" spans="1:9" ht="14.5" customHeight="1" x14ac:dyDescent="0.35">
      <c r="A105" s="107">
        <v>104</v>
      </c>
      <c r="B105" s="108" t="s">
        <v>164</v>
      </c>
      <c r="C105" s="108" t="s">
        <v>48</v>
      </c>
      <c r="D105" s="109" t="s">
        <v>67</v>
      </c>
      <c r="F105" s="110" t="s">
        <v>946</v>
      </c>
      <c r="G105" s="108" t="s">
        <v>947</v>
      </c>
      <c r="H105" s="108" t="s">
        <v>48</v>
      </c>
      <c r="I105" s="111" t="s">
        <v>69</v>
      </c>
    </row>
    <row r="106" spans="1:9" x14ac:dyDescent="0.35">
      <c r="A106" s="107">
        <v>105</v>
      </c>
      <c r="B106" s="108" t="s">
        <v>165</v>
      </c>
      <c r="C106" s="108" t="s">
        <v>48</v>
      </c>
      <c r="D106" s="109" t="s">
        <v>67</v>
      </c>
      <c r="F106" s="112" t="s">
        <v>946</v>
      </c>
      <c r="G106" s="108" t="s">
        <v>2447</v>
      </c>
      <c r="H106" s="108" t="s">
        <v>50</v>
      </c>
      <c r="I106" s="111"/>
    </row>
    <row r="107" spans="1:9" ht="14.5" customHeight="1" x14ac:dyDescent="0.35">
      <c r="A107" s="107">
        <v>106</v>
      </c>
      <c r="B107" s="108" t="s">
        <v>166</v>
      </c>
      <c r="C107" s="108" t="s">
        <v>48</v>
      </c>
      <c r="D107" s="109" t="s">
        <v>67</v>
      </c>
      <c r="F107" s="110" t="s">
        <v>948</v>
      </c>
      <c r="G107" s="108" t="s">
        <v>949</v>
      </c>
      <c r="H107" s="108" t="s">
        <v>48</v>
      </c>
      <c r="I107" s="111" t="s">
        <v>69</v>
      </c>
    </row>
    <row r="108" spans="1:9" x14ac:dyDescent="0.35">
      <c r="A108" s="107">
        <v>107</v>
      </c>
      <c r="B108" s="108" t="s">
        <v>167</v>
      </c>
      <c r="C108" s="108" t="s">
        <v>48</v>
      </c>
      <c r="D108" s="109" t="s">
        <v>67</v>
      </c>
      <c r="F108" s="110" t="s">
        <v>950</v>
      </c>
      <c r="G108" s="108" t="s">
        <v>951</v>
      </c>
      <c r="H108" s="108" t="s">
        <v>48</v>
      </c>
      <c r="I108" s="111" t="s">
        <v>69</v>
      </c>
    </row>
    <row r="109" spans="1:9" x14ac:dyDescent="0.35">
      <c r="A109" s="107">
        <v>108</v>
      </c>
      <c r="B109" s="108" t="s">
        <v>168</v>
      </c>
      <c r="C109" s="108" t="s">
        <v>48</v>
      </c>
      <c r="D109" s="109" t="s">
        <v>67</v>
      </c>
      <c r="F109" s="110" t="s">
        <v>952</v>
      </c>
      <c r="G109" s="108" t="s">
        <v>953</v>
      </c>
      <c r="H109" s="108" t="s">
        <v>112</v>
      </c>
      <c r="I109" s="111"/>
    </row>
    <row r="110" spans="1:9" x14ac:dyDescent="0.35">
      <c r="A110" s="107">
        <v>109</v>
      </c>
      <c r="B110" s="108" t="s">
        <v>169</v>
      </c>
      <c r="C110" s="108" t="s">
        <v>161</v>
      </c>
      <c r="D110" s="109" t="s">
        <v>67</v>
      </c>
      <c r="F110" s="110" t="s">
        <v>954</v>
      </c>
      <c r="G110" s="108" t="s">
        <v>955</v>
      </c>
      <c r="H110" s="108" t="s">
        <v>112</v>
      </c>
      <c r="I110" s="111" t="s">
        <v>58</v>
      </c>
    </row>
    <row r="111" spans="1:9" x14ac:dyDescent="0.35">
      <c r="A111" s="107">
        <v>110</v>
      </c>
      <c r="B111" s="108" t="s">
        <v>170</v>
      </c>
      <c r="C111" s="108" t="s">
        <v>112</v>
      </c>
      <c r="D111" s="109" t="s">
        <v>67</v>
      </c>
      <c r="F111" s="110" t="s">
        <v>956</v>
      </c>
      <c r="G111" s="108" t="s">
        <v>957</v>
      </c>
      <c r="H111" s="108" t="s">
        <v>95</v>
      </c>
      <c r="I111" s="111"/>
    </row>
    <row r="112" spans="1:9" x14ac:dyDescent="0.35">
      <c r="A112" s="107">
        <v>111</v>
      </c>
      <c r="B112" s="108" t="s">
        <v>171</v>
      </c>
      <c r="C112" s="108" t="s">
        <v>48</v>
      </c>
      <c r="D112" s="109" t="s">
        <v>67</v>
      </c>
      <c r="F112" s="110" t="s">
        <v>956</v>
      </c>
      <c r="G112" s="108" t="s">
        <v>2432</v>
      </c>
      <c r="H112" s="108" t="s">
        <v>95</v>
      </c>
      <c r="I112" s="111" t="s">
        <v>100</v>
      </c>
    </row>
    <row r="113" spans="1:9" ht="14.5" customHeight="1" x14ac:dyDescent="0.35">
      <c r="A113" s="107">
        <v>112</v>
      </c>
      <c r="B113" s="108" t="s">
        <v>172</v>
      </c>
      <c r="C113" s="108" t="s">
        <v>118</v>
      </c>
      <c r="D113" s="109" t="s">
        <v>67</v>
      </c>
      <c r="F113" s="110" t="s">
        <v>958</v>
      </c>
      <c r="G113" s="108" t="s">
        <v>959</v>
      </c>
      <c r="H113" s="108" t="s">
        <v>95</v>
      </c>
      <c r="I113" s="111"/>
    </row>
    <row r="114" spans="1:9" ht="14.5" customHeight="1" x14ac:dyDescent="0.35">
      <c r="A114" s="107">
        <v>113</v>
      </c>
      <c r="B114" s="108" t="s">
        <v>173</v>
      </c>
      <c r="C114" s="108" t="s">
        <v>118</v>
      </c>
      <c r="D114" s="109" t="s">
        <v>67</v>
      </c>
      <c r="F114" s="110" t="s">
        <v>958</v>
      </c>
      <c r="G114" s="108" t="s">
        <v>2433</v>
      </c>
      <c r="H114" s="108" t="s">
        <v>95</v>
      </c>
      <c r="I114" s="111" t="s">
        <v>100</v>
      </c>
    </row>
    <row r="115" spans="1:9" ht="14.5" customHeight="1" x14ac:dyDescent="0.35">
      <c r="A115" s="107">
        <v>114</v>
      </c>
      <c r="B115" s="108" t="s">
        <v>174</v>
      </c>
      <c r="C115" s="108" t="s">
        <v>58</v>
      </c>
      <c r="D115" s="109" t="s">
        <v>67</v>
      </c>
      <c r="F115" s="110" t="s">
        <v>960</v>
      </c>
      <c r="G115" s="108" t="s">
        <v>961</v>
      </c>
      <c r="H115" s="108" t="s">
        <v>112</v>
      </c>
      <c r="I115" s="111"/>
    </row>
    <row r="116" spans="1:9" ht="14.5" customHeight="1" x14ac:dyDescent="0.35">
      <c r="A116" s="107">
        <v>115</v>
      </c>
      <c r="B116" s="108" t="s">
        <v>175</v>
      </c>
      <c r="C116" s="108" t="s">
        <v>118</v>
      </c>
      <c r="D116" s="109" t="s">
        <v>67</v>
      </c>
      <c r="F116" s="110" t="s">
        <v>962</v>
      </c>
      <c r="G116" s="108" t="s">
        <v>963</v>
      </c>
      <c r="H116" s="108" t="s">
        <v>112</v>
      </c>
      <c r="I116" s="111" t="s">
        <v>58</v>
      </c>
    </row>
    <row r="117" spans="1:9" ht="14.5" customHeight="1" x14ac:dyDescent="0.35">
      <c r="A117" s="107">
        <v>116</v>
      </c>
      <c r="B117" s="108" t="s">
        <v>176</v>
      </c>
      <c r="C117" s="108" t="s">
        <v>48</v>
      </c>
      <c r="D117" s="109" t="s">
        <v>67</v>
      </c>
      <c r="F117" s="110" t="s">
        <v>964</v>
      </c>
      <c r="G117" s="108" t="s">
        <v>965</v>
      </c>
      <c r="H117" s="108" t="s">
        <v>161</v>
      </c>
      <c r="I117" s="111" t="s">
        <v>95</v>
      </c>
    </row>
    <row r="118" spans="1:9" ht="14.5" customHeight="1" x14ac:dyDescent="0.35">
      <c r="A118" s="107">
        <v>117</v>
      </c>
      <c r="B118" s="108" t="s">
        <v>177</v>
      </c>
      <c r="C118" s="108" t="s">
        <v>48</v>
      </c>
      <c r="D118" s="109" t="s">
        <v>49</v>
      </c>
      <c r="F118" s="110" t="s">
        <v>966</v>
      </c>
      <c r="G118" s="108" t="s">
        <v>967</v>
      </c>
      <c r="H118" s="108" t="s">
        <v>161</v>
      </c>
      <c r="I118" s="111" t="s">
        <v>95</v>
      </c>
    </row>
    <row r="119" spans="1:9" x14ac:dyDescent="0.35">
      <c r="A119" s="107">
        <v>118</v>
      </c>
      <c r="B119" s="108" t="s">
        <v>178</v>
      </c>
      <c r="C119" s="108" t="s">
        <v>48</v>
      </c>
      <c r="D119" s="109" t="s">
        <v>67</v>
      </c>
      <c r="F119" s="110" t="s">
        <v>968</v>
      </c>
      <c r="G119" s="108" t="s">
        <v>969</v>
      </c>
      <c r="H119" s="108" t="s">
        <v>161</v>
      </c>
      <c r="I119" s="111" t="s">
        <v>95</v>
      </c>
    </row>
    <row r="120" spans="1:9" x14ac:dyDescent="0.35">
      <c r="A120" s="107">
        <v>119</v>
      </c>
      <c r="B120" s="108" t="s">
        <v>179</v>
      </c>
      <c r="C120" s="108" t="s">
        <v>69</v>
      </c>
      <c r="D120" s="109" t="s">
        <v>67</v>
      </c>
      <c r="F120" s="110" t="s">
        <v>970</v>
      </c>
      <c r="G120" s="108" t="s">
        <v>971</v>
      </c>
      <c r="H120" s="108" t="s">
        <v>148</v>
      </c>
      <c r="I120" s="111" t="s">
        <v>82</v>
      </c>
    </row>
    <row r="121" spans="1:9" x14ac:dyDescent="0.35">
      <c r="A121" s="107">
        <v>120</v>
      </c>
      <c r="B121" s="108" t="s">
        <v>180</v>
      </c>
      <c r="C121" s="108" t="s">
        <v>48</v>
      </c>
      <c r="D121" s="109" t="s">
        <v>49</v>
      </c>
      <c r="F121" s="110" t="s">
        <v>972</v>
      </c>
      <c r="G121" s="108" t="s">
        <v>973</v>
      </c>
      <c r="H121" s="108" t="s">
        <v>118</v>
      </c>
      <c r="I121" s="111"/>
    </row>
    <row r="122" spans="1:9" ht="14.5" customHeight="1" x14ac:dyDescent="0.35">
      <c r="A122" s="107">
        <v>121</v>
      </c>
      <c r="B122" s="108" t="s">
        <v>181</v>
      </c>
      <c r="C122" s="108" t="s">
        <v>48</v>
      </c>
      <c r="D122" s="109" t="s">
        <v>49</v>
      </c>
      <c r="F122" s="110" t="s">
        <v>974</v>
      </c>
      <c r="G122" s="108" t="s">
        <v>975</v>
      </c>
      <c r="H122" s="108" t="s">
        <v>118</v>
      </c>
      <c r="I122" s="111"/>
    </row>
    <row r="123" spans="1:9" ht="14.5" customHeight="1" x14ac:dyDescent="0.35">
      <c r="A123" s="107">
        <v>122</v>
      </c>
      <c r="B123" s="108" t="s">
        <v>182</v>
      </c>
      <c r="C123" s="108" t="s">
        <v>161</v>
      </c>
      <c r="D123" s="109" t="s">
        <v>49</v>
      </c>
      <c r="F123" s="110" t="s">
        <v>976</v>
      </c>
      <c r="G123" s="108" t="s">
        <v>977</v>
      </c>
      <c r="H123" s="108" t="s">
        <v>112</v>
      </c>
      <c r="I123" s="111"/>
    </row>
    <row r="124" spans="1:9" x14ac:dyDescent="0.35">
      <c r="A124" s="107">
        <v>123</v>
      </c>
      <c r="B124" s="108" t="s">
        <v>183</v>
      </c>
      <c r="C124" s="108" t="s">
        <v>95</v>
      </c>
      <c r="D124" s="109" t="s">
        <v>65</v>
      </c>
      <c r="F124" s="110" t="s">
        <v>978</v>
      </c>
      <c r="G124" s="108" t="s">
        <v>979</v>
      </c>
      <c r="H124" s="108" t="s">
        <v>112</v>
      </c>
      <c r="I124" s="111"/>
    </row>
    <row r="125" spans="1:9" x14ac:dyDescent="0.35">
      <c r="A125" s="107">
        <v>124</v>
      </c>
      <c r="B125" s="108" t="s">
        <v>184</v>
      </c>
      <c r="C125" s="108" t="s">
        <v>95</v>
      </c>
      <c r="D125" s="109" t="s">
        <v>65</v>
      </c>
      <c r="F125" s="110" t="s">
        <v>980</v>
      </c>
      <c r="G125" s="108" t="s">
        <v>981</v>
      </c>
      <c r="H125" s="108" t="s">
        <v>60</v>
      </c>
      <c r="I125" s="111"/>
    </row>
    <row r="126" spans="1:9" x14ac:dyDescent="0.35">
      <c r="A126" s="107">
        <v>125</v>
      </c>
      <c r="B126" s="108" t="s">
        <v>185</v>
      </c>
      <c r="C126" s="108" t="s">
        <v>82</v>
      </c>
      <c r="D126" s="109" t="s">
        <v>49</v>
      </c>
      <c r="F126" s="112" t="s">
        <v>980</v>
      </c>
      <c r="G126" s="108" t="s">
        <v>2448</v>
      </c>
      <c r="H126" s="108" t="s">
        <v>60</v>
      </c>
      <c r="I126" s="111" t="s">
        <v>76</v>
      </c>
    </row>
    <row r="127" spans="1:9" ht="14.5" customHeight="1" x14ac:dyDescent="0.35">
      <c r="A127" s="107">
        <v>126</v>
      </c>
      <c r="B127" s="108" t="s">
        <v>186</v>
      </c>
      <c r="C127" s="108" t="s">
        <v>56</v>
      </c>
      <c r="D127" s="109" t="s">
        <v>65</v>
      </c>
      <c r="F127" s="110" t="s">
        <v>982</v>
      </c>
      <c r="G127" s="108" t="s">
        <v>983</v>
      </c>
      <c r="H127" s="108" t="s">
        <v>60</v>
      </c>
      <c r="I127" s="111"/>
    </row>
    <row r="128" spans="1:9" ht="14.5" customHeight="1" x14ac:dyDescent="0.35">
      <c r="A128" s="107">
        <v>127</v>
      </c>
      <c r="B128" s="108" t="s">
        <v>187</v>
      </c>
      <c r="C128" s="108" t="s">
        <v>112</v>
      </c>
      <c r="D128" s="109" t="s">
        <v>49</v>
      </c>
      <c r="F128" s="112" t="s">
        <v>982</v>
      </c>
      <c r="G128" s="108" t="s">
        <v>2449</v>
      </c>
      <c r="H128" s="108" t="s">
        <v>60</v>
      </c>
      <c r="I128" s="111" t="s">
        <v>76</v>
      </c>
    </row>
    <row r="129" spans="1:9" ht="14.5" customHeight="1" x14ac:dyDescent="0.35">
      <c r="A129" s="107">
        <v>128</v>
      </c>
      <c r="B129" s="108" t="s">
        <v>188</v>
      </c>
      <c r="C129" s="108" t="s">
        <v>112</v>
      </c>
      <c r="D129" s="109" t="s">
        <v>49</v>
      </c>
      <c r="F129" s="110" t="s">
        <v>984</v>
      </c>
      <c r="G129" s="108" t="s">
        <v>985</v>
      </c>
      <c r="H129" s="108" t="s">
        <v>76</v>
      </c>
      <c r="I129" s="111" t="s">
        <v>118</v>
      </c>
    </row>
    <row r="130" spans="1:9" x14ac:dyDescent="0.35">
      <c r="A130" s="107">
        <v>129</v>
      </c>
      <c r="B130" s="108" t="s">
        <v>189</v>
      </c>
      <c r="C130" s="108" t="s">
        <v>48</v>
      </c>
      <c r="D130" s="109" t="s">
        <v>65</v>
      </c>
      <c r="F130" s="110" t="s">
        <v>986</v>
      </c>
      <c r="G130" s="108" t="s">
        <v>987</v>
      </c>
      <c r="H130" s="108" t="s">
        <v>76</v>
      </c>
      <c r="I130" s="111" t="s">
        <v>118</v>
      </c>
    </row>
    <row r="131" spans="1:9" x14ac:dyDescent="0.35">
      <c r="A131" s="107">
        <v>130</v>
      </c>
      <c r="B131" s="108" t="s">
        <v>190</v>
      </c>
      <c r="C131" s="108" t="s">
        <v>48</v>
      </c>
      <c r="D131" s="109" t="s">
        <v>49</v>
      </c>
      <c r="F131" s="110" t="s">
        <v>986</v>
      </c>
      <c r="G131" s="108" t="s">
        <v>2434</v>
      </c>
      <c r="H131" s="108" t="s">
        <v>76</v>
      </c>
      <c r="I131" s="111" t="s">
        <v>141</v>
      </c>
    </row>
    <row r="132" spans="1:9" x14ac:dyDescent="0.35">
      <c r="A132" s="107">
        <v>131</v>
      </c>
      <c r="B132" s="108" t="s">
        <v>191</v>
      </c>
      <c r="C132" s="108" t="s">
        <v>48</v>
      </c>
      <c r="D132" s="109" t="s">
        <v>49</v>
      </c>
      <c r="F132" s="110" t="s">
        <v>988</v>
      </c>
      <c r="G132" s="108" t="s">
        <v>989</v>
      </c>
      <c r="H132" s="108" t="s">
        <v>82</v>
      </c>
      <c r="I132" s="111"/>
    </row>
    <row r="133" spans="1:9" ht="14.5" customHeight="1" x14ac:dyDescent="0.35">
      <c r="A133" s="107">
        <v>132</v>
      </c>
      <c r="B133" s="108" t="s">
        <v>192</v>
      </c>
      <c r="C133" s="108" t="s">
        <v>48</v>
      </c>
      <c r="D133" s="109" t="s">
        <v>49</v>
      </c>
      <c r="F133" s="110" t="s">
        <v>990</v>
      </c>
      <c r="G133" s="108" t="s">
        <v>991</v>
      </c>
      <c r="H133" s="108" t="s">
        <v>82</v>
      </c>
      <c r="I133" s="111"/>
    </row>
    <row r="134" spans="1:9" ht="14.5" customHeight="1" x14ac:dyDescent="0.35">
      <c r="A134" s="107">
        <v>133</v>
      </c>
      <c r="B134" s="108" t="s">
        <v>193</v>
      </c>
      <c r="C134" s="108" t="s">
        <v>118</v>
      </c>
      <c r="D134" s="109" t="s">
        <v>67</v>
      </c>
      <c r="F134" s="110" t="s">
        <v>990</v>
      </c>
      <c r="G134" s="108" t="s">
        <v>2435</v>
      </c>
      <c r="H134" s="108" t="s">
        <v>56</v>
      </c>
      <c r="I134" s="111" t="s">
        <v>161</v>
      </c>
    </row>
    <row r="135" spans="1:9" x14ac:dyDescent="0.35">
      <c r="A135" s="107">
        <v>134</v>
      </c>
      <c r="B135" s="108" t="s">
        <v>194</v>
      </c>
      <c r="C135" s="108" t="s">
        <v>118</v>
      </c>
      <c r="D135" s="109" t="s">
        <v>67</v>
      </c>
      <c r="F135" s="110" t="s">
        <v>992</v>
      </c>
      <c r="G135" s="108" t="s">
        <v>993</v>
      </c>
      <c r="H135" s="108" t="s">
        <v>50</v>
      </c>
      <c r="I135" s="111"/>
    </row>
    <row r="136" spans="1:9" ht="14.5" customHeight="1" x14ac:dyDescent="0.35">
      <c r="A136" s="107">
        <v>135</v>
      </c>
      <c r="B136" s="108" t="s">
        <v>195</v>
      </c>
      <c r="C136" s="108" t="s">
        <v>48</v>
      </c>
      <c r="D136" s="109" t="s">
        <v>67</v>
      </c>
      <c r="F136" s="110" t="s">
        <v>994</v>
      </c>
      <c r="G136" s="108" t="s">
        <v>995</v>
      </c>
      <c r="H136" s="108" t="s">
        <v>50</v>
      </c>
      <c r="I136" s="111"/>
    </row>
    <row r="137" spans="1:9" ht="14.5" customHeight="1" x14ac:dyDescent="0.35">
      <c r="A137" s="107">
        <v>136</v>
      </c>
      <c r="B137" s="108" t="s">
        <v>196</v>
      </c>
      <c r="C137" s="108" t="s">
        <v>50</v>
      </c>
      <c r="D137" s="109" t="s">
        <v>49</v>
      </c>
      <c r="F137" s="110" t="s">
        <v>996</v>
      </c>
      <c r="G137" s="108" t="s">
        <v>997</v>
      </c>
      <c r="H137" s="108" t="s">
        <v>48</v>
      </c>
      <c r="I137" s="111"/>
    </row>
    <row r="138" spans="1:9" ht="14.5" customHeight="1" x14ac:dyDescent="0.35">
      <c r="A138" s="107">
        <v>137</v>
      </c>
      <c r="B138" s="108" t="s">
        <v>197</v>
      </c>
      <c r="C138" s="108" t="s">
        <v>48</v>
      </c>
      <c r="D138" s="109" t="s">
        <v>67</v>
      </c>
      <c r="F138" s="110" t="s">
        <v>998</v>
      </c>
      <c r="G138" s="108" t="s">
        <v>999</v>
      </c>
      <c r="H138" s="108" t="s">
        <v>95</v>
      </c>
      <c r="I138" s="111"/>
    </row>
    <row r="139" spans="1:9" ht="14.5" customHeight="1" x14ac:dyDescent="0.35">
      <c r="A139" s="107">
        <v>138</v>
      </c>
      <c r="B139" s="108" t="s">
        <v>198</v>
      </c>
      <c r="C139" s="108" t="s">
        <v>118</v>
      </c>
      <c r="D139" s="109" t="s">
        <v>65</v>
      </c>
      <c r="F139" s="110" t="s">
        <v>1000</v>
      </c>
      <c r="G139" s="108" t="s">
        <v>1001</v>
      </c>
      <c r="H139" s="108" t="s">
        <v>95</v>
      </c>
      <c r="I139" s="111"/>
    </row>
    <row r="140" spans="1:9" ht="14.5" customHeight="1" x14ac:dyDescent="0.35">
      <c r="A140" s="107">
        <v>139</v>
      </c>
      <c r="B140" s="108" t="s">
        <v>199</v>
      </c>
      <c r="C140" s="108" t="s">
        <v>95</v>
      </c>
      <c r="D140" s="109" t="s">
        <v>67</v>
      </c>
      <c r="F140" s="110" t="s">
        <v>1000</v>
      </c>
      <c r="G140" s="108" t="s">
        <v>1001</v>
      </c>
      <c r="H140" s="108" t="s">
        <v>95</v>
      </c>
      <c r="I140" s="111" t="s">
        <v>245</v>
      </c>
    </row>
    <row r="141" spans="1:9" x14ac:dyDescent="0.35">
      <c r="A141" s="107">
        <v>140</v>
      </c>
      <c r="B141" s="108" t="s">
        <v>200</v>
      </c>
      <c r="C141" s="108" t="s">
        <v>48</v>
      </c>
      <c r="D141" s="109" t="s">
        <v>49</v>
      </c>
      <c r="F141" s="112" t="s">
        <v>1000</v>
      </c>
      <c r="G141" s="108" t="s">
        <v>2450</v>
      </c>
      <c r="H141" s="108" t="s">
        <v>95</v>
      </c>
      <c r="I141" s="111" t="s">
        <v>245</v>
      </c>
    </row>
    <row r="142" spans="1:9" x14ac:dyDescent="0.35">
      <c r="A142" s="107">
        <v>141</v>
      </c>
      <c r="B142" s="108" t="s">
        <v>201</v>
      </c>
      <c r="C142" s="108" t="s">
        <v>97</v>
      </c>
      <c r="D142" s="109" t="s">
        <v>49</v>
      </c>
      <c r="F142" s="110" t="s">
        <v>1002</v>
      </c>
      <c r="G142" s="108" t="s">
        <v>1003</v>
      </c>
      <c r="H142" s="108" t="s">
        <v>82</v>
      </c>
      <c r="I142" s="111" t="s">
        <v>148</v>
      </c>
    </row>
    <row r="143" spans="1:9" x14ac:dyDescent="0.35">
      <c r="A143" s="107">
        <v>142</v>
      </c>
      <c r="B143" s="108" t="s">
        <v>202</v>
      </c>
      <c r="C143" s="108" t="s">
        <v>48</v>
      </c>
      <c r="D143" s="109" t="s">
        <v>67</v>
      </c>
      <c r="F143" s="110" t="s">
        <v>1004</v>
      </c>
      <c r="G143" s="108" t="s">
        <v>1005</v>
      </c>
      <c r="H143" s="108" t="s">
        <v>82</v>
      </c>
      <c r="I143" s="111" t="s">
        <v>148</v>
      </c>
    </row>
    <row r="144" spans="1:9" x14ac:dyDescent="0.35">
      <c r="A144" s="107">
        <v>143</v>
      </c>
      <c r="B144" s="108" t="s">
        <v>203</v>
      </c>
      <c r="C144" s="108" t="s">
        <v>69</v>
      </c>
      <c r="D144" s="109" t="s">
        <v>49</v>
      </c>
      <c r="F144" s="110" t="s">
        <v>1006</v>
      </c>
      <c r="G144" s="108" t="s">
        <v>1007</v>
      </c>
      <c r="H144" s="108" t="s">
        <v>48</v>
      </c>
      <c r="I144" s="111"/>
    </row>
    <row r="145" spans="1:9" x14ac:dyDescent="0.35">
      <c r="A145" s="107">
        <v>144</v>
      </c>
      <c r="B145" s="108" t="s">
        <v>204</v>
      </c>
      <c r="C145" s="108" t="s">
        <v>48</v>
      </c>
      <c r="D145" s="109" t="s">
        <v>67</v>
      </c>
      <c r="F145" s="110" t="s">
        <v>1008</v>
      </c>
      <c r="G145" s="108" t="s">
        <v>1009</v>
      </c>
      <c r="H145" s="108" t="s">
        <v>76</v>
      </c>
      <c r="I145" s="111"/>
    </row>
    <row r="146" spans="1:9" ht="14.5" customHeight="1" x14ac:dyDescent="0.35">
      <c r="A146" s="107">
        <v>145</v>
      </c>
      <c r="B146" s="108" t="s">
        <v>205</v>
      </c>
      <c r="C146" s="108" t="s">
        <v>112</v>
      </c>
      <c r="D146" s="109" t="s">
        <v>65</v>
      </c>
      <c r="F146" s="110" t="s">
        <v>1010</v>
      </c>
      <c r="G146" s="108" t="s">
        <v>1011</v>
      </c>
      <c r="H146" s="108" t="s">
        <v>48</v>
      </c>
      <c r="I146" s="111"/>
    </row>
    <row r="147" spans="1:9" ht="14.5" customHeight="1" x14ac:dyDescent="0.35">
      <c r="A147" s="107">
        <v>146</v>
      </c>
      <c r="B147" s="108" t="s">
        <v>206</v>
      </c>
      <c r="C147" s="108" t="s">
        <v>48</v>
      </c>
      <c r="D147" s="109" t="s">
        <v>49</v>
      </c>
      <c r="F147" s="110" t="s">
        <v>1012</v>
      </c>
      <c r="G147" s="108" t="s">
        <v>1013</v>
      </c>
      <c r="H147" s="108" t="s">
        <v>112</v>
      </c>
      <c r="I147" s="111"/>
    </row>
    <row r="148" spans="1:9" ht="14.5" customHeight="1" x14ac:dyDescent="0.35">
      <c r="A148" s="107">
        <v>147</v>
      </c>
      <c r="B148" s="108" t="s">
        <v>207</v>
      </c>
      <c r="C148" s="108" t="s">
        <v>76</v>
      </c>
      <c r="D148" s="109" t="s">
        <v>67</v>
      </c>
      <c r="F148" s="110" t="s">
        <v>1014</v>
      </c>
      <c r="G148" s="108" t="s">
        <v>1015</v>
      </c>
      <c r="H148" s="108" t="s">
        <v>112</v>
      </c>
      <c r="I148" s="111"/>
    </row>
    <row r="149" spans="1:9" ht="14.5" customHeight="1" x14ac:dyDescent="0.35">
      <c r="A149" s="107">
        <v>148</v>
      </c>
      <c r="B149" s="108" t="s">
        <v>208</v>
      </c>
      <c r="C149" s="108" t="s">
        <v>48</v>
      </c>
      <c r="D149" s="109" t="s">
        <v>67</v>
      </c>
      <c r="F149" s="110" t="s">
        <v>1016</v>
      </c>
      <c r="G149" s="108" t="s">
        <v>1017</v>
      </c>
      <c r="H149" s="108" t="s">
        <v>112</v>
      </c>
      <c r="I149" s="111"/>
    </row>
    <row r="150" spans="1:9" x14ac:dyDescent="0.35">
      <c r="A150" s="107">
        <v>149</v>
      </c>
      <c r="B150" s="108" t="s">
        <v>209</v>
      </c>
      <c r="C150" s="108" t="s">
        <v>118</v>
      </c>
      <c r="D150" s="109" t="s">
        <v>65</v>
      </c>
      <c r="F150" s="110" t="s">
        <v>1018</v>
      </c>
      <c r="G150" s="108" t="s">
        <v>1019</v>
      </c>
      <c r="H150" s="108" t="s">
        <v>112</v>
      </c>
      <c r="I150" s="111"/>
    </row>
    <row r="151" spans="1:9" x14ac:dyDescent="0.35">
      <c r="A151" s="107">
        <v>150</v>
      </c>
      <c r="B151" s="108" t="s">
        <v>210</v>
      </c>
      <c r="C151" s="108" t="s">
        <v>48</v>
      </c>
      <c r="D151" s="109" t="s">
        <v>67</v>
      </c>
      <c r="F151" s="110" t="s">
        <v>1020</v>
      </c>
      <c r="G151" s="108" t="s">
        <v>1021</v>
      </c>
      <c r="H151" s="108" t="s">
        <v>112</v>
      </c>
      <c r="I151" s="111"/>
    </row>
    <row r="152" spans="1:9" ht="14.5" customHeight="1" x14ac:dyDescent="0.35">
      <c r="A152" s="107">
        <v>151</v>
      </c>
      <c r="B152" s="108" t="s">
        <v>211</v>
      </c>
      <c r="C152" s="108" t="s">
        <v>95</v>
      </c>
      <c r="D152" s="109" t="s">
        <v>67</v>
      </c>
      <c r="F152" s="110" t="s">
        <v>1022</v>
      </c>
      <c r="G152" s="108" t="s">
        <v>1023</v>
      </c>
      <c r="H152" s="108" t="s">
        <v>112</v>
      </c>
      <c r="I152" s="111" t="s">
        <v>118</v>
      </c>
    </row>
    <row r="153" spans="1:9" ht="14.5" customHeight="1" x14ac:dyDescent="0.35">
      <c r="A153" s="107">
        <v>152</v>
      </c>
      <c r="B153" s="108" t="s">
        <v>212</v>
      </c>
      <c r="C153" s="108" t="s">
        <v>112</v>
      </c>
      <c r="D153" s="109" t="s">
        <v>49</v>
      </c>
      <c r="F153" s="110" t="s">
        <v>1024</v>
      </c>
      <c r="G153" s="108" t="s">
        <v>1025</v>
      </c>
      <c r="H153" s="108" t="s">
        <v>118</v>
      </c>
      <c r="I153" s="111" t="s">
        <v>245</v>
      </c>
    </row>
    <row r="154" spans="1:9" x14ac:dyDescent="0.35">
      <c r="A154" s="107">
        <v>153</v>
      </c>
      <c r="B154" s="108" t="s">
        <v>213</v>
      </c>
      <c r="C154" s="108" t="s">
        <v>48</v>
      </c>
      <c r="D154" s="109" t="s">
        <v>49</v>
      </c>
      <c r="F154" s="112" t="s">
        <v>1024</v>
      </c>
      <c r="G154" s="108" t="s">
        <v>2451</v>
      </c>
      <c r="H154" s="108" t="s">
        <v>58</v>
      </c>
      <c r="I154" s="111" t="s">
        <v>118</v>
      </c>
    </row>
    <row r="155" spans="1:9" ht="14.5" customHeight="1" x14ac:dyDescent="0.35">
      <c r="A155" s="107">
        <v>154</v>
      </c>
      <c r="B155" s="108" t="s">
        <v>214</v>
      </c>
      <c r="C155" s="108" t="s">
        <v>48</v>
      </c>
      <c r="D155" s="109" t="s">
        <v>49</v>
      </c>
      <c r="F155" s="110" t="s">
        <v>1026</v>
      </c>
      <c r="G155" s="108" t="s">
        <v>1027</v>
      </c>
      <c r="H155" s="108" t="s">
        <v>97</v>
      </c>
      <c r="I155" s="111" t="s">
        <v>69</v>
      </c>
    </row>
    <row r="156" spans="1:9" ht="14.5" customHeight="1" x14ac:dyDescent="0.35">
      <c r="A156" s="107">
        <v>155</v>
      </c>
      <c r="B156" s="108" t="s">
        <v>215</v>
      </c>
      <c r="C156" s="108" t="s">
        <v>82</v>
      </c>
      <c r="D156" s="109" t="s">
        <v>49</v>
      </c>
      <c r="F156" s="110" t="s">
        <v>1028</v>
      </c>
      <c r="G156" s="108" t="s">
        <v>1029</v>
      </c>
      <c r="H156" s="108" t="s">
        <v>58</v>
      </c>
      <c r="I156" s="111" t="s">
        <v>118</v>
      </c>
    </row>
    <row r="157" spans="1:9" ht="14.5" customHeight="1" x14ac:dyDescent="0.35">
      <c r="A157" s="107">
        <v>156</v>
      </c>
      <c r="B157" s="108" t="s">
        <v>216</v>
      </c>
      <c r="C157" s="108" t="s">
        <v>118</v>
      </c>
      <c r="D157" s="109" t="s">
        <v>67</v>
      </c>
      <c r="F157" s="110" t="s">
        <v>1030</v>
      </c>
      <c r="G157" s="108" t="s">
        <v>1031</v>
      </c>
      <c r="H157" s="108" t="s">
        <v>60</v>
      </c>
      <c r="I157" s="111"/>
    </row>
    <row r="158" spans="1:9" x14ac:dyDescent="0.35">
      <c r="A158" s="107">
        <v>157</v>
      </c>
      <c r="B158" s="108" t="s">
        <v>217</v>
      </c>
      <c r="C158" s="108" t="s">
        <v>148</v>
      </c>
      <c r="D158" s="109" t="s">
        <v>49</v>
      </c>
      <c r="F158" s="110" t="s">
        <v>1032</v>
      </c>
      <c r="G158" s="108" t="s">
        <v>1033</v>
      </c>
      <c r="H158" s="108" t="s">
        <v>56</v>
      </c>
      <c r="I158" s="111"/>
    </row>
    <row r="159" spans="1:9" x14ac:dyDescent="0.35">
      <c r="A159" s="107">
        <v>158</v>
      </c>
      <c r="B159" s="108" t="s">
        <v>218</v>
      </c>
      <c r="C159" s="108" t="s">
        <v>48</v>
      </c>
      <c r="D159" s="109" t="s">
        <v>49</v>
      </c>
      <c r="F159" s="110" t="s">
        <v>1034</v>
      </c>
      <c r="G159" s="108" t="s">
        <v>1035</v>
      </c>
      <c r="H159" s="108" t="s">
        <v>97</v>
      </c>
      <c r="I159" s="111"/>
    </row>
    <row r="160" spans="1:9" x14ac:dyDescent="0.35">
      <c r="A160" s="107">
        <v>159</v>
      </c>
      <c r="B160" s="108" t="s">
        <v>219</v>
      </c>
      <c r="C160" s="108" t="s">
        <v>48</v>
      </c>
      <c r="D160" s="109" t="s">
        <v>67</v>
      </c>
      <c r="F160" s="110" t="s">
        <v>1036</v>
      </c>
      <c r="G160" s="108" t="s">
        <v>1037</v>
      </c>
      <c r="H160" s="108" t="s">
        <v>48</v>
      </c>
      <c r="I160" s="111"/>
    </row>
    <row r="161" spans="1:9" x14ac:dyDescent="0.35">
      <c r="A161" s="107">
        <v>160</v>
      </c>
      <c r="B161" s="108" t="s">
        <v>220</v>
      </c>
      <c r="C161" s="108" t="s">
        <v>48</v>
      </c>
      <c r="D161" s="109" t="s">
        <v>67</v>
      </c>
      <c r="F161" s="110" t="s">
        <v>1038</v>
      </c>
      <c r="G161" s="108" t="s">
        <v>1039</v>
      </c>
      <c r="H161" s="108" t="s">
        <v>112</v>
      </c>
      <c r="I161" s="111"/>
    </row>
    <row r="162" spans="1:9" x14ac:dyDescent="0.35">
      <c r="A162" s="107">
        <v>161</v>
      </c>
      <c r="B162" s="108" t="s">
        <v>221</v>
      </c>
      <c r="C162" s="108" t="s">
        <v>48</v>
      </c>
      <c r="D162" s="109" t="s">
        <v>65</v>
      </c>
      <c r="F162" s="110" t="s">
        <v>1040</v>
      </c>
      <c r="G162" s="108" t="s">
        <v>1041</v>
      </c>
      <c r="H162" s="108" t="s">
        <v>112</v>
      </c>
      <c r="I162" s="111" t="s">
        <v>69</v>
      </c>
    </row>
    <row r="163" spans="1:9" ht="14.5" customHeight="1" x14ac:dyDescent="0.35">
      <c r="A163" s="107">
        <v>162</v>
      </c>
      <c r="B163" s="108" t="s">
        <v>222</v>
      </c>
      <c r="C163" s="108" t="s">
        <v>48</v>
      </c>
      <c r="D163" s="109" t="s">
        <v>49</v>
      </c>
      <c r="F163" s="110" t="s">
        <v>1042</v>
      </c>
      <c r="G163" s="108" t="s">
        <v>1043</v>
      </c>
      <c r="H163" s="108" t="s">
        <v>112</v>
      </c>
      <c r="I163" s="111" t="s">
        <v>58</v>
      </c>
    </row>
    <row r="164" spans="1:9" x14ac:dyDescent="0.35">
      <c r="A164" s="107">
        <v>163</v>
      </c>
      <c r="B164" s="108" t="s">
        <v>223</v>
      </c>
      <c r="C164" s="108" t="s">
        <v>48</v>
      </c>
      <c r="D164" s="109" t="s">
        <v>49</v>
      </c>
      <c r="F164" s="110" t="s">
        <v>1044</v>
      </c>
      <c r="G164" s="108" t="s">
        <v>1045</v>
      </c>
      <c r="H164" s="108" t="s">
        <v>48</v>
      </c>
      <c r="I164" s="111"/>
    </row>
    <row r="165" spans="1:9" x14ac:dyDescent="0.35">
      <c r="A165" s="107">
        <v>164</v>
      </c>
      <c r="B165" s="108" t="s">
        <v>224</v>
      </c>
      <c r="C165" s="108" t="s">
        <v>48</v>
      </c>
      <c r="D165" s="109" t="s">
        <v>67</v>
      </c>
      <c r="F165" s="110" t="s">
        <v>1046</v>
      </c>
      <c r="G165" s="108" t="s">
        <v>1047</v>
      </c>
      <c r="H165" s="108" t="s">
        <v>48</v>
      </c>
      <c r="I165" s="111"/>
    </row>
    <row r="166" spans="1:9" x14ac:dyDescent="0.35">
      <c r="A166" s="107">
        <v>165</v>
      </c>
      <c r="B166" s="108" t="s">
        <v>225</v>
      </c>
      <c r="C166" s="108" t="s">
        <v>48</v>
      </c>
      <c r="D166" s="109" t="s">
        <v>49</v>
      </c>
      <c r="F166" s="110" t="s">
        <v>1048</v>
      </c>
      <c r="G166" s="108" t="s">
        <v>1049</v>
      </c>
      <c r="H166" s="108" t="s">
        <v>112</v>
      </c>
      <c r="I166" s="111"/>
    </row>
    <row r="167" spans="1:9" ht="14.5" customHeight="1" x14ac:dyDescent="0.35">
      <c r="A167" s="107">
        <v>166</v>
      </c>
      <c r="B167" s="108" t="s">
        <v>226</v>
      </c>
      <c r="C167" s="108" t="s">
        <v>48</v>
      </c>
      <c r="D167" s="109" t="s">
        <v>67</v>
      </c>
      <c r="F167" s="110" t="s">
        <v>1050</v>
      </c>
      <c r="G167" s="108" t="s">
        <v>1051</v>
      </c>
      <c r="H167" s="108" t="s">
        <v>60</v>
      </c>
      <c r="I167" s="111"/>
    </row>
    <row r="168" spans="1:9" x14ac:dyDescent="0.35">
      <c r="A168" s="107">
        <v>167</v>
      </c>
      <c r="B168" s="108" t="s">
        <v>227</v>
      </c>
      <c r="C168" s="108" t="s">
        <v>50</v>
      </c>
      <c r="D168" s="109" t="s">
        <v>49</v>
      </c>
      <c r="F168" s="110" t="s">
        <v>1052</v>
      </c>
      <c r="G168" s="108" t="s">
        <v>1053</v>
      </c>
      <c r="H168" s="108" t="s">
        <v>56</v>
      </c>
      <c r="I168" s="111"/>
    </row>
    <row r="169" spans="1:9" x14ac:dyDescent="0.35">
      <c r="A169" s="107">
        <v>168</v>
      </c>
      <c r="B169" s="108" t="s">
        <v>228</v>
      </c>
      <c r="C169" s="108" t="s">
        <v>100</v>
      </c>
      <c r="D169" s="109" t="s">
        <v>49</v>
      </c>
      <c r="F169" s="110" t="s">
        <v>1054</v>
      </c>
      <c r="G169" s="108" t="s">
        <v>1055</v>
      </c>
      <c r="H169" s="108" t="s">
        <v>48</v>
      </c>
      <c r="I169" s="111"/>
    </row>
    <row r="170" spans="1:9" ht="14.5" customHeight="1" x14ac:dyDescent="0.35">
      <c r="A170" s="107">
        <v>169</v>
      </c>
      <c r="B170" s="108" t="s">
        <v>229</v>
      </c>
      <c r="C170" s="108" t="s">
        <v>97</v>
      </c>
      <c r="D170" s="109" t="s">
        <v>67</v>
      </c>
      <c r="F170" s="110" t="s">
        <v>1056</v>
      </c>
      <c r="G170" s="108" t="s">
        <v>1057</v>
      </c>
      <c r="H170" s="108" t="s">
        <v>148</v>
      </c>
      <c r="I170" s="111" t="s">
        <v>112</v>
      </c>
    </row>
    <row r="171" spans="1:9" x14ac:dyDescent="0.35">
      <c r="A171" s="107">
        <v>170</v>
      </c>
      <c r="B171" s="108" t="s">
        <v>230</v>
      </c>
      <c r="C171" s="108" t="s">
        <v>48</v>
      </c>
      <c r="D171" s="109" t="s">
        <v>67</v>
      </c>
      <c r="F171" s="110" t="s">
        <v>1058</v>
      </c>
      <c r="G171" s="108" t="s">
        <v>1059</v>
      </c>
      <c r="H171" s="108" t="s">
        <v>148</v>
      </c>
      <c r="I171" s="111" t="s">
        <v>112</v>
      </c>
    </row>
    <row r="172" spans="1:9" ht="14.5" customHeight="1" x14ac:dyDescent="0.35">
      <c r="A172" s="107">
        <v>171</v>
      </c>
      <c r="B172" s="108" t="s">
        <v>231</v>
      </c>
      <c r="C172" s="108" t="s">
        <v>161</v>
      </c>
      <c r="D172" s="109" t="s">
        <v>67</v>
      </c>
      <c r="F172" s="110" t="s">
        <v>1060</v>
      </c>
      <c r="G172" s="108" t="s">
        <v>1061</v>
      </c>
      <c r="H172" s="108" t="s">
        <v>148</v>
      </c>
      <c r="I172" s="111" t="s">
        <v>112</v>
      </c>
    </row>
    <row r="173" spans="1:9" ht="14.5" customHeight="1" x14ac:dyDescent="0.35">
      <c r="A173" s="107">
        <v>172</v>
      </c>
      <c r="B173" s="108" t="s">
        <v>232</v>
      </c>
      <c r="C173" s="108" t="s">
        <v>56</v>
      </c>
      <c r="D173" s="109" t="s">
        <v>49</v>
      </c>
      <c r="F173" s="110" t="s">
        <v>1062</v>
      </c>
      <c r="G173" s="108" t="s">
        <v>1063</v>
      </c>
      <c r="H173" s="108" t="s">
        <v>148</v>
      </c>
      <c r="I173" s="111" t="s">
        <v>112</v>
      </c>
    </row>
    <row r="174" spans="1:9" x14ac:dyDescent="0.35">
      <c r="A174" s="107">
        <v>173</v>
      </c>
      <c r="B174" s="108" t="s">
        <v>233</v>
      </c>
      <c r="C174" s="108" t="s">
        <v>48</v>
      </c>
      <c r="D174" s="109" t="s">
        <v>65</v>
      </c>
      <c r="F174" s="110" t="s">
        <v>1064</v>
      </c>
      <c r="G174" s="108" t="s">
        <v>1065</v>
      </c>
      <c r="H174" s="108" t="s">
        <v>148</v>
      </c>
      <c r="I174" s="111" t="s">
        <v>69</v>
      </c>
    </row>
    <row r="175" spans="1:9" x14ac:dyDescent="0.35">
      <c r="A175" s="107">
        <v>174</v>
      </c>
      <c r="B175" s="108" t="s">
        <v>2404</v>
      </c>
      <c r="C175" s="108" t="s">
        <v>161</v>
      </c>
      <c r="D175" s="109" t="s">
        <v>67</v>
      </c>
      <c r="F175" s="110" t="s">
        <v>1066</v>
      </c>
      <c r="G175" s="108" t="s">
        <v>1067</v>
      </c>
      <c r="H175" s="108" t="s">
        <v>48</v>
      </c>
      <c r="I175" s="111"/>
    </row>
    <row r="176" spans="1:9" ht="14.5" customHeight="1" x14ac:dyDescent="0.35">
      <c r="A176" s="107">
        <v>175</v>
      </c>
      <c r="B176" s="108" t="s">
        <v>234</v>
      </c>
      <c r="C176" s="108" t="s">
        <v>48</v>
      </c>
      <c r="D176" s="109" t="s">
        <v>49</v>
      </c>
      <c r="F176" s="110" t="s">
        <v>1068</v>
      </c>
      <c r="G176" s="108" t="s">
        <v>1069</v>
      </c>
      <c r="H176" s="108" t="s">
        <v>58</v>
      </c>
      <c r="I176" s="111" t="s">
        <v>69</v>
      </c>
    </row>
    <row r="177" spans="1:9" x14ac:dyDescent="0.35">
      <c r="A177" s="107">
        <v>176</v>
      </c>
      <c r="B177" s="108" t="s">
        <v>235</v>
      </c>
      <c r="C177" s="108" t="s">
        <v>48</v>
      </c>
      <c r="D177" s="109" t="s">
        <v>67</v>
      </c>
      <c r="F177" s="112" t="s">
        <v>1068</v>
      </c>
      <c r="G177" s="108" t="s">
        <v>2452</v>
      </c>
      <c r="H177" s="108" t="s">
        <v>118</v>
      </c>
      <c r="I177" s="111" t="s">
        <v>69</v>
      </c>
    </row>
    <row r="178" spans="1:9" ht="14.5" customHeight="1" x14ac:dyDescent="0.35">
      <c r="A178" s="107">
        <v>177</v>
      </c>
      <c r="B178" s="108" t="s">
        <v>236</v>
      </c>
      <c r="C178" s="108" t="s">
        <v>69</v>
      </c>
      <c r="D178" s="109" t="s">
        <v>65</v>
      </c>
      <c r="F178" s="110" t="s">
        <v>1070</v>
      </c>
      <c r="G178" s="108" t="s">
        <v>1071</v>
      </c>
      <c r="H178" s="108" t="s">
        <v>60</v>
      </c>
      <c r="I178" s="111" t="s">
        <v>69</v>
      </c>
    </row>
    <row r="179" spans="1:9" x14ac:dyDescent="0.35">
      <c r="A179" s="107">
        <v>178</v>
      </c>
      <c r="B179" s="108" t="s">
        <v>237</v>
      </c>
      <c r="C179" s="108" t="s">
        <v>76</v>
      </c>
      <c r="D179" s="109" t="s">
        <v>67</v>
      </c>
      <c r="F179" s="112" t="s">
        <v>1070</v>
      </c>
      <c r="G179" s="108" t="s">
        <v>2453</v>
      </c>
      <c r="H179" s="108" t="s">
        <v>50</v>
      </c>
      <c r="I179" s="111" t="s">
        <v>69</v>
      </c>
    </row>
    <row r="180" spans="1:9" ht="14.5" customHeight="1" x14ac:dyDescent="0.35">
      <c r="A180" s="107">
        <v>179</v>
      </c>
      <c r="B180" s="108" t="s">
        <v>238</v>
      </c>
      <c r="C180" s="108" t="s">
        <v>50</v>
      </c>
      <c r="D180" s="109" t="s">
        <v>49</v>
      </c>
      <c r="F180" s="110" t="s">
        <v>1072</v>
      </c>
      <c r="G180" s="108" t="s">
        <v>1073</v>
      </c>
      <c r="H180" s="108" t="s">
        <v>56</v>
      </c>
      <c r="I180" s="111" t="s">
        <v>69</v>
      </c>
    </row>
    <row r="181" spans="1:9" ht="14.5" customHeight="1" x14ac:dyDescent="0.35">
      <c r="A181" s="107">
        <v>180</v>
      </c>
      <c r="B181" s="108" t="s">
        <v>239</v>
      </c>
      <c r="C181" s="108" t="s">
        <v>161</v>
      </c>
      <c r="D181" s="109" t="s">
        <v>67</v>
      </c>
      <c r="F181" s="112" t="s">
        <v>1072</v>
      </c>
      <c r="G181" s="108" t="s">
        <v>2454</v>
      </c>
      <c r="H181" s="108" t="s">
        <v>100</v>
      </c>
      <c r="I181" s="111" t="s">
        <v>69</v>
      </c>
    </row>
    <row r="182" spans="1:9" ht="14.5" customHeight="1" x14ac:dyDescent="0.35">
      <c r="A182" s="107">
        <v>181</v>
      </c>
      <c r="B182" s="108" t="s">
        <v>240</v>
      </c>
      <c r="C182" s="108" t="s">
        <v>58</v>
      </c>
      <c r="D182" s="109" t="s">
        <v>65</v>
      </c>
      <c r="F182" s="110" t="s">
        <v>1074</v>
      </c>
      <c r="G182" s="108" t="s">
        <v>1075</v>
      </c>
      <c r="H182" s="108" t="s">
        <v>141</v>
      </c>
      <c r="I182" s="111"/>
    </row>
    <row r="183" spans="1:9" x14ac:dyDescent="0.35">
      <c r="A183" s="107">
        <v>182</v>
      </c>
      <c r="B183" s="108" t="s">
        <v>241</v>
      </c>
      <c r="C183" s="108" t="s">
        <v>48</v>
      </c>
      <c r="D183" s="109" t="s">
        <v>67</v>
      </c>
      <c r="F183" s="110" t="s">
        <v>1076</v>
      </c>
      <c r="G183" s="108" t="s">
        <v>1077</v>
      </c>
      <c r="H183" s="108" t="s">
        <v>141</v>
      </c>
      <c r="I183" s="111"/>
    </row>
    <row r="184" spans="1:9" x14ac:dyDescent="0.35">
      <c r="A184" s="107">
        <v>183</v>
      </c>
      <c r="B184" s="108" t="s">
        <v>242</v>
      </c>
      <c r="C184" s="108" t="s">
        <v>50</v>
      </c>
      <c r="D184" s="109" t="s">
        <v>49</v>
      </c>
      <c r="F184" s="110" t="s">
        <v>1078</v>
      </c>
      <c r="G184" s="108" t="s">
        <v>1079</v>
      </c>
      <c r="H184" s="108" t="s">
        <v>141</v>
      </c>
      <c r="I184" s="111" t="s">
        <v>69</v>
      </c>
    </row>
    <row r="185" spans="1:9" x14ac:dyDescent="0.35">
      <c r="A185" s="107">
        <v>184</v>
      </c>
      <c r="B185" s="108" t="s">
        <v>243</v>
      </c>
      <c r="C185" s="108" t="s">
        <v>48</v>
      </c>
      <c r="D185" s="109" t="s">
        <v>67</v>
      </c>
      <c r="F185" s="110" t="s">
        <v>1080</v>
      </c>
      <c r="G185" s="108" t="s">
        <v>1081</v>
      </c>
      <c r="H185" s="108" t="s">
        <v>118</v>
      </c>
      <c r="I185" s="111"/>
    </row>
    <row r="186" spans="1:9" x14ac:dyDescent="0.35">
      <c r="A186" s="107">
        <v>185</v>
      </c>
      <c r="B186" s="108" t="s">
        <v>244</v>
      </c>
      <c r="C186" s="108" t="s">
        <v>100</v>
      </c>
      <c r="D186" s="109" t="s">
        <v>49</v>
      </c>
      <c r="F186" s="110" t="s">
        <v>1082</v>
      </c>
      <c r="G186" s="108" t="s">
        <v>1083</v>
      </c>
      <c r="H186" s="108" t="s">
        <v>118</v>
      </c>
      <c r="I186" s="111"/>
    </row>
    <row r="187" spans="1:9" x14ac:dyDescent="0.35">
      <c r="A187" s="107">
        <v>186</v>
      </c>
      <c r="B187" s="108" t="s">
        <v>2409</v>
      </c>
      <c r="C187" s="108" t="s">
        <v>245</v>
      </c>
      <c r="D187" s="109" t="s">
        <v>67</v>
      </c>
      <c r="F187" s="110" t="s">
        <v>1086</v>
      </c>
      <c r="G187" s="108" t="s">
        <v>1087</v>
      </c>
      <c r="H187" s="108" t="s">
        <v>76</v>
      </c>
      <c r="I187" s="111"/>
    </row>
    <row r="188" spans="1:9" x14ac:dyDescent="0.35">
      <c r="A188" s="107">
        <v>187</v>
      </c>
      <c r="B188" s="108" t="s">
        <v>246</v>
      </c>
      <c r="C188" s="108" t="s">
        <v>48</v>
      </c>
      <c r="D188" s="109" t="s">
        <v>67</v>
      </c>
      <c r="F188" s="110" t="s">
        <v>1088</v>
      </c>
      <c r="G188" s="108" t="s">
        <v>1089</v>
      </c>
      <c r="H188" s="108" t="s">
        <v>76</v>
      </c>
      <c r="I188" s="111"/>
    </row>
    <row r="189" spans="1:9" x14ac:dyDescent="0.35">
      <c r="A189" s="107">
        <v>188</v>
      </c>
      <c r="B189" s="108" t="s">
        <v>247</v>
      </c>
      <c r="C189" s="108" t="s">
        <v>95</v>
      </c>
      <c r="D189" s="109" t="s">
        <v>65</v>
      </c>
      <c r="F189" s="110" t="s">
        <v>1090</v>
      </c>
      <c r="G189" s="108" t="s">
        <v>1091</v>
      </c>
      <c r="H189" s="108" t="s">
        <v>76</v>
      </c>
      <c r="I189" s="111"/>
    </row>
    <row r="190" spans="1:9" x14ac:dyDescent="0.35">
      <c r="A190" s="107">
        <v>189</v>
      </c>
      <c r="B190" s="108" t="s">
        <v>248</v>
      </c>
      <c r="C190" s="108" t="s">
        <v>82</v>
      </c>
      <c r="D190" s="109" t="s">
        <v>65</v>
      </c>
      <c r="F190" s="110" t="s">
        <v>1092</v>
      </c>
      <c r="G190" s="108" t="s">
        <v>1093</v>
      </c>
      <c r="H190" s="108" t="s">
        <v>56</v>
      </c>
      <c r="I190" s="111"/>
    </row>
    <row r="191" spans="1:9" x14ac:dyDescent="0.35">
      <c r="A191" s="107">
        <v>190</v>
      </c>
      <c r="B191" s="108" t="s">
        <v>249</v>
      </c>
      <c r="C191" s="108" t="s">
        <v>112</v>
      </c>
      <c r="D191" s="109" t="s">
        <v>65</v>
      </c>
      <c r="F191" s="110" t="s">
        <v>1094</v>
      </c>
      <c r="G191" s="108" t="s">
        <v>1095</v>
      </c>
      <c r="H191" s="108" t="s">
        <v>56</v>
      </c>
      <c r="I191" s="111"/>
    </row>
    <row r="192" spans="1:9" ht="14.5" customHeight="1" x14ac:dyDescent="0.35">
      <c r="A192" s="107">
        <v>191</v>
      </c>
      <c r="B192" s="108" t="s">
        <v>250</v>
      </c>
      <c r="C192" s="108" t="s">
        <v>82</v>
      </c>
      <c r="D192" s="109" t="s">
        <v>67</v>
      </c>
      <c r="F192" s="110" t="s">
        <v>1096</v>
      </c>
      <c r="G192" s="108" t="s">
        <v>1097</v>
      </c>
      <c r="H192" s="108" t="s">
        <v>56</v>
      </c>
      <c r="I192" s="111"/>
    </row>
    <row r="193" spans="1:9" ht="14.5" customHeight="1" x14ac:dyDescent="0.35">
      <c r="A193" s="107">
        <v>192</v>
      </c>
      <c r="B193" s="108" t="s">
        <v>251</v>
      </c>
      <c r="C193" s="108" t="s">
        <v>60</v>
      </c>
      <c r="D193" s="109" t="s">
        <v>65</v>
      </c>
      <c r="F193" s="112" t="s">
        <v>1096</v>
      </c>
      <c r="G193" s="108" t="s">
        <v>2455</v>
      </c>
      <c r="H193" s="108" t="s">
        <v>56</v>
      </c>
      <c r="I193" s="111" t="s">
        <v>161</v>
      </c>
    </row>
    <row r="194" spans="1:9" x14ac:dyDescent="0.35">
      <c r="A194" s="107">
        <v>193</v>
      </c>
      <c r="B194" s="108" t="s">
        <v>252</v>
      </c>
      <c r="C194" s="108" t="s">
        <v>48</v>
      </c>
      <c r="D194" s="109" t="s">
        <v>67</v>
      </c>
      <c r="F194" s="110" t="s">
        <v>1098</v>
      </c>
      <c r="G194" s="108" t="s">
        <v>1099</v>
      </c>
      <c r="H194" s="108" t="s">
        <v>112</v>
      </c>
      <c r="I194" s="111"/>
    </row>
    <row r="195" spans="1:9" ht="14.5" customHeight="1" x14ac:dyDescent="0.35">
      <c r="A195" s="107">
        <v>194</v>
      </c>
      <c r="B195" s="108" t="s">
        <v>253</v>
      </c>
      <c r="C195" s="108" t="s">
        <v>161</v>
      </c>
      <c r="D195" s="109" t="s">
        <v>67</v>
      </c>
      <c r="F195" s="110" t="s">
        <v>1100</v>
      </c>
      <c r="G195" s="108" t="s">
        <v>1101</v>
      </c>
      <c r="H195" s="108" t="s">
        <v>112</v>
      </c>
      <c r="I195" s="111"/>
    </row>
    <row r="196" spans="1:9" x14ac:dyDescent="0.35">
      <c r="A196" s="107">
        <v>195</v>
      </c>
      <c r="B196" s="108" t="s">
        <v>254</v>
      </c>
      <c r="C196" s="108" t="s">
        <v>48</v>
      </c>
      <c r="D196" s="109" t="s">
        <v>67</v>
      </c>
      <c r="F196" s="110" t="s">
        <v>1102</v>
      </c>
      <c r="G196" s="108" t="s">
        <v>1103</v>
      </c>
      <c r="H196" s="108" t="s">
        <v>112</v>
      </c>
      <c r="I196" s="111"/>
    </row>
    <row r="197" spans="1:9" x14ac:dyDescent="0.35">
      <c r="A197" s="107">
        <v>196</v>
      </c>
      <c r="B197" s="108" t="s">
        <v>255</v>
      </c>
      <c r="C197" s="108" t="s">
        <v>58</v>
      </c>
      <c r="D197" s="109" t="s">
        <v>65</v>
      </c>
      <c r="F197" s="110" t="s">
        <v>1104</v>
      </c>
      <c r="G197" s="108" t="s">
        <v>1105</v>
      </c>
      <c r="H197" s="108" t="s">
        <v>48</v>
      </c>
      <c r="I197" s="111"/>
    </row>
    <row r="198" spans="1:9" x14ac:dyDescent="0.35">
      <c r="A198" s="107">
        <v>197</v>
      </c>
      <c r="B198" s="108" t="s">
        <v>256</v>
      </c>
      <c r="C198" s="108" t="s">
        <v>50</v>
      </c>
      <c r="D198" s="109" t="s">
        <v>67</v>
      </c>
      <c r="F198" s="110" t="s">
        <v>1106</v>
      </c>
      <c r="G198" s="108" t="s">
        <v>1107</v>
      </c>
      <c r="H198" s="108" t="s">
        <v>48</v>
      </c>
      <c r="I198" s="111"/>
    </row>
    <row r="199" spans="1:9" ht="14.5" customHeight="1" x14ac:dyDescent="0.35">
      <c r="A199" s="107">
        <v>198</v>
      </c>
      <c r="B199" s="108" t="s">
        <v>257</v>
      </c>
      <c r="C199" s="108" t="s">
        <v>82</v>
      </c>
      <c r="D199" s="109" t="s">
        <v>49</v>
      </c>
      <c r="F199" s="110" t="s">
        <v>1108</v>
      </c>
      <c r="G199" s="108" t="s">
        <v>1109</v>
      </c>
      <c r="H199" s="108" t="s">
        <v>48</v>
      </c>
      <c r="I199" s="111" t="s">
        <v>69</v>
      </c>
    </row>
    <row r="200" spans="1:9" ht="14.5" customHeight="1" x14ac:dyDescent="0.35">
      <c r="A200" s="107">
        <v>199</v>
      </c>
      <c r="B200" s="108" t="s">
        <v>258</v>
      </c>
      <c r="C200" s="108" t="s">
        <v>48</v>
      </c>
      <c r="D200" s="109" t="s">
        <v>67</v>
      </c>
      <c r="F200" s="110" t="s">
        <v>1110</v>
      </c>
      <c r="G200" s="108" t="s">
        <v>1111</v>
      </c>
      <c r="H200" s="108" t="s">
        <v>48</v>
      </c>
      <c r="I200" s="111" t="s">
        <v>69</v>
      </c>
    </row>
    <row r="201" spans="1:9" x14ac:dyDescent="0.35">
      <c r="A201" s="107">
        <v>200</v>
      </c>
      <c r="B201" s="108" t="s">
        <v>259</v>
      </c>
      <c r="C201" s="108" t="s">
        <v>141</v>
      </c>
      <c r="D201" s="109" t="s">
        <v>49</v>
      </c>
      <c r="F201" s="110" t="s">
        <v>1112</v>
      </c>
      <c r="G201" s="108" t="s">
        <v>1113</v>
      </c>
      <c r="H201" s="108" t="s">
        <v>97</v>
      </c>
      <c r="I201" s="111" t="s">
        <v>69</v>
      </c>
    </row>
    <row r="202" spans="1:9" x14ac:dyDescent="0.35">
      <c r="A202" s="107">
        <v>201</v>
      </c>
      <c r="B202" s="108" t="s">
        <v>260</v>
      </c>
      <c r="C202" s="108" t="s">
        <v>148</v>
      </c>
      <c r="D202" s="109" t="s">
        <v>67</v>
      </c>
      <c r="F202" s="110" t="s">
        <v>1114</v>
      </c>
      <c r="G202" s="108" t="s">
        <v>1115</v>
      </c>
      <c r="H202" s="108" t="s">
        <v>97</v>
      </c>
      <c r="I202" s="111" t="s">
        <v>69</v>
      </c>
    </row>
    <row r="203" spans="1:9" x14ac:dyDescent="0.35">
      <c r="A203" s="107">
        <v>202</v>
      </c>
      <c r="B203" s="108" t="s">
        <v>261</v>
      </c>
      <c r="C203" s="108" t="s">
        <v>76</v>
      </c>
      <c r="D203" s="109" t="s">
        <v>65</v>
      </c>
      <c r="F203" s="110" t="s">
        <v>1116</v>
      </c>
      <c r="G203" s="108" t="s">
        <v>1117</v>
      </c>
      <c r="H203" s="108" t="s">
        <v>97</v>
      </c>
      <c r="I203" s="111" t="s">
        <v>95</v>
      </c>
    </row>
    <row r="204" spans="1:9" x14ac:dyDescent="0.35">
      <c r="A204" s="107">
        <v>203</v>
      </c>
      <c r="B204" s="108" t="s">
        <v>262</v>
      </c>
      <c r="C204" s="108" t="s">
        <v>48</v>
      </c>
      <c r="D204" s="109" t="s">
        <v>67</v>
      </c>
      <c r="F204" s="110" t="s">
        <v>1118</v>
      </c>
      <c r="G204" s="108" t="s">
        <v>1119</v>
      </c>
      <c r="H204" s="108" t="s">
        <v>97</v>
      </c>
      <c r="I204" s="111" t="s">
        <v>95</v>
      </c>
    </row>
    <row r="205" spans="1:9" x14ac:dyDescent="0.35">
      <c r="A205" s="107">
        <v>204</v>
      </c>
      <c r="B205" s="108" t="s">
        <v>2403</v>
      </c>
      <c r="C205" s="108" t="s">
        <v>245</v>
      </c>
      <c r="D205" s="109" t="s">
        <v>67</v>
      </c>
      <c r="F205" s="110" t="s">
        <v>1120</v>
      </c>
      <c r="G205" s="108" t="s">
        <v>1121</v>
      </c>
      <c r="H205" s="108" t="s">
        <v>95</v>
      </c>
      <c r="I205" s="111" t="s">
        <v>69</v>
      </c>
    </row>
    <row r="206" spans="1:9" ht="14.5" customHeight="1" x14ac:dyDescent="0.35">
      <c r="A206" s="107">
        <v>205</v>
      </c>
      <c r="B206" s="108" t="s">
        <v>263</v>
      </c>
      <c r="C206" s="108" t="s">
        <v>148</v>
      </c>
      <c r="D206" s="109" t="s">
        <v>49</v>
      </c>
      <c r="F206" s="110" t="s">
        <v>1123</v>
      </c>
      <c r="G206" s="108" t="s">
        <v>1124</v>
      </c>
      <c r="H206" s="108" t="s">
        <v>112</v>
      </c>
      <c r="I206" s="111" t="s">
        <v>60</v>
      </c>
    </row>
    <row r="207" spans="1:9" x14ac:dyDescent="0.35">
      <c r="A207" s="107">
        <v>206</v>
      </c>
      <c r="B207" s="108" t="s">
        <v>264</v>
      </c>
      <c r="C207" s="108" t="s">
        <v>48</v>
      </c>
      <c r="D207" s="109" t="s">
        <v>49</v>
      </c>
      <c r="F207" s="110" t="s">
        <v>1126</v>
      </c>
      <c r="G207" s="108" t="s">
        <v>1127</v>
      </c>
      <c r="H207" s="108" t="s">
        <v>112</v>
      </c>
      <c r="I207" s="111" t="s">
        <v>60</v>
      </c>
    </row>
    <row r="208" spans="1:9" x14ac:dyDescent="0.35">
      <c r="A208" s="107">
        <v>207</v>
      </c>
      <c r="B208" s="108" t="s">
        <v>265</v>
      </c>
      <c r="C208" s="108" t="s">
        <v>48</v>
      </c>
      <c r="D208" s="109" t="s">
        <v>67</v>
      </c>
      <c r="F208" s="110" t="s">
        <v>1128</v>
      </c>
      <c r="G208" s="108" t="s">
        <v>1129</v>
      </c>
      <c r="H208" s="108" t="s">
        <v>60</v>
      </c>
      <c r="I208" s="111"/>
    </row>
    <row r="209" spans="1:9" x14ac:dyDescent="0.35">
      <c r="A209" s="107">
        <v>208</v>
      </c>
      <c r="B209" s="108" t="s">
        <v>266</v>
      </c>
      <c r="C209" s="108" t="s">
        <v>48</v>
      </c>
      <c r="D209" s="109" t="s">
        <v>67</v>
      </c>
      <c r="F209" s="110" t="s">
        <v>1130</v>
      </c>
      <c r="G209" s="108" t="s">
        <v>1131</v>
      </c>
      <c r="H209" s="108" t="s">
        <v>245</v>
      </c>
      <c r="I209" s="111"/>
    </row>
    <row r="210" spans="1:9" ht="14.5" customHeight="1" x14ac:dyDescent="0.35">
      <c r="A210" s="107">
        <v>209</v>
      </c>
      <c r="B210" s="108" t="s">
        <v>267</v>
      </c>
      <c r="C210" s="108" t="s">
        <v>60</v>
      </c>
      <c r="D210" s="109" t="s">
        <v>49</v>
      </c>
      <c r="F210" s="110" t="s">
        <v>1132</v>
      </c>
      <c r="G210" s="108" t="s">
        <v>1133</v>
      </c>
      <c r="H210" s="108" t="s">
        <v>48</v>
      </c>
      <c r="I210" s="111" t="s">
        <v>245</v>
      </c>
    </row>
    <row r="211" spans="1:9" ht="14.5" customHeight="1" x14ac:dyDescent="0.35">
      <c r="A211" s="107">
        <v>210</v>
      </c>
      <c r="B211" s="108" t="s">
        <v>268</v>
      </c>
      <c r="C211" s="108" t="s">
        <v>97</v>
      </c>
      <c r="D211" s="109" t="s">
        <v>49</v>
      </c>
      <c r="F211" s="110" t="s">
        <v>1134</v>
      </c>
      <c r="G211" s="108" t="s">
        <v>1135</v>
      </c>
      <c r="H211" s="108" t="s">
        <v>245</v>
      </c>
      <c r="I211" s="111"/>
    </row>
    <row r="212" spans="1:9" ht="14.5" customHeight="1" x14ac:dyDescent="0.35">
      <c r="A212" s="107">
        <v>211</v>
      </c>
      <c r="B212" s="108" t="s">
        <v>269</v>
      </c>
      <c r="C212" s="108" t="s">
        <v>270</v>
      </c>
      <c r="D212" s="109" t="s">
        <v>49</v>
      </c>
      <c r="F212" s="110" t="s">
        <v>1122</v>
      </c>
      <c r="G212" s="108" t="s">
        <v>1136</v>
      </c>
      <c r="H212" s="108" t="s">
        <v>245</v>
      </c>
      <c r="I212" s="111" t="s">
        <v>69</v>
      </c>
    </row>
    <row r="213" spans="1:9" x14ac:dyDescent="0.35">
      <c r="A213" s="107">
        <v>212</v>
      </c>
      <c r="B213" s="108" t="s">
        <v>271</v>
      </c>
      <c r="C213" s="108" t="s">
        <v>48</v>
      </c>
      <c r="D213" s="109" t="s">
        <v>67</v>
      </c>
      <c r="F213" s="110" t="s">
        <v>1125</v>
      </c>
      <c r="G213" s="108" t="s">
        <v>1137</v>
      </c>
      <c r="H213" s="108" t="s">
        <v>118</v>
      </c>
      <c r="I213" s="111" t="s">
        <v>69</v>
      </c>
    </row>
    <row r="214" spans="1:9" x14ac:dyDescent="0.35">
      <c r="A214" s="107">
        <v>213</v>
      </c>
      <c r="B214" s="108" t="s">
        <v>272</v>
      </c>
      <c r="C214" s="108" t="s">
        <v>48</v>
      </c>
      <c r="D214" s="109" t="s">
        <v>67</v>
      </c>
      <c r="F214" s="110" t="s">
        <v>1138</v>
      </c>
      <c r="G214" s="108" t="s">
        <v>1139</v>
      </c>
      <c r="H214" s="108" t="s">
        <v>118</v>
      </c>
      <c r="I214" s="111" t="s">
        <v>69</v>
      </c>
    </row>
    <row r="215" spans="1:9" x14ac:dyDescent="0.35">
      <c r="A215" s="107">
        <v>214</v>
      </c>
      <c r="B215" s="108" t="s">
        <v>273</v>
      </c>
      <c r="C215" s="108" t="s">
        <v>48</v>
      </c>
      <c r="D215" s="109" t="s">
        <v>67</v>
      </c>
      <c r="F215" s="110" t="s">
        <v>1140</v>
      </c>
      <c r="G215" s="108" t="s">
        <v>1141</v>
      </c>
      <c r="H215" s="108" t="s">
        <v>60</v>
      </c>
      <c r="I215" s="111"/>
    </row>
    <row r="216" spans="1:9" ht="14.5" customHeight="1" x14ac:dyDescent="0.35">
      <c r="A216" s="107">
        <v>215</v>
      </c>
      <c r="B216" s="108" t="s">
        <v>274</v>
      </c>
      <c r="C216" s="108" t="s">
        <v>48</v>
      </c>
      <c r="D216" s="109" t="s">
        <v>67</v>
      </c>
      <c r="F216" s="110" t="s">
        <v>1142</v>
      </c>
      <c r="G216" s="108" t="s">
        <v>1143</v>
      </c>
      <c r="H216" s="108" t="s">
        <v>60</v>
      </c>
      <c r="I216" s="111"/>
    </row>
    <row r="217" spans="1:9" ht="14.5" customHeight="1" x14ac:dyDescent="0.35">
      <c r="A217" s="107">
        <v>216</v>
      </c>
      <c r="B217" s="108" t="s">
        <v>275</v>
      </c>
      <c r="C217" s="108" t="s">
        <v>48</v>
      </c>
      <c r="D217" s="109" t="s">
        <v>49</v>
      </c>
      <c r="F217" s="110" t="s">
        <v>1144</v>
      </c>
      <c r="G217" s="108" t="s">
        <v>1145</v>
      </c>
      <c r="H217" s="108" t="s">
        <v>60</v>
      </c>
      <c r="I217" s="111"/>
    </row>
    <row r="218" spans="1:9" x14ac:dyDescent="0.35">
      <c r="A218" s="107">
        <v>217</v>
      </c>
      <c r="B218" s="108" t="s">
        <v>276</v>
      </c>
      <c r="C218" s="108" t="s">
        <v>48</v>
      </c>
      <c r="D218" s="109" t="s">
        <v>49</v>
      </c>
      <c r="F218" s="110" t="s">
        <v>1146</v>
      </c>
      <c r="G218" s="108" t="s">
        <v>1147</v>
      </c>
      <c r="H218" s="108" t="s">
        <v>76</v>
      </c>
      <c r="I218" s="111"/>
    </row>
    <row r="219" spans="1:9" x14ac:dyDescent="0.35">
      <c r="A219" s="107">
        <v>218</v>
      </c>
      <c r="B219" s="108" t="s">
        <v>277</v>
      </c>
      <c r="C219" s="108" t="s">
        <v>48</v>
      </c>
      <c r="D219" s="109" t="s">
        <v>49</v>
      </c>
      <c r="F219" s="110" t="s">
        <v>1148</v>
      </c>
      <c r="G219" s="108" t="s">
        <v>1149</v>
      </c>
      <c r="H219" s="108" t="s">
        <v>112</v>
      </c>
      <c r="I219" s="111" t="s">
        <v>245</v>
      </c>
    </row>
    <row r="220" spans="1:9" x14ac:dyDescent="0.35">
      <c r="A220" s="107">
        <v>219</v>
      </c>
      <c r="B220" s="108" t="s">
        <v>278</v>
      </c>
      <c r="C220" s="108" t="s">
        <v>48</v>
      </c>
      <c r="D220" s="109" t="s">
        <v>67</v>
      </c>
      <c r="F220" s="110" t="s">
        <v>1150</v>
      </c>
      <c r="G220" s="108" t="s">
        <v>1151</v>
      </c>
      <c r="H220" s="108" t="s">
        <v>112</v>
      </c>
      <c r="I220" s="111" t="s">
        <v>245</v>
      </c>
    </row>
    <row r="221" spans="1:9" ht="14.5" customHeight="1" x14ac:dyDescent="0.35">
      <c r="A221" s="107">
        <v>220</v>
      </c>
      <c r="B221" s="108" t="s">
        <v>279</v>
      </c>
      <c r="C221" s="108" t="s">
        <v>48</v>
      </c>
      <c r="D221" s="109" t="s">
        <v>67</v>
      </c>
      <c r="F221" s="110" t="s">
        <v>1152</v>
      </c>
      <c r="G221" s="108" t="s">
        <v>1153</v>
      </c>
      <c r="H221" s="108" t="s">
        <v>148</v>
      </c>
      <c r="I221" s="111"/>
    </row>
    <row r="222" spans="1:9" x14ac:dyDescent="0.35">
      <c r="A222" s="107">
        <v>221</v>
      </c>
      <c r="B222" s="108" t="s">
        <v>280</v>
      </c>
      <c r="C222" s="108" t="s">
        <v>56</v>
      </c>
      <c r="D222" s="109" t="s">
        <v>49</v>
      </c>
      <c r="F222" s="110" t="s">
        <v>1154</v>
      </c>
      <c r="G222" s="108" t="s">
        <v>1155</v>
      </c>
      <c r="H222" s="108" t="s">
        <v>112</v>
      </c>
      <c r="I222" s="111"/>
    </row>
    <row r="223" spans="1:9" x14ac:dyDescent="0.35">
      <c r="A223" s="107">
        <v>222</v>
      </c>
      <c r="B223" s="108" t="s">
        <v>281</v>
      </c>
      <c r="C223" s="108" t="s">
        <v>82</v>
      </c>
      <c r="D223" s="109" t="s">
        <v>49</v>
      </c>
      <c r="F223" s="110" t="s">
        <v>1156</v>
      </c>
      <c r="G223" s="108" t="s">
        <v>1157</v>
      </c>
      <c r="H223" s="108" t="s">
        <v>76</v>
      </c>
      <c r="I223" s="111" t="s">
        <v>69</v>
      </c>
    </row>
    <row r="224" spans="1:9" ht="14.5" customHeight="1" x14ac:dyDescent="0.35">
      <c r="A224" s="107">
        <v>223</v>
      </c>
      <c r="B224" s="108" t="s">
        <v>282</v>
      </c>
      <c r="C224" s="108" t="s">
        <v>50</v>
      </c>
      <c r="D224" s="109" t="s">
        <v>49</v>
      </c>
      <c r="F224" s="110" t="s">
        <v>1158</v>
      </c>
      <c r="G224" s="108" t="s">
        <v>1159</v>
      </c>
      <c r="H224" s="108" t="s">
        <v>76</v>
      </c>
      <c r="I224" s="111" t="s">
        <v>69</v>
      </c>
    </row>
    <row r="225" spans="1:9" x14ac:dyDescent="0.35">
      <c r="A225" s="107">
        <v>224</v>
      </c>
      <c r="B225" s="108" t="s">
        <v>283</v>
      </c>
      <c r="C225" s="108" t="s">
        <v>97</v>
      </c>
      <c r="D225" s="109" t="s">
        <v>49</v>
      </c>
      <c r="F225" s="110" t="s">
        <v>1160</v>
      </c>
      <c r="G225" s="108" t="s">
        <v>1161</v>
      </c>
      <c r="H225" s="108" t="s">
        <v>76</v>
      </c>
      <c r="I225" s="111" t="s">
        <v>69</v>
      </c>
    </row>
    <row r="226" spans="1:9" x14ac:dyDescent="0.35">
      <c r="A226" s="107">
        <v>225</v>
      </c>
      <c r="B226" s="108" t="s">
        <v>284</v>
      </c>
      <c r="C226" s="108" t="s">
        <v>141</v>
      </c>
      <c r="D226" s="109" t="s">
        <v>65</v>
      </c>
      <c r="F226" s="110" t="s">
        <v>1162</v>
      </c>
      <c r="G226" s="108" t="s">
        <v>1163</v>
      </c>
      <c r="H226" s="108" t="s">
        <v>48</v>
      </c>
      <c r="I226" s="111"/>
    </row>
    <row r="227" spans="1:9" x14ac:dyDescent="0.35">
      <c r="A227" s="107">
        <v>226</v>
      </c>
      <c r="B227" s="108" t="s">
        <v>285</v>
      </c>
      <c r="C227" s="108" t="s">
        <v>48</v>
      </c>
      <c r="D227" s="109" t="s">
        <v>67</v>
      </c>
      <c r="F227" s="110" t="s">
        <v>1164</v>
      </c>
      <c r="G227" s="108" t="s">
        <v>1165</v>
      </c>
      <c r="H227" s="108" t="s">
        <v>76</v>
      </c>
      <c r="I227" s="111"/>
    </row>
    <row r="228" spans="1:9" x14ac:dyDescent="0.35">
      <c r="A228" s="107">
        <v>227</v>
      </c>
      <c r="B228" s="108" t="s">
        <v>286</v>
      </c>
      <c r="C228" s="108" t="s">
        <v>48</v>
      </c>
      <c r="D228" s="109" t="s">
        <v>67</v>
      </c>
      <c r="F228" s="110" t="s">
        <v>1166</v>
      </c>
      <c r="G228" s="108" t="s">
        <v>1167</v>
      </c>
      <c r="H228" s="108" t="s">
        <v>76</v>
      </c>
      <c r="I228" s="111"/>
    </row>
    <row r="229" spans="1:9" ht="14.5" customHeight="1" x14ac:dyDescent="0.35">
      <c r="A229" s="107">
        <v>228</v>
      </c>
      <c r="B229" s="108" t="s">
        <v>287</v>
      </c>
      <c r="C229" s="108" t="s">
        <v>100</v>
      </c>
      <c r="D229" s="109" t="s">
        <v>49</v>
      </c>
      <c r="F229" s="110" t="s">
        <v>1168</v>
      </c>
      <c r="G229" s="108" t="s">
        <v>1169</v>
      </c>
      <c r="H229" s="108" t="s">
        <v>97</v>
      </c>
      <c r="I229" s="111" t="s">
        <v>69</v>
      </c>
    </row>
    <row r="230" spans="1:9" ht="14.5" customHeight="1" x14ac:dyDescent="0.35">
      <c r="A230" s="107">
        <v>229</v>
      </c>
      <c r="B230" s="108" t="s">
        <v>288</v>
      </c>
      <c r="C230" s="108" t="s">
        <v>48</v>
      </c>
      <c r="D230" s="109" t="s">
        <v>49</v>
      </c>
      <c r="F230" s="110" t="s">
        <v>1170</v>
      </c>
      <c r="G230" s="108" t="s">
        <v>1171</v>
      </c>
      <c r="H230" s="108" t="s">
        <v>112</v>
      </c>
      <c r="I230" s="111" t="s">
        <v>82</v>
      </c>
    </row>
    <row r="231" spans="1:9" x14ac:dyDescent="0.35">
      <c r="A231" s="107">
        <v>230</v>
      </c>
      <c r="B231" s="108" t="s">
        <v>289</v>
      </c>
      <c r="C231" s="108" t="s">
        <v>48</v>
      </c>
      <c r="D231" s="109" t="s">
        <v>67</v>
      </c>
      <c r="F231" s="110" t="s">
        <v>1172</v>
      </c>
      <c r="G231" s="108" t="s">
        <v>1173</v>
      </c>
      <c r="H231" s="108" t="s">
        <v>112</v>
      </c>
      <c r="I231" s="111" t="s">
        <v>82</v>
      </c>
    </row>
    <row r="232" spans="1:9" x14ac:dyDescent="0.35">
      <c r="A232" s="107">
        <v>231</v>
      </c>
      <c r="B232" s="108" t="s">
        <v>290</v>
      </c>
      <c r="C232" s="108" t="s">
        <v>270</v>
      </c>
      <c r="D232" s="109" t="s">
        <v>49</v>
      </c>
      <c r="F232" s="110" t="s">
        <v>1174</v>
      </c>
      <c r="G232" s="108" t="s">
        <v>1175</v>
      </c>
      <c r="H232" s="108" t="s">
        <v>118</v>
      </c>
      <c r="I232" s="111"/>
    </row>
    <row r="233" spans="1:9" x14ac:dyDescent="0.35">
      <c r="A233" s="107">
        <v>232</v>
      </c>
      <c r="B233" s="108" t="s">
        <v>291</v>
      </c>
      <c r="C233" s="108" t="s">
        <v>270</v>
      </c>
      <c r="D233" s="109" t="s">
        <v>49</v>
      </c>
      <c r="F233" s="110" t="s">
        <v>1176</v>
      </c>
      <c r="G233" s="108" t="s">
        <v>1177</v>
      </c>
      <c r="H233" s="108" t="s">
        <v>100</v>
      </c>
      <c r="I233" s="111"/>
    </row>
    <row r="234" spans="1:9" x14ac:dyDescent="0.35">
      <c r="A234" s="107">
        <v>233</v>
      </c>
      <c r="B234" s="108" t="s">
        <v>292</v>
      </c>
      <c r="C234" s="108" t="s">
        <v>50</v>
      </c>
      <c r="D234" s="109" t="s">
        <v>49</v>
      </c>
      <c r="F234" s="110" t="s">
        <v>1179</v>
      </c>
      <c r="G234" s="108" t="s">
        <v>1180</v>
      </c>
      <c r="H234" s="108" t="s">
        <v>100</v>
      </c>
      <c r="I234" s="111" t="s">
        <v>69</v>
      </c>
    </row>
    <row r="235" spans="1:9" x14ac:dyDescent="0.35">
      <c r="A235" s="107">
        <v>234</v>
      </c>
      <c r="B235" s="108" t="s">
        <v>293</v>
      </c>
      <c r="C235" s="108" t="s">
        <v>48</v>
      </c>
      <c r="D235" s="109" t="s">
        <v>67</v>
      </c>
      <c r="F235" s="110" t="s">
        <v>1181</v>
      </c>
      <c r="G235" s="108" t="s">
        <v>1182</v>
      </c>
      <c r="H235" s="108" t="s">
        <v>112</v>
      </c>
      <c r="I235" s="111" t="s">
        <v>118</v>
      </c>
    </row>
    <row r="236" spans="1:9" x14ac:dyDescent="0.35">
      <c r="A236" s="107">
        <v>235</v>
      </c>
      <c r="B236" s="108" t="s">
        <v>294</v>
      </c>
      <c r="C236" s="108" t="s">
        <v>76</v>
      </c>
      <c r="D236" s="109" t="s">
        <v>67</v>
      </c>
      <c r="F236" s="112" t="s">
        <v>1181</v>
      </c>
      <c r="G236" s="108" t="s">
        <v>2456</v>
      </c>
      <c r="H236" s="108" t="s">
        <v>95</v>
      </c>
      <c r="I236" s="111" t="s">
        <v>118</v>
      </c>
    </row>
    <row r="237" spans="1:9" ht="14.5" customHeight="1" x14ac:dyDescent="0.35">
      <c r="A237" s="107">
        <v>236</v>
      </c>
      <c r="B237" s="108" t="s">
        <v>2407</v>
      </c>
      <c r="C237" s="108" t="s">
        <v>245</v>
      </c>
      <c r="D237" s="109" t="s">
        <v>67</v>
      </c>
      <c r="F237" s="110" t="s">
        <v>1184</v>
      </c>
      <c r="G237" s="108" t="s">
        <v>1185</v>
      </c>
      <c r="H237" s="108" t="s">
        <v>161</v>
      </c>
      <c r="I237" s="111"/>
    </row>
    <row r="238" spans="1:9" ht="14.5" customHeight="1" x14ac:dyDescent="0.35">
      <c r="A238" s="107">
        <v>237</v>
      </c>
      <c r="B238" s="108" t="s">
        <v>295</v>
      </c>
      <c r="C238" s="108" t="s">
        <v>48</v>
      </c>
      <c r="D238" s="109" t="s">
        <v>65</v>
      </c>
      <c r="F238" s="110" t="s">
        <v>1186</v>
      </c>
      <c r="G238" s="108" t="s">
        <v>1187</v>
      </c>
      <c r="H238" s="108" t="s">
        <v>118</v>
      </c>
      <c r="I238" s="111"/>
    </row>
    <row r="239" spans="1:9" x14ac:dyDescent="0.35">
      <c r="A239" s="107">
        <v>238</v>
      </c>
      <c r="B239" s="108" t="s">
        <v>296</v>
      </c>
      <c r="C239" s="108" t="s">
        <v>50</v>
      </c>
      <c r="D239" s="109" t="s">
        <v>49</v>
      </c>
      <c r="F239" s="110" t="s">
        <v>1188</v>
      </c>
      <c r="G239" s="108" t="s">
        <v>1189</v>
      </c>
      <c r="H239" s="108" t="s">
        <v>118</v>
      </c>
      <c r="I239" s="111"/>
    </row>
    <row r="240" spans="1:9" x14ac:dyDescent="0.35">
      <c r="A240" s="107">
        <v>239</v>
      </c>
      <c r="B240" s="108" t="s">
        <v>297</v>
      </c>
      <c r="C240" s="108" t="s">
        <v>141</v>
      </c>
      <c r="D240" s="109" t="s">
        <v>65</v>
      </c>
      <c r="F240" s="110" t="s">
        <v>1190</v>
      </c>
      <c r="G240" s="108" t="s">
        <v>1191</v>
      </c>
      <c r="H240" s="108" t="s">
        <v>48</v>
      </c>
      <c r="I240" s="111" t="s">
        <v>118</v>
      </c>
    </row>
    <row r="241" spans="1:9" x14ac:dyDescent="0.35">
      <c r="A241" s="107">
        <v>240</v>
      </c>
      <c r="B241" s="108" t="s">
        <v>298</v>
      </c>
      <c r="C241" s="108" t="s">
        <v>112</v>
      </c>
      <c r="D241" s="109" t="s">
        <v>67</v>
      </c>
      <c r="F241" s="110" t="s">
        <v>1192</v>
      </c>
      <c r="G241" s="108" t="s">
        <v>1193</v>
      </c>
      <c r="H241" s="108" t="s">
        <v>97</v>
      </c>
      <c r="I241" s="111"/>
    </row>
    <row r="242" spans="1:9" x14ac:dyDescent="0.35">
      <c r="A242" s="107">
        <v>241</v>
      </c>
      <c r="B242" s="108" t="s">
        <v>299</v>
      </c>
      <c r="C242" s="108" t="s">
        <v>56</v>
      </c>
      <c r="D242" s="109" t="s">
        <v>67</v>
      </c>
      <c r="F242" s="110" t="s">
        <v>1194</v>
      </c>
      <c r="G242" s="108" t="s">
        <v>1195</v>
      </c>
      <c r="H242" s="108" t="s">
        <v>97</v>
      </c>
      <c r="I242" s="111" t="s">
        <v>270</v>
      </c>
    </row>
    <row r="243" spans="1:9" x14ac:dyDescent="0.35">
      <c r="A243" s="107">
        <v>242</v>
      </c>
      <c r="B243" s="108" t="s">
        <v>300</v>
      </c>
      <c r="C243" s="108" t="s">
        <v>100</v>
      </c>
      <c r="D243" s="109" t="s">
        <v>49</v>
      </c>
      <c r="F243" s="110" t="s">
        <v>1196</v>
      </c>
      <c r="G243" s="108" t="s">
        <v>1197</v>
      </c>
      <c r="H243" s="108" t="s">
        <v>48</v>
      </c>
      <c r="I243" s="111"/>
    </row>
    <row r="244" spans="1:9" ht="14.5" customHeight="1" x14ac:dyDescent="0.35">
      <c r="A244" s="107">
        <v>243</v>
      </c>
      <c r="B244" s="108" t="s">
        <v>301</v>
      </c>
      <c r="C244" s="108" t="s">
        <v>118</v>
      </c>
      <c r="D244" s="109" t="s">
        <v>65</v>
      </c>
      <c r="F244" s="110" t="s">
        <v>1198</v>
      </c>
      <c r="G244" s="108" t="s">
        <v>1199</v>
      </c>
      <c r="H244" s="108" t="s">
        <v>82</v>
      </c>
      <c r="I244" s="111" t="s">
        <v>69</v>
      </c>
    </row>
    <row r="245" spans="1:9" x14ac:dyDescent="0.35">
      <c r="A245" s="107">
        <v>244</v>
      </c>
      <c r="B245" s="108" t="s">
        <v>302</v>
      </c>
      <c r="C245" s="108" t="s">
        <v>48</v>
      </c>
      <c r="D245" s="109" t="s">
        <v>67</v>
      </c>
      <c r="F245" s="110" t="s">
        <v>1200</v>
      </c>
      <c r="G245" s="108" t="s">
        <v>1201</v>
      </c>
      <c r="H245" s="108" t="s">
        <v>270</v>
      </c>
      <c r="I245" s="111" t="s">
        <v>82</v>
      </c>
    </row>
    <row r="246" spans="1:9" x14ac:dyDescent="0.35">
      <c r="A246" s="107">
        <v>245</v>
      </c>
      <c r="B246" s="108" t="s">
        <v>303</v>
      </c>
      <c r="C246" s="108" t="s">
        <v>48</v>
      </c>
      <c r="D246" s="109" t="s">
        <v>49</v>
      </c>
      <c r="F246" s="110" t="s">
        <v>1202</v>
      </c>
      <c r="G246" s="108" t="s">
        <v>1203</v>
      </c>
      <c r="H246" s="108" t="s">
        <v>245</v>
      </c>
      <c r="I246" s="111"/>
    </row>
    <row r="247" spans="1:9" x14ac:dyDescent="0.35">
      <c r="A247" s="107">
        <v>246</v>
      </c>
      <c r="B247" s="108" t="s">
        <v>304</v>
      </c>
      <c r="C247" s="108" t="s">
        <v>148</v>
      </c>
      <c r="D247" s="109" t="s">
        <v>65</v>
      </c>
      <c r="F247" s="110" t="s">
        <v>1204</v>
      </c>
      <c r="G247" s="108" t="s">
        <v>1205</v>
      </c>
      <c r="H247" s="108" t="s">
        <v>245</v>
      </c>
      <c r="I247" s="111"/>
    </row>
    <row r="248" spans="1:9" x14ac:dyDescent="0.35">
      <c r="A248" s="107">
        <v>247</v>
      </c>
      <c r="B248" s="108" t="s">
        <v>305</v>
      </c>
      <c r="C248" s="108" t="s">
        <v>161</v>
      </c>
      <c r="D248" s="109" t="s">
        <v>65</v>
      </c>
      <c r="F248" s="110" t="s">
        <v>1206</v>
      </c>
      <c r="G248" s="108" t="s">
        <v>1207</v>
      </c>
      <c r="H248" s="108" t="s">
        <v>112</v>
      </c>
      <c r="I248" s="111" t="s">
        <v>95</v>
      </c>
    </row>
    <row r="249" spans="1:9" x14ac:dyDescent="0.35">
      <c r="A249" s="107">
        <v>248</v>
      </c>
      <c r="B249" s="108" t="s">
        <v>306</v>
      </c>
      <c r="C249" s="108" t="s">
        <v>118</v>
      </c>
      <c r="D249" s="109" t="s">
        <v>65</v>
      </c>
      <c r="F249" s="112" t="s">
        <v>1206</v>
      </c>
      <c r="G249" s="108" t="s">
        <v>2457</v>
      </c>
      <c r="H249" s="108" t="s">
        <v>100</v>
      </c>
      <c r="I249" s="111" t="s">
        <v>95</v>
      </c>
    </row>
    <row r="250" spans="1:9" x14ac:dyDescent="0.35">
      <c r="A250" s="107">
        <v>249</v>
      </c>
      <c r="B250" s="108" t="s">
        <v>307</v>
      </c>
      <c r="C250" s="108" t="s">
        <v>50</v>
      </c>
      <c r="D250" s="109" t="s">
        <v>49</v>
      </c>
      <c r="F250" s="110" t="s">
        <v>1208</v>
      </c>
      <c r="G250" s="108" t="s">
        <v>1209</v>
      </c>
      <c r="H250" s="108" t="s">
        <v>97</v>
      </c>
      <c r="I250" s="111" t="s">
        <v>270</v>
      </c>
    </row>
    <row r="251" spans="1:9" ht="14.5" customHeight="1" x14ac:dyDescent="0.35">
      <c r="A251" s="107">
        <v>250</v>
      </c>
      <c r="B251" s="108" t="s">
        <v>308</v>
      </c>
      <c r="C251" s="108" t="s">
        <v>112</v>
      </c>
      <c r="D251" s="109" t="s">
        <v>65</v>
      </c>
      <c r="F251" s="110" t="s">
        <v>1178</v>
      </c>
      <c r="G251" s="108" t="s">
        <v>1210</v>
      </c>
      <c r="H251" s="108" t="s">
        <v>97</v>
      </c>
      <c r="I251" s="111" t="s">
        <v>148</v>
      </c>
    </row>
    <row r="252" spans="1:9" ht="14.5" customHeight="1" x14ac:dyDescent="0.35">
      <c r="A252" s="107">
        <v>251</v>
      </c>
      <c r="B252" s="108" t="s">
        <v>309</v>
      </c>
      <c r="C252" s="108" t="s">
        <v>100</v>
      </c>
      <c r="D252" s="109" t="s">
        <v>49</v>
      </c>
      <c r="F252" s="110" t="s">
        <v>1211</v>
      </c>
      <c r="G252" s="108" t="s">
        <v>1212</v>
      </c>
      <c r="H252" s="108" t="s">
        <v>97</v>
      </c>
      <c r="I252" s="111" t="s">
        <v>50</v>
      </c>
    </row>
    <row r="253" spans="1:9" ht="14.5" customHeight="1" x14ac:dyDescent="0.35">
      <c r="A253" s="107">
        <v>252</v>
      </c>
      <c r="B253" s="108" t="s">
        <v>310</v>
      </c>
      <c r="C253" s="108" t="s">
        <v>48</v>
      </c>
      <c r="D253" s="109" t="s">
        <v>49</v>
      </c>
      <c r="F253" s="110" t="s">
        <v>1214</v>
      </c>
      <c r="G253" s="108" t="s">
        <v>1215</v>
      </c>
      <c r="H253" s="108" t="s">
        <v>100</v>
      </c>
      <c r="I253" s="111" t="s">
        <v>58</v>
      </c>
    </row>
    <row r="254" spans="1:9" ht="14.5" customHeight="1" x14ac:dyDescent="0.35">
      <c r="A254" s="107">
        <v>253</v>
      </c>
      <c r="B254" s="108" t="s">
        <v>311</v>
      </c>
      <c r="C254" s="108" t="s">
        <v>48</v>
      </c>
      <c r="D254" s="109" t="s">
        <v>65</v>
      </c>
      <c r="F254" s="112" t="s">
        <v>1214</v>
      </c>
      <c r="G254" s="108" t="s">
        <v>2458</v>
      </c>
      <c r="H254" s="108" t="s">
        <v>50</v>
      </c>
      <c r="I254" s="111" t="s">
        <v>95</v>
      </c>
    </row>
    <row r="255" spans="1:9" ht="14.5" customHeight="1" x14ac:dyDescent="0.35">
      <c r="A255" s="107">
        <v>254</v>
      </c>
      <c r="B255" s="108" t="s">
        <v>312</v>
      </c>
      <c r="C255" s="108" t="s">
        <v>48</v>
      </c>
      <c r="D255" s="109" t="s">
        <v>67</v>
      </c>
      <c r="F255" s="110" t="s">
        <v>1216</v>
      </c>
      <c r="G255" s="108" t="s">
        <v>1217</v>
      </c>
      <c r="H255" s="108" t="s">
        <v>48</v>
      </c>
      <c r="I255" s="111"/>
    </row>
    <row r="256" spans="1:9" ht="14.5" customHeight="1" x14ac:dyDescent="0.35">
      <c r="A256" s="107">
        <v>255</v>
      </c>
      <c r="B256" s="108" t="s">
        <v>313</v>
      </c>
      <c r="C256" s="108" t="s">
        <v>48</v>
      </c>
      <c r="D256" s="109" t="s">
        <v>65</v>
      </c>
      <c r="F256" s="110" t="s">
        <v>1218</v>
      </c>
      <c r="G256" s="108" t="s">
        <v>1219</v>
      </c>
      <c r="H256" s="108" t="s">
        <v>48</v>
      </c>
      <c r="I256" s="111"/>
    </row>
    <row r="257" spans="1:9" x14ac:dyDescent="0.35">
      <c r="A257" s="107">
        <v>256</v>
      </c>
      <c r="B257" s="108" t="s">
        <v>314</v>
      </c>
      <c r="C257" s="108" t="s">
        <v>48</v>
      </c>
      <c r="D257" s="109" t="s">
        <v>67</v>
      </c>
      <c r="F257" s="110" t="s">
        <v>1213</v>
      </c>
      <c r="G257" s="108" t="s">
        <v>1220</v>
      </c>
      <c r="H257" s="108" t="s">
        <v>56</v>
      </c>
      <c r="I257" s="111"/>
    </row>
    <row r="258" spans="1:9" x14ac:dyDescent="0.35">
      <c r="A258" s="107">
        <v>257</v>
      </c>
      <c r="B258" s="108" t="s">
        <v>315</v>
      </c>
      <c r="C258" s="108" t="s">
        <v>56</v>
      </c>
      <c r="D258" s="109" t="s">
        <v>65</v>
      </c>
      <c r="F258" s="110" t="s">
        <v>1183</v>
      </c>
      <c r="G258" s="108" t="s">
        <v>1221</v>
      </c>
      <c r="H258" s="108" t="s">
        <v>56</v>
      </c>
      <c r="I258" s="111" t="s">
        <v>148</v>
      </c>
    </row>
    <row r="259" spans="1:9" ht="14.5" customHeight="1" x14ac:dyDescent="0.35">
      <c r="A259" s="107">
        <v>258</v>
      </c>
      <c r="B259" s="108" t="s">
        <v>316</v>
      </c>
      <c r="C259" s="108" t="s">
        <v>58</v>
      </c>
      <c r="D259" s="109" t="s">
        <v>67</v>
      </c>
      <c r="F259" s="110" t="s">
        <v>1222</v>
      </c>
      <c r="G259" s="108" t="s">
        <v>1223</v>
      </c>
      <c r="H259" s="108" t="s">
        <v>58</v>
      </c>
      <c r="I259" s="111" t="s">
        <v>82</v>
      </c>
    </row>
    <row r="260" spans="1:9" ht="14.5" customHeight="1" x14ac:dyDescent="0.35">
      <c r="A260" s="107">
        <v>259</v>
      </c>
      <c r="B260" s="108" t="s">
        <v>317</v>
      </c>
      <c r="C260" s="108" t="s">
        <v>100</v>
      </c>
      <c r="D260" s="109" t="s">
        <v>67</v>
      </c>
      <c r="F260" s="110" t="s">
        <v>1224</v>
      </c>
      <c r="G260" s="108" t="s">
        <v>1225</v>
      </c>
      <c r="H260" s="108" t="s">
        <v>58</v>
      </c>
      <c r="I260" s="111" t="s">
        <v>82</v>
      </c>
    </row>
    <row r="261" spans="1:9" ht="14.5" customHeight="1" x14ac:dyDescent="0.35">
      <c r="A261" s="107">
        <v>260</v>
      </c>
      <c r="B261" s="108" t="s">
        <v>318</v>
      </c>
      <c r="C261" s="108" t="s">
        <v>100</v>
      </c>
      <c r="D261" s="109" t="s">
        <v>67</v>
      </c>
      <c r="F261" s="110" t="s">
        <v>1226</v>
      </c>
      <c r="G261" s="108" t="s">
        <v>1227</v>
      </c>
      <c r="H261" s="108" t="s">
        <v>112</v>
      </c>
      <c r="I261" s="111" t="s">
        <v>148</v>
      </c>
    </row>
    <row r="262" spans="1:9" ht="14.5" customHeight="1" x14ac:dyDescent="0.35">
      <c r="A262" s="107">
        <v>261</v>
      </c>
      <c r="B262" s="108" t="s">
        <v>319</v>
      </c>
      <c r="C262" s="108" t="s">
        <v>56</v>
      </c>
      <c r="D262" s="109" t="s">
        <v>67</v>
      </c>
      <c r="F262" s="112" t="s">
        <v>1226</v>
      </c>
      <c r="G262" s="108" t="s">
        <v>2459</v>
      </c>
      <c r="H262" s="108" t="s">
        <v>161</v>
      </c>
      <c r="I262" s="111"/>
    </row>
    <row r="263" spans="1:9" ht="14.5" customHeight="1" x14ac:dyDescent="0.35">
      <c r="A263" s="107">
        <v>262</v>
      </c>
      <c r="B263" s="108" t="s">
        <v>320</v>
      </c>
      <c r="C263" s="108" t="s">
        <v>100</v>
      </c>
      <c r="D263" s="109" t="s">
        <v>67</v>
      </c>
      <c r="F263" s="110" t="s">
        <v>1228</v>
      </c>
      <c r="G263" s="108" t="s">
        <v>1229</v>
      </c>
      <c r="H263" s="108" t="s">
        <v>112</v>
      </c>
      <c r="I263" s="111"/>
    </row>
    <row r="264" spans="1:9" ht="14.5" customHeight="1" x14ac:dyDescent="0.35">
      <c r="A264" s="107">
        <v>263</v>
      </c>
      <c r="B264" s="108" t="s">
        <v>321</v>
      </c>
      <c r="C264" s="108" t="s">
        <v>48</v>
      </c>
      <c r="D264" s="109" t="s">
        <v>49</v>
      </c>
      <c r="F264" s="110" t="s">
        <v>1230</v>
      </c>
      <c r="G264" s="108" t="s">
        <v>1231</v>
      </c>
      <c r="H264" s="108" t="s">
        <v>112</v>
      </c>
      <c r="I264" s="111"/>
    </row>
    <row r="265" spans="1:9" ht="14.5" customHeight="1" x14ac:dyDescent="0.35">
      <c r="A265" s="107">
        <v>264</v>
      </c>
      <c r="B265" s="108" t="s">
        <v>322</v>
      </c>
      <c r="C265" s="108" t="s">
        <v>50</v>
      </c>
      <c r="D265" s="109" t="s">
        <v>49</v>
      </c>
      <c r="F265" s="110" t="s">
        <v>1232</v>
      </c>
      <c r="G265" s="108" t="s">
        <v>1233</v>
      </c>
      <c r="H265" s="108" t="s">
        <v>58</v>
      </c>
      <c r="I265" s="111" t="s">
        <v>69</v>
      </c>
    </row>
    <row r="266" spans="1:9" x14ac:dyDescent="0.35">
      <c r="A266" s="107">
        <v>265</v>
      </c>
      <c r="B266" s="108" t="s">
        <v>323</v>
      </c>
      <c r="C266" s="108" t="s">
        <v>48</v>
      </c>
      <c r="D266" s="109" t="s">
        <v>49</v>
      </c>
      <c r="F266" s="110" t="s">
        <v>1234</v>
      </c>
      <c r="G266" s="108" t="s">
        <v>1235</v>
      </c>
      <c r="H266" s="108" t="s">
        <v>112</v>
      </c>
      <c r="I266" s="111" t="s">
        <v>69</v>
      </c>
    </row>
    <row r="267" spans="1:9" x14ac:dyDescent="0.35">
      <c r="A267" s="107">
        <v>266</v>
      </c>
      <c r="B267" s="108" t="s">
        <v>324</v>
      </c>
      <c r="C267" s="108" t="s">
        <v>48</v>
      </c>
      <c r="D267" s="109" t="s">
        <v>67</v>
      </c>
      <c r="F267" s="110" t="s">
        <v>1236</v>
      </c>
      <c r="G267" s="108" t="s">
        <v>1237</v>
      </c>
      <c r="H267" s="108" t="s">
        <v>270</v>
      </c>
      <c r="I267" s="111" t="s">
        <v>69</v>
      </c>
    </row>
    <row r="268" spans="1:9" x14ac:dyDescent="0.35">
      <c r="A268" s="107">
        <v>267</v>
      </c>
      <c r="B268" s="108" t="s">
        <v>325</v>
      </c>
      <c r="C268" s="108" t="s">
        <v>48</v>
      </c>
      <c r="D268" s="109" t="s">
        <v>67</v>
      </c>
      <c r="F268" s="110" t="s">
        <v>1238</v>
      </c>
      <c r="G268" s="108" t="s">
        <v>1239</v>
      </c>
      <c r="H268" s="108" t="s">
        <v>100</v>
      </c>
      <c r="I268" s="111" t="s">
        <v>56</v>
      </c>
    </row>
    <row r="269" spans="1:9" x14ac:dyDescent="0.35">
      <c r="A269" s="107">
        <v>268</v>
      </c>
      <c r="B269" s="108" t="s">
        <v>326</v>
      </c>
      <c r="C269" s="108" t="s">
        <v>60</v>
      </c>
      <c r="D269" s="109" t="s">
        <v>67</v>
      </c>
      <c r="F269" s="110" t="s">
        <v>1240</v>
      </c>
      <c r="G269" s="108" t="s">
        <v>1241</v>
      </c>
      <c r="H269" s="108" t="s">
        <v>100</v>
      </c>
      <c r="I269" s="111" t="s">
        <v>56</v>
      </c>
    </row>
    <row r="270" spans="1:9" x14ac:dyDescent="0.35">
      <c r="A270" s="107">
        <v>269</v>
      </c>
      <c r="B270" s="108" t="s">
        <v>327</v>
      </c>
      <c r="C270" s="108" t="s">
        <v>100</v>
      </c>
      <c r="D270" s="109" t="s">
        <v>67</v>
      </c>
      <c r="F270" s="110" t="s">
        <v>1242</v>
      </c>
      <c r="G270" s="108" t="s">
        <v>1243</v>
      </c>
      <c r="H270" s="108" t="s">
        <v>112</v>
      </c>
      <c r="I270" s="111" t="s">
        <v>141</v>
      </c>
    </row>
    <row r="271" spans="1:9" x14ac:dyDescent="0.35">
      <c r="A271" s="107">
        <v>270</v>
      </c>
      <c r="B271" s="108" t="s">
        <v>328</v>
      </c>
      <c r="C271" s="108" t="s">
        <v>48</v>
      </c>
      <c r="D271" s="109" t="s">
        <v>67</v>
      </c>
      <c r="F271" s="110" t="s">
        <v>1244</v>
      </c>
      <c r="G271" s="108" t="s">
        <v>1245</v>
      </c>
      <c r="H271" s="108" t="s">
        <v>82</v>
      </c>
      <c r="I271" s="111"/>
    </row>
    <row r="272" spans="1:9" x14ac:dyDescent="0.35">
      <c r="A272" s="107">
        <v>271</v>
      </c>
      <c r="B272" s="108" t="s">
        <v>329</v>
      </c>
      <c r="C272" s="108" t="s">
        <v>118</v>
      </c>
      <c r="D272" s="109" t="s">
        <v>67</v>
      </c>
      <c r="F272" s="110" t="s">
        <v>1246</v>
      </c>
      <c r="G272" s="108" t="s">
        <v>1247</v>
      </c>
      <c r="H272" s="108" t="s">
        <v>82</v>
      </c>
      <c r="I272" s="111"/>
    </row>
    <row r="273" spans="1:9" x14ac:dyDescent="0.35">
      <c r="A273" s="107">
        <v>272</v>
      </c>
      <c r="B273" s="108" t="s">
        <v>330</v>
      </c>
      <c r="C273" s="108" t="s">
        <v>118</v>
      </c>
      <c r="D273" s="109" t="s">
        <v>67</v>
      </c>
      <c r="F273" s="110" t="s">
        <v>1248</v>
      </c>
      <c r="G273" s="108" t="s">
        <v>1249</v>
      </c>
      <c r="H273" s="108" t="s">
        <v>48</v>
      </c>
      <c r="I273" s="111"/>
    </row>
    <row r="274" spans="1:9" ht="14.5" customHeight="1" x14ac:dyDescent="0.35">
      <c r="A274" s="107">
        <v>273</v>
      </c>
      <c r="B274" s="108" t="s">
        <v>331</v>
      </c>
      <c r="C274" s="108" t="s">
        <v>48</v>
      </c>
      <c r="D274" s="109" t="s">
        <v>67</v>
      </c>
      <c r="F274" s="110" t="s">
        <v>1250</v>
      </c>
      <c r="G274" s="108" t="s">
        <v>1251</v>
      </c>
      <c r="H274" s="108" t="s">
        <v>48</v>
      </c>
      <c r="I274" s="111"/>
    </row>
    <row r="275" spans="1:9" ht="14.5" customHeight="1" x14ac:dyDescent="0.35">
      <c r="A275" s="107">
        <v>274</v>
      </c>
      <c r="B275" s="108" t="s">
        <v>332</v>
      </c>
      <c r="C275" s="108" t="s">
        <v>48</v>
      </c>
      <c r="D275" s="109" t="s">
        <v>67</v>
      </c>
      <c r="F275" s="110" t="s">
        <v>1252</v>
      </c>
      <c r="G275" s="108" t="s">
        <v>1253</v>
      </c>
      <c r="H275" s="108" t="s">
        <v>48</v>
      </c>
      <c r="I275" s="111"/>
    </row>
    <row r="276" spans="1:9" ht="14.5" customHeight="1" x14ac:dyDescent="0.35">
      <c r="A276" s="107">
        <v>275</v>
      </c>
      <c r="B276" s="108" t="s">
        <v>333</v>
      </c>
      <c r="C276" s="108" t="s">
        <v>76</v>
      </c>
      <c r="D276" s="109" t="s">
        <v>67</v>
      </c>
      <c r="F276" s="110" t="s">
        <v>1254</v>
      </c>
      <c r="G276" s="108" t="s">
        <v>1255</v>
      </c>
      <c r="H276" s="108" t="s">
        <v>50</v>
      </c>
      <c r="I276" s="111"/>
    </row>
    <row r="277" spans="1:9" ht="14.5" customHeight="1" x14ac:dyDescent="0.35">
      <c r="A277" s="107">
        <v>276</v>
      </c>
      <c r="B277" s="108" t="s">
        <v>334</v>
      </c>
      <c r="C277" s="108" t="s">
        <v>50</v>
      </c>
      <c r="D277" s="109" t="s">
        <v>49</v>
      </c>
      <c r="F277" s="110" t="s">
        <v>1256</v>
      </c>
      <c r="G277" s="108" t="s">
        <v>1257</v>
      </c>
      <c r="H277" s="108" t="s">
        <v>50</v>
      </c>
      <c r="I277" s="111"/>
    </row>
    <row r="278" spans="1:9" x14ac:dyDescent="0.35">
      <c r="A278" s="107">
        <v>277</v>
      </c>
      <c r="B278" s="108" t="s">
        <v>335</v>
      </c>
      <c r="C278" s="108" t="s">
        <v>118</v>
      </c>
      <c r="D278" s="109" t="s">
        <v>67</v>
      </c>
      <c r="F278" s="110" t="s">
        <v>1258</v>
      </c>
      <c r="G278" s="108" t="s">
        <v>1259</v>
      </c>
      <c r="H278" s="108" t="s">
        <v>58</v>
      </c>
      <c r="I278" s="111" t="s">
        <v>118</v>
      </c>
    </row>
    <row r="279" spans="1:9" x14ac:dyDescent="0.35">
      <c r="A279" s="107">
        <v>278</v>
      </c>
      <c r="B279" s="108" t="s">
        <v>336</v>
      </c>
      <c r="C279" s="108" t="s">
        <v>48</v>
      </c>
      <c r="D279" s="109" t="s">
        <v>67</v>
      </c>
      <c r="F279" s="110" t="s">
        <v>1260</v>
      </c>
      <c r="G279" s="108" t="s">
        <v>1261</v>
      </c>
      <c r="H279" s="108" t="s">
        <v>60</v>
      </c>
      <c r="I279" s="111"/>
    </row>
    <row r="280" spans="1:9" ht="14.5" customHeight="1" x14ac:dyDescent="0.35">
      <c r="A280" s="107">
        <v>279</v>
      </c>
      <c r="B280" s="108" t="s">
        <v>337</v>
      </c>
      <c r="C280" s="108" t="s">
        <v>50</v>
      </c>
      <c r="D280" s="109" t="s">
        <v>49</v>
      </c>
      <c r="F280" s="110" t="s">
        <v>1262</v>
      </c>
      <c r="G280" s="108" t="s">
        <v>1263</v>
      </c>
      <c r="H280" s="108" t="s">
        <v>56</v>
      </c>
      <c r="I280" s="111"/>
    </row>
    <row r="281" spans="1:9" x14ac:dyDescent="0.35">
      <c r="A281" s="107">
        <v>280</v>
      </c>
      <c r="B281" s="108" t="s">
        <v>338</v>
      </c>
      <c r="C281" s="108" t="s">
        <v>50</v>
      </c>
      <c r="D281" s="109" t="s">
        <v>49</v>
      </c>
      <c r="F281" s="110" t="s">
        <v>1264</v>
      </c>
      <c r="G281" s="108" t="s">
        <v>1265</v>
      </c>
      <c r="H281" s="108" t="s">
        <v>48</v>
      </c>
      <c r="I281" s="111"/>
    </row>
    <row r="282" spans="1:9" x14ac:dyDescent="0.35">
      <c r="A282" s="107">
        <v>281</v>
      </c>
      <c r="B282" s="108" t="s">
        <v>339</v>
      </c>
      <c r="C282" s="108" t="s">
        <v>48</v>
      </c>
      <c r="D282" s="109" t="s">
        <v>67</v>
      </c>
      <c r="F282" s="110" t="s">
        <v>1266</v>
      </c>
      <c r="G282" s="108" t="s">
        <v>1267</v>
      </c>
      <c r="H282" s="108" t="s">
        <v>48</v>
      </c>
      <c r="I282" s="111"/>
    </row>
    <row r="283" spans="1:9" x14ac:dyDescent="0.35">
      <c r="A283" s="107">
        <v>282</v>
      </c>
      <c r="B283" s="108" t="s">
        <v>340</v>
      </c>
      <c r="C283" s="108" t="s">
        <v>100</v>
      </c>
      <c r="D283" s="109" t="s">
        <v>49</v>
      </c>
      <c r="F283" s="110" t="s">
        <v>1268</v>
      </c>
      <c r="G283" s="108" t="s">
        <v>1269</v>
      </c>
      <c r="H283" s="108" t="s">
        <v>60</v>
      </c>
      <c r="I283" s="111"/>
    </row>
    <row r="284" spans="1:9" x14ac:dyDescent="0.35">
      <c r="A284" s="107">
        <v>283</v>
      </c>
      <c r="B284" s="108" t="s">
        <v>341</v>
      </c>
      <c r="C284" s="108" t="s">
        <v>48</v>
      </c>
      <c r="D284" s="109" t="s">
        <v>49</v>
      </c>
      <c r="F284" s="110" t="s">
        <v>1270</v>
      </c>
      <c r="G284" s="108" t="s">
        <v>1271</v>
      </c>
      <c r="H284" s="108" t="s">
        <v>56</v>
      </c>
      <c r="I284" s="111"/>
    </row>
    <row r="285" spans="1:9" x14ac:dyDescent="0.35">
      <c r="A285" s="107">
        <v>284</v>
      </c>
      <c r="B285" s="108" t="s">
        <v>342</v>
      </c>
      <c r="C285" s="108" t="s">
        <v>56</v>
      </c>
      <c r="D285" s="109" t="s">
        <v>65</v>
      </c>
      <c r="F285" s="110" t="s">
        <v>1272</v>
      </c>
      <c r="G285" s="108" t="s">
        <v>1273</v>
      </c>
      <c r="H285" s="108" t="s">
        <v>112</v>
      </c>
      <c r="I285" s="111"/>
    </row>
    <row r="286" spans="1:9" x14ac:dyDescent="0.35">
      <c r="A286" s="107">
        <v>285</v>
      </c>
      <c r="B286" s="108" t="s">
        <v>343</v>
      </c>
      <c r="C286" s="108" t="s">
        <v>118</v>
      </c>
      <c r="D286" s="109" t="s">
        <v>67</v>
      </c>
      <c r="F286" s="110" t="s">
        <v>1275</v>
      </c>
      <c r="G286" s="108" t="s">
        <v>1276</v>
      </c>
      <c r="H286" s="108" t="s">
        <v>148</v>
      </c>
      <c r="I286" s="111" t="s">
        <v>82</v>
      </c>
    </row>
    <row r="287" spans="1:9" ht="14.5" customHeight="1" x14ac:dyDescent="0.35">
      <c r="A287" s="107">
        <v>286</v>
      </c>
      <c r="B287" s="108" t="s">
        <v>344</v>
      </c>
      <c r="C287" s="108" t="s">
        <v>118</v>
      </c>
      <c r="D287" s="109" t="s">
        <v>67</v>
      </c>
      <c r="F287" s="110" t="s">
        <v>1278</v>
      </c>
      <c r="G287" s="108" t="s">
        <v>1279</v>
      </c>
      <c r="H287" s="108" t="s">
        <v>148</v>
      </c>
      <c r="I287" s="111" t="s">
        <v>82</v>
      </c>
    </row>
    <row r="288" spans="1:9" x14ac:dyDescent="0.35">
      <c r="A288" s="107">
        <v>287</v>
      </c>
      <c r="B288" s="108" t="s">
        <v>345</v>
      </c>
      <c r="C288" s="108" t="s">
        <v>48</v>
      </c>
      <c r="D288" s="109" t="s">
        <v>67</v>
      </c>
      <c r="F288" s="110" t="s">
        <v>1281</v>
      </c>
      <c r="G288" s="108" t="s">
        <v>1282</v>
      </c>
      <c r="H288" s="108" t="s">
        <v>148</v>
      </c>
      <c r="I288" s="111" t="s">
        <v>100</v>
      </c>
    </row>
    <row r="289" spans="1:9" ht="14.5" customHeight="1" x14ac:dyDescent="0.35">
      <c r="A289" s="107">
        <v>288</v>
      </c>
      <c r="B289" s="108" t="s">
        <v>346</v>
      </c>
      <c r="C289" s="108" t="s">
        <v>161</v>
      </c>
      <c r="D289" s="109" t="s">
        <v>67</v>
      </c>
      <c r="F289" s="110" t="s">
        <v>1274</v>
      </c>
      <c r="G289" s="108" t="s">
        <v>1284</v>
      </c>
      <c r="H289" s="108" t="s">
        <v>118</v>
      </c>
      <c r="I289" s="111" t="s">
        <v>69</v>
      </c>
    </row>
    <row r="290" spans="1:9" ht="14.5" customHeight="1" x14ac:dyDescent="0.35">
      <c r="A290" s="107">
        <v>289</v>
      </c>
      <c r="B290" s="108" t="s">
        <v>347</v>
      </c>
      <c r="C290" s="108" t="s">
        <v>100</v>
      </c>
      <c r="D290" s="109" t="s">
        <v>67</v>
      </c>
      <c r="F290" s="110" t="s">
        <v>1277</v>
      </c>
      <c r="G290" s="108" t="s">
        <v>1286</v>
      </c>
      <c r="H290" s="108" t="s">
        <v>56</v>
      </c>
      <c r="I290" s="111" t="s">
        <v>69</v>
      </c>
    </row>
    <row r="291" spans="1:9" x14ac:dyDescent="0.35">
      <c r="A291" s="107">
        <v>290</v>
      </c>
      <c r="B291" s="108" t="s">
        <v>348</v>
      </c>
      <c r="C291" s="108" t="s">
        <v>48</v>
      </c>
      <c r="D291" s="109" t="s">
        <v>49</v>
      </c>
      <c r="F291" s="110" t="s">
        <v>1280</v>
      </c>
      <c r="G291" s="108" t="s">
        <v>1288</v>
      </c>
      <c r="H291" s="108" t="s">
        <v>118</v>
      </c>
      <c r="I291" s="111" t="s">
        <v>76</v>
      </c>
    </row>
    <row r="292" spans="1:9" ht="14.5" customHeight="1" x14ac:dyDescent="0.35">
      <c r="A292" s="107">
        <v>291</v>
      </c>
      <c r="B292" s="108" t="s">
        <v>349</v>
      </c>
      <c r="C292" s="108" t="s">
        <v>112</v>
      </c>
      <c r="D292" s="109" t="s">
        <v>49</v>
      </c>
      <c r="F292" s="110" t="s">
        <v>1283</v>
      </c>
      <c r="G292" s="108" t="s">
        <v>1289</v>
      </c>
      <c r="H292" s="108" t="s">
        <v>76</v>
      </c>
      <c r="I292" s="111"/>
    </row>
    <row r="293" spans="1:9" x14ac:dyDescent="0.35">
      <c r="A293" s="107">
        <v>292</v>
      </c>
      <c r="B293" s="108" t="s">
        <v>350</v>
      </c>
      <c r="C293" s="108" t="s">
        <v>50</v>
      </c>
      <c r="D293" s="109" t="s">
        <v>49</v>
      </c>
      <c r="F293" s="110" t="s">
        <v>1285</v>
      </c>
      <c r="G293" s="108" t="s">
        <v>1290</v>
      </c>
      <c r="H293" s="108" t="s">
        <v>76</v>
      </c>
      <c r="I293" s="111"/>
    </row>
    <row r="294" spans="1:9" x14ac:dyDescent="0.35">
      <c r="A294" s="107">
        <v>293</v>
      </c>
      <c r="B294" s="108" t="s">
        <v>351</v>
      </c>
      <c r="C294" s="108" t="s">
        <v>48</v>
      </c>
      <c r="D294" s="109" t="s">
        <v>67</v>
      </c>
      <c r="F294" s="110" t="s">
        <v>1291</v>
      </c>
      <c r="G294" s="108" t="s">
        <v>1292</v>
      </c>
      <c r="H294" s="108" t="s">
        <v>76</v>
      </c>
      <c r="I294" s="111"/>
    </row>
    <row r="295" spans="1:9" x14ac:dyDescent="0.35">
      <c r="A295" s="107">
        <v>294</v>
      </c>
      <c r="B295" s="108" t="s">
        <v>352</v>
      </c>
      <c r="C295" s="108" t="s">
        <v>97</v>
      </c>
      <c r="D295" s="109" t="s">
        <v>67</v>
      </c>
      <c r="F295" s="110" t="s">
        <v>1293</v>
      </c>
      <c r="G295" s="108" t="s">
        <v>1294</v>
      </c>
      <c r="H295" s="108" t="s">
        <v>56</v>
      </c>
      <c r="I295" s="111"/>
    </row>
    <row r="296" spans="1:9" x14ac:dyDescent="0.35">
      <c r="A296" s="107">
        <v>295</v>
      </c>
      <c r="B296" s="108" t="s">
        <v>353</v>
      </c>
      <c r="C296" s="108" t="s">
        <v>118</v>
      </c>
      <c r="D296" s="109" t="s">
        <v>65</v>
      </c>
      <c r="F296" s="110" t="s">
        <v>1287</v>
      </c>
      <c r="G296" s="108" t="s">
        <v>1295</v>
      </c>
      <c r="H296" s="108" t="s">
        <v>56</v>
      </c>
      <c r="I296" s="111" t="s">
        <v>50</v>
      </c>
    </row>
    <row r="297" spans="1:9" ht="14.5" customHeight="1" x14ac:dyDescent="0.35">
      <c r="A297" s="107">
        <v>296</v>
      </c>
      <c r="B297" s="108" t="s">
        <v>354</v>
      </c>
      <c r="C297" s="108" t="s">
        <v>118</v>
      </c>
      <c r="D297" s="109" t="s">
        <v>65</v>
      </c>
      <c r="F297" s="110" t="s">
        <v>1296</v>
      </c>
      <c r="G297" s="108" t="s">
        <v>1297</v>
      </c>
      <c r="H297" s="108" t="s">
        <v>56</v>
      </c>
      <c r="I297" s="111" t="s">
        <v>50</v>
      </c>
    </row>
    <row r="298" spans="1:9" x14ac:dyDescent="0.35">
      <c r="A298" s="107">
        <v>297</v>
      </c>
      <c r="B298" s="108" t="s">
        <v>355</v>
      </c>
      <c r="C298" s="108" t="s">
        <v>69</v>
      </c>
      <c r="D298" s="109" t="s">
        <v>67</v>
      </c>
      <c r="F298" s="110" t="s">
        <v>1298</v>
      </c>
      <c r="G298" s="108" t="s">
        <v>1299</v>
      </c>
      <c r="H298" s="108" t="s">
        <v>112</v>
      </c>
      <c r="I298" s="111"/>
    </row>
    <row r="299" spans="1:9" x14ac:dyDescent="0.35">
      <c r="A299" s="107">
        <v>298</v>
      </c>
      <c r="B299" s="108" t="s">
        <v>356</v>
      </c>
      <c r="C299" s="108" t="s">
        <v>48</v>
      </c>
      <c r="D299" s="109" t="s">
        <v>67</v>
      </c>
      <c r="F299" s="110" t="s">
        <v>1300</v>
      </c>
      <c r="G299" s="108" t="s">
        <v>1301</v>
      </c>
      <c r="H299" s="108" t="s">
        <v>112</v>
      </c>
      <c r="I299" s="111" t="s">
        <v>82</v>
      </c>
    </row>
    <row r="300" spans="1:9" x14ac:dyDescent="0.35">
      <c r="A300" s="107">
        <v>299</v>
      </c>
      <c r="B300" s="108" t="s">
        <v>357</v>
      </c>
      <c r="C300" s="108" t="s">
        <v>56</v>
      </c>
      <c r="D300" s="109" t="s">
        <v>49</v>
      </c>
      <c r="F300" s="110" t="s">
        <v>1302</v>
      </c>
      <c r="G300" s="108" t="s">
        <v>1303</v>
      </c>
      <c r="H300" s="108" t="s">
        <v>112</v>
      </c>
      <c r="I300" s="111" t="s">
        <v>82</v>
      </c>
    </row>
    <row r="301" spans="1:9" x14ac:dyDescent="0.35">
      <c r="A301" s="107">
        <v>300</v>
      </c>
      <c r="B301" s="108" t="s">
        <v>358</v>
      </c>
      <c r="C301" s="108" t="s">
        <v>82</v>
      </c>
      <c r="D301" s="109" t="s">
        <v>67</v>
      </c>
      <c r="F301" s="110" t="s">
        <v>1304</v>
      </c>
      <c r="G301" s="108" t="s">
        <v>1305</v>
      </c>
      <c r="H301" s="108" t="s">
        <v>100</v>
      </c>
      <c r="I301" s="111"/>
    </row>
    <row r="302" spans="1:9" x14ac:dyDescent="0.35">
      <c r="A302" s="107">
        <v>301</v>
      </c>
      <c r="B302" s="108" t="s">
        <v>359</v>
      </c>
      <c r="C302" s="108" t="s">
        <v>58</v>
      </c>
      <c r="D302" s="109" t="s">
        <v>49</v>
      </c>
      <c r="F302" s="110" t="s">
        <v>1306</v>
      </c>
      <c r="G302" s="108" t="s">
        <v>1307</v>
      </c>
      <c r="H302" s="108" t="s">
        <v>100</v>
      </c>
      <c r="I302" s="111"/>
    </row>
    <row r="303" spans="1:9" x14ac:dyDescent="0.35">
      <c r="A303" s="107">
        <v>302</v>
      </c>
      <c r="B303" s="108" t="s">
        <v>360</v>
      </c>
      <c r="C303" s="108" t="s">
        <v>76</v>
      </c>
      <c r="D303" s="109" t="s">
        <v>49</v>
      </c>
      <c r="F303" s="110" t="s">
        <v>1308</v>
      </c>
      <c r="G303" s="108" t="s">
        <v>1309</v>
      </c>
      <c r="H303" s="108" t="s">
        <v>48</v>
      </c>
      <c r="I303" s="111"/>
    </row>
    <row r="304" spans="1:9" x14ac:dyDescent="0.35">
      <c r="A304" s="107">
        <v>303</v>
      </c>
      <c r="B304" s="108" t="s">
        <v>361</v>
      </c>
      <c r="C304" s="108" t="s">
        <v>48</v>
      </c>
      <c r="D304" s="109" t="s">
        <v>67</v>
      </c>
      <c r="F304" s="110" t="s">
        <v>1308</v>
      </c>
      <c r="G304" s="108" t="s">
        <v>1309</v>
      </c>
      <c r="H304" s="108" t="s">
        <v>100</v>
      </c>
      <c r="I304" s="111" t="s">
        <v>48</v>
      </c>
    </row>
    <row r="305" spans="1:9" x14ac:dyDescent="0.35">
      <c r="A305" s="107">
        <v>304</v>
      </c>
      <c r="B305" s="108" t="s">
        <v>362</v>
      </c>
      <c r="C305" s="108" t="s">
        <v>48</v>
      </c>
      <c r="D305" s="109" t="s">
        <v>65</v>
      </c>
      <c r="F305" s="112" t="s">
        <v>1308</v>
      </c>
      <c r="G305" s="108" t="s">
        <v>2460</v>
      </c>
      <c r="H305" s="108" t="s">
        <v>100</v>
      </c>
      <c r="I305" s="111" t="s">
        <v>48</v>
      </c>
    </row>
    <row r="306" spans="1:9" x14ac:dyDescent="0.35">
      <c r="A306" s="107">
        <v>305</v>
      </c>
      <c r="B306" s="108" t="s">
        <v>363</v>
      </c>
      <c r="C306" s="108" t="s">
        <v>95</v>
      </c>
      <c r="D306" s="109" t="s">
        <v>49</v>
      </c>
      <c r="F306" s="110" t="s">
        <v>1310</v>
      </c>
      <c r="G306" s="108" t="s">
        <v>1311</v>
      </c>
      <c r="H306" s="108" t="s">
        <v>48</v>
      </c>
      <c r="I306" s="111"/>
    </row>
    <row r="307" spans="1:9" x14ac:dyDescent="0.35">
      <c r="A307" s="107">
        <v>306</v>
      </c>
      <c r="B307" s="108" t="s">
        <v>364</v>
      </c>
      <c r="C307" s="108" t="s">
        <v>48</v>
      </c>
      <c r="D307" s="109" t="s">
        <v>49</v>
      </c>
      <c r="F307" s="110" t="s">
        <v>1310</v>
      </c>
      <c r="G307" s="108" t="s">
        <v>1311</v>
      </c>
      <c r="H307" s="108" t="s">
        <v>100</v>
      </c>
      <c r="I307" s="111" t="s">
        <v>48</v>
      </c>
    </row>
    <row r="308" spans="1:9" x14ac:dyDescent="0.35">
      <c r="A308" s="107">
        <v>307</v>
      </c>
      <c r="B308" s="108" t="s">
        <v>365</v>
      </c>
      <c r="C308" s="108" t="s">
        <v>56</v>
      </c>
      <c r="D308" s="109" t="s">
        <v>65</v>
      </c>
      <c r="F308" s="112" t="s">
        <v>1310</v>
      </c>
      <c r="G308" s="108" t="s">
        <v>2461</v>
      </c>
      <c r="H308" s="108" t="s">
        <v>100</v>
      </c>
      <c r="I308" s="111" t="s">
        <v>48</v>
      </c>
    </row>
    <row r="309" spans="1:9" x14ac:dyDescent="0.35">
      <c r="A309" s="107">
        <v>308</v>
      </c>
      <c r="B309" s="108" t="s">
        <v>366</v>
      </c>
      <c r="C309" s="108" t="s">
        <v>112</v>
      </c>
      <c r="D309" s="109" t="s">
        <v>65</v>
      </c>
      <c r="F309" s="110" t="s">
        <v>1312</v>
      </c>
      <c r="G309" s="108" t="s">
        <v>1313</v>
      </c>
      <c r="H309" s="108" t="s">
        <v>97</v>
      </c>
      <c r="I309" s="111"/>
    </row>
    <row r="310" spans="1:9" x14ac:dyDescent="0.35">
      <c r="A310" s="107">
        <v>309</v>
      </c>
      <c r="B310" s="108" t="s">
        <v>367</v>
      </c>
      <c r="C310" s="108" t="s">
        <v>270</v>
      </c>
      <c r="D310" s="109" t="s">
        <v>49</v>
      </c>
      <c r="F310" s="110" t="s">
        <v>1314</v>
      </c>
      <c r="G310" s="108" t="s">
        <v>1315</v>
      </c>
      <c r="H310" s="108" t="s">
        <v>97</v>
      </c>
      <c r="I310" s="111"/>
    </row>
    <row r="311" spans="1:9" ht="14.5" customHeight="1" x14ac:dyDescent="0.35">
      <c r="A311" s="107">
        <v>310</v>
      </c>
      <c r="B311" s="108" t="s">
        <v>368</v>
      </c>
      <c r="C311" s="108" t="s">
        <v>161</v>
      </c>
      <c r="D311" s="109" t="s">
        <v>49</v>
      </c>
      <c r="F311" s="110" t="s">
        <v>1316</v>
      </c>
      <c r="G311" s="108" t="s">
        <v>1317</v>
      </c>
      <c r="H311" s="108" t="s">
        <v>97</v>
      </c>
      <c r="I311" s="111" t="s">
        <v>69</v>
      </c>
    </row>
    <row r="312" spans="1:9" ht="14.5" customHeight="1" x14ac:dyDescent="0.35">
      <c r="A312" s="107">
        <v>311</v>
      </c>
      <c r="B312" s="108" t="s">
        <v>369</v>
      </c>
      <c r="C312" s="108" t="s">
        <v>48</v>
      </c>
      <c r="D312" s="109" t="s">
        <v>65</v>
      </c>
      <c r="F312" s="110" t="s">
        <v>1318</v>
      </c>
      <c r="G312" s="108" t="s">
        <v>1319</v>
      </c>
      <c r="H312" s="108" t="s">
        <v>97</v>
      </c>
      <c r="I312" s="111"/>
    </row>
    <row r="313" spans="1:9" ht="14.5" customHeight="1" x14ac:dyDescent="0.35">
      <c r="A313" s="107">
        <v>312</v>
      </c>
      <c r="B313" s="108" t="s">
        <v>370</v>
      </c>
      <c r="C313" s="108" t="s">
        <v>76</v>
      </c>
      <c r="D313" s="109" t="s">
        <v>67</v>
      </c>
      <c r="F313" s="110" t="s">
        <v>1320</v>
      </c>
      <c r="G313" s="108" t="s">
        <v>1321</v>
      </c>
      <c r="H313" s="108" t="s">
        <v>97</v>
      </c>
      <c r="I313" s="111" t="s">
        <v>95</v>
      </c>
    </row>
    <row r="314" spans="1:9" x14ac:dyDescent="0.35">
      <c r="A314" s="107">
        <v>313</v>
      </c>
      <c r="B314" s="108" t="s">
        <v>371</v>
      </c>
      <c r="C314" s="108" t="s">
        <v>100</v>
      </c>
      <c r="D314" s="109" t="s">
        <v>67</v>
      </c>
      <c r="F314" s="110" t="s">
        <v>1322</v>
      </c>
      <c r="G314" s="108" t="s">
        <v>1323</v>
      </c>
      <c r="H314" s="108" t="s">
        <v>112</v>
      </c>
      <c r="I314" s="111" t="s">
        <v>76</v>
      </c>
    </row>
    <row r="315" spans="1:9" x14ac:dyDescent="0.35">
      <c r="A315" s="107">
        <v>314</v>
      </c>
      <c r="B315" s="108" t="s">
        <v>372</v>
      </c>
      <c r="C315" s="108" t="s">
        <v>69</v>
      </c>
      <c r="D315" s="109" t="s">
        <v>65</v>
      </c>
      <c r="F315" s="110" t="s">
        <v>1324</v>
      </c>
      <c r="G315" s="108" t="s">
        <v>1325</v>
      </c>
      <c r="H315" s="108" t="s">
        <v>112</v>
      </c>
      <c r="I315" s="111" t="s">
        <v>76</v>
      </c>
    </row>
    <row r="316" spans="1:9" x14ac:dyDescent="0.35">
      <c r="A316" s="107">
        <v>315</v>
      </c>
      <c r="B316" s="108" t="s">
        <v>373</v>
      </c>
      <c r="C316" s="108" t="s">
        <v>56</v>
      </c>
      <c r="D316" s="109" t="s">
        <v>65</v>
      </c>
      <c r="F316" s="110" t="s">
        <v>1326</v>
      </c>
      <c r="G316" s="108" t="s">
        <v>1327</v>
      </c>
      <c r="H316" s="108" t="s">
        <v>112</v>
      </c>
      <c r="I316" s="111" t="s">
        <v>76</v>
      </c>
    </row>
    <row r="317" spans="1:9" ht="14.5" customHeight="1" x14ac:dyDescent="0.35">
      <c r="A317" s="107">
        <v>316</v>
      </c>
      <c r="B317" s="108" t="s">
        <v>374</v>
      </c>
      <c r="C317" s="108" t="s">
        <v>48</v>
      </c>
      <c r="D317" s="109" t="s">
        <v>67</v>
      </c>
      <c r="F317" s="110" t="s">
        <v>1328</v>
      </c>
      <c r="G317" s="108" t="s">
        <v>1329</v>
      </c>
      <c r="H317" s="108" t="s">
        <v>76</v>
      </c>
      <c r="I317" s="111"/>
    </row>
    <row r="318" spans="1:9" ht="14.5" customHeight="1" x14ac:dyDescent="0.35">
      <c r="A318" s="107">
        <v>317</v>
      </c>
      <c r="B318" s="108" t="s">
        <v>375</v>
      </c>
      <c r="C318" s="108" t="s">
        <v>148</v>
      </c>
      <c r="D318" s="109" t="s">
        <v>49</v>
      </c>
      <c r="F318" s="110" t="s">
        <v>1330</v>
      </c>
      <c r="G318" s="108" t="s">
        <v>1331</v>
      </c>
      <c r="H318" s="108" t="s">
        <v>76</v>
      </c>
      <c r="I318" s="111" t="s">
        <v>100</v>
      </c>
    </row>
    <row r="319" spans="1:9" ht="14.5" customHeight="1" x14ac:dyDescent="0.35">
      <c r="A319" s="107">
        <v>318</v>
      </c>
      <c r="B319" s="108" t="s">
        <v>376</v>
      </c>
      <c r="C319" s="108" t="s">
        <v>97</v>
      </c>
      <c r="D319" s="109" t="s">
        <v>65</v>
      </c>
      <c r="F319" s="110" t="s">
        <v>1332</v>
      </c>
      <c r="G319" s="108" t="s">
        <v>1333</v>
      </c>
      <c r="H319" s="108" t="s">
        <v>76</v>
      </c>
      <c r="I319" s="111" t="s">
        <v>100</v>
      </c>
    </row>
    <row r="320" spans="1:9" ht="14.5" customHeight="1" x14ac:dyDescent="0.35">
      <c r="A320" s="107">
        <v>319</v>
      </c>
      <c r="B320" s="108" t="s">
        <v>377</v>
      </c>
      <c r="C320" s="108" t="s">
        <v>270</v>
      </c>
      <c r="D320" s="109" t="s">
        <v>67</v>
      </c>
      <c r="F320" s="110" t="s">
        <v>1334</v>
      </c>
      <c r="G320" s="108" t="s">
        <v>1335</v>
      </c>
      <c r="H320" s="108" t="s">
        <v>48</v>
      </c>
      <c r="I320" s="111" t="s">
        <v>69</v>
      </c>
    </row>
    <row r="321" spans="1:9" x14ac:dyDescent="0.35">
      <c r="A321" s="107">
        <v>320</v>
      </c>
      <c r="B321" s="108" t="s">
        <v>378</v>
      </c>
      <c r="C321" s="108" t="s">
        <v>76</v>
      </c>
      <c r="D321" s="109" t="s">
        <v>67</v>
      </c>
      <c r="F321" s="110" t="s">
        <v>1336</v>
      </c>
      <c r="G321" s="108" t="s">
        <v>1337</v>
      </c>
      <c r="H321" s="108" t="s">
        <v>48</v>
      </c>
      <c r="I321" s="111" t="s">
        <v>69</v>
      </c>
    </row>
    <row r="322" spans="1:9" x14ac:dyDescent="0.35">
      <c r="A322" s="107">
        <v>321</v>
      </c>
      <c r="B322" s="108" t="s">
        <v>379</v>
      </c>
      <c r="C322" s="108" t="s">
        <v>48</v>
      </c>
      <c r="D322" s="109" t="s">
        <v>67</v>
      </c>
      <c r="F322" s="110" t="s">
        <v>1338</v>
      </c>
      <c r="G322" s="108" t="s">
        <v>1339</v>
      </c>
      <c r="H322" s="108" t="s">
        <v>112</v>
      </c>
      <c r="I322" s="111" t="s">
        <v>69</v>
      </c>
    </row>
    <row r="323" spans="1:9" ht="14.5" customHeight="1" x14ac:dyDescent="0.35">
      <c r="A323" s="107">
        <v>322</v>
      </c>
      <c r="B323" s="108" t="s">
        <v>380</v>
      </c>
      <c r="C323" s="108" t="s">
        <v>118</v>
      </c>
      <c r="D323" s="109" t="s">
        <v>67</v>
      </c>
      <c r="F323" s="110" t="s">
        <v>1340</v>
      </c>
      <c r="G323" s="108" t="s">
        <v>1341</v>
      </c>
      <c r="H323" s="108" t="s">
        <v>112</v>
      </c>
      <c r="I323" s="111" t="s">
        <v>69</v>
      </c>
    </row>
    <row r="324" spans="1:9" ht="14.5" customHeight="1" x14ac:dyDescent="0.35">
      <c r="A324" s="107">
        <v>323</v>
      </c>
      <c r="B324" s="108" t="s">
        <v>381</v>
      </c>
      <c r="C324" s="108" t="s">
        <v>112</v>
      </c>
      <c r="D324" s="109" t="s">
        <v>65</v>
      </c>
      <c r="F324" s="110" t="s">
        <v>1342</v>
      </c>
      <c r="G324" s="108" t="s">
        <v>1343</v>
      </c>
      <c r="H324" s="108" t="s">
        <v>118</v>
      </c>
      <c r="I324" s="111" t="s">
        <v>245</v>
      </c>
    </row>
    <row r="325" spans="1:9" ht="14.5" customHeight="1" x14ac:dyDescent="0.35">
      <c r="A325" s="107">
        <v>324</v>
      </c>
      <c r="B325" s="108" t="s">
        <v>382</v>
      </c>
      <c r="C325" s="108" t="s">
        <v>97</v>
      </c>
      <c r="D325" s="109" t="s">
        <v>65</v>
      </c>
      <c r="F325" s="110" t="s">
        <v>1344</v>
      </c>
      <c r="G325" s="108" t="s">
        <v>1345</v>
      </c>
      <c r="H325" s="108" t="s">
        <v>118</v>
      </c>
      <c r="I325" s="111" t="s">
        <v>245</v>
      </c>
    </row>
    <row r="326" spans="1:9" x14ac:dyDescent="0.35">
      <c r="A326" s="107">
        <v>325</v>
      </c>
      <c r="B326" s="108" t="s">
        <v>383</v>
      </c>
      <c r="C326" s="108" t="s">
        <v>161</v>
      </c>
      <c r="D326" s="109" t="s">
        <v>49</v>
      </c>
      <c r="F326" s="110" t="s">
        <v>1346</v>
      </c>
      <c r="G326" s="108" t="s">
        <v>1347</v>
      </c>
      <c r="H326" s="108" t="s">
        <v>118</v>
      </c>
      <c r="I326" s="111" t="s">
        <v>245</v>
      </c>
    </row>
    <row r="327" spans="1:9" x14ac:dyDescent="0.35">
      <c r="A327" s="107">
        <v>326</v>
      </c>
      <c r="B327" s="108" t="s">
        <v>384</v>
      </c>
      <c r="C327" s="108" t="s">
        <v>118</v>
      </c>
      <c r="D327" s="109" t="s">
        <v>65</v>
      </c>
      <c r="F327" s="110" t="s">
        <v>1348</v>
      </c>
      <c r="G327" s="108" t="s">
        <v>1349</v>
      </c>
      <c r="H327" s="108" t="s">
        <v>97</v>
      </c>
      <c r="I327" s="111" t="s">
        <v>112</v>
      </c>
    </row>
    <row r="328" spans="1:9" x14ac:dyDescent="0.35">
      <c r="A328" s="107">
        <v>327</v>
      </c>
      <c r="B328" s="108" t="s">
        <v>385</v>
      </c>
      <c r="C328" s="108" t="s">
        <v>50</v>
      </c>
      <c r="D328" s="109" t="s">
        <v>49</v>
      </c>
      <c r="F328" s="110" t="s">
        <v>1350</v>
      </c>
      <c r="G328" s="108" t="s">
        <v>1351</v>
      </c>
      <c r="H328" s="108" t="s">
        <v>97</v>
      </c>
      <c r="I328" s="111" t="s">
        <v>69</v>
      </c>
    </row>
    <row r="329" spans="1:9" x14ac:dyDescent="0.35">
      <c r="A329" s="107">
        <v>328</v>
      </c>
      <c r="B329" s="108" t="s">
        <v>386</v>
      </c>
      <c r="C329" s="108" t="s">
        <v>82</v>
      </c>
      <c r="D329" s="109" t="s">
        <v>49</v>
      </c>
      <c r="F329" s="110" t="s">
        <v>1352</v>
      </c>
      <c r="G329" s="108" t="s">
        <v>1353</v>
      </c>
      <c r="H329" s="108" t="s">
        <v>76</v>
      </c>
      <c r="I329" s="111"/>
    </row>
    <row r="330" spans="1:9" x14ac:dyDescent="0.35">
      <c r="A330" s="107">
        <v>329</v>
      </c>
      <c r="B330" s="108" t="s">
        <v>387</v>
      </c>
      <c r="C330" s="108" t="s">
        <v>58</v>
      </c>
      <c r="D330" s="109" t="s">
        <v>65</v>
      </c>
      <c r="F330" s="110" t="s">
        <v>1354</v>
      </c>
      <c r="G330" s="108" t="s">
        <v>1355</v>
      </c>
      <c r="H330" s="108" t="s">
        <v>76</v>
      </c>
      <c r="I330" s="111" t="s">
        <v>50</v>
      </c>
    </row>
    <row r="331" spans="1:9" x14ac:dyDescent="0.35">
      <c r="A331" s="107">
        <v>330</v>
      </c>
      <c r="B331" s="108" t="s">
        <v>388</v>
      </c>
      <c r="C331" s="108" t="s">
        <v>112</v>
      </c>
      <c r="D331" s="109" t="s">
        <v>65</v>
      </c>
      <c r="F331" s="110" t="s">
        <v>1356</v>
      </c>
      <c r="G331" s="108" t="s">
        <v>1357</v>
      </c>
      <c r="H331" s="108" t="s">
        <v>48</v>
      </c>
      <c r="I331" s="111"/>
    </row>
    <row r="332" spans="1:9" x14ac:dyDescent="0.35">
      <c r="A332" s="107">
        <v>331</v>
      </c>
      <c r="B332" s="108" t="s">
        <v>389</v>
      </c>
      <c r="C332" s="108" t="s">
        <v>76</v>
      </c>
      <c r="D332" s="109" t="s">
        <v>49</v>
      </c>
      <c r="F332" s="110" t="s">
        <v>1358</v>
      </c>
      <c r="G332" s="108" t="s">
        <v>1359</v>
      </c>
      <c r="H332" s="108" t="s">
        <v>48</v>
      </c>
      <c r="I332" s="111"/>
    </row>
    <row r="333" spans="1:9" ht="14.5" customHeight="1" x14ac:dyDescent="0.35">
      <c r="A333" s="107">
        <v>332</v>
      </c>
      <c r="B333" s="108" t="s">
        <v>390</v>
      </c>
      <c r="C333" s="108" t="s">
        <v>69</v>
      </c>
      <c r="D333" s="109" t="s">
        <v>49</v>
      </c>
      <c r="F333" s="110" t="s">
        <v>1360</v>
      </c>
      <c r="G333" s="108" t="s">
        <v>1361</v>
      </c>
      <c r="H333" s="108" t="s">
        <v>48</v>
      </c>
      <c r="I333" s="111"/>
    </row>
    <row r="334" spans="1:9" x14ac:dyDescent="0.35">
      <c r="A334" s="107">
        <v>333</v>
      </c>
      <c r="B334" s="108" t="s">
        <v>391</v>
      </c>
      <c r="C334" s="108" t="s">
        <v>58</v>
      </c>
      <c r="D334" s="109" t="s">
        <v>49</v>
      </c>
      <c r="F334" s="110" t="s">
        <v>1362</v>
      </c>
      <c r="G334" s="108" t="s">
        <v>1363</v>
      </c>
      <c r="H334" s="108" t="s">
        <v>97</v>
      </c>
      <c r="I334" s="111" t="s">
        <v>82</v>
      </c>
    </row>
    <row r="335" spans="1:9" ht="14.5" customHeight="1" x14ac:dyDescent="0.35">
      <c r="A335" s="107">
        <v>334</v>
      </c>
      <c r="B335" s="108" t="s">
        <v>392</v>
      </c>
      <c r="C335" s="108" t="s">
        <v>270</v>
      </c>
      <c r="D335" s="109" t="s">
        <v>67</v>
      </c>
      <c r="F335" s="110" t="s">
        <v>1364</v>
      </c>
      <c r="G335" s="108" t="s">
        <v>1365</v>
      </c>
      <c r="H335" s="108" t="s">
        <v>97</v>
      </c>
      <c r="I335" s="111" t="s">
        <v>69</v>
      </c>
    </row>
    <row r="336" spans="1:9" ht="14.5" customHeight="1" x14ac:dyDescent="0.35">
      <c r="A336" s="107">
        <v>335</v>
      </c>
      <c r="B336" s="108" t="s">
        <v>393</v>
      </c>
      <c r="C336" s="108" t="s">
        <v>48</v>
      </c>
      <c r="D336" s="109" t="s">
        <v>67</v>
      </c>
      <c r="F336" s="110" t="s">
        <v>1366</v>
      </c>
      <c r="G336" s="108" t="s">
        <v>1367</v>
      </c>
      <c r="H336" s="108" t="s">
        <v>97</v>
      </c>
      <c r="I336" s="111" t="s">
        <v>161</v>
      </c>
    </row>
    <row r="337" spans="1:9" ht="14.5" customHeight="1" x14ac:dyDescent="0.35">
      <c r="A337" s="107">
        <v>336</v>
      </c>
      <c r="B337" s="108" t="s">
        <v>394</v>
      </c>
      <c r="C337" s="108" t="s">
        <v>48</v>
      </c>
      <c r="D337" s="109" t="s">
        <v>67</v>
      </c>
      <c r="F337" s="110" t="s">
        <v>1368</v>
      </c>
      <c r="G337" s="108" t="s">
        <v>1369</v>
      </c>
      <c r="H337" s="108" t="s">
        <v>48</v>
      </c>
      <c r="I337" s="111"/>
    </row>
    <row r="338" spans="1:9" ht="14.5" customHeight="1" x14ac:dyDescent="0.35">
      <c r="A338" s="107">
        <v>337</v>
      </c>
      <c r="B338" s="108" t="s">
        <v>395</v>
      </c>
      <c r="C338" s="108" t="s">
        <v>141</v>
      </c>
      <c r="D338" s="109" t="s">
        <v>49</v>
      </c>
      <c r="F338" s="110" t="s">
        <v>1370</v>
      </c>
      <c r="G338" s="108" t="s">
        <v>1371</v>
      </c>
      <c r="H338" s="108" t="s">
        <v>48</v>
      </c>
      <c r="I338" s="111"/>
    </row>
    <row r="339" spans="1:9" x14ac:dyDescent="0.35">
      <c r="A339" s="107">
        <v>338</v>
      </c>
      <c r="B339" s="108" t="s">
        <v>396</v>
      </c>
      <c r="C339" s="108" t="s">
        <v>76</v>
      </c>
      <c r="D339" s="109" t="s">
        <v>65</v>
      </c>
      <c r="F339" s="110" t="s">
        <v>1372</v>
      </c>
      <c r="G339" s="108" t="s">
        <v>1373</v>
      </c>
      <c r="H339" s="108" t="s">
        <v>48</v>
      </c>
      <c r="I339" s="111"/>
    </row>
    <row r="340" spans="1:9" ht="14.5" customHeight="1" x14ac:dyDescent="0.35">
      <c r="A340" s="107">
        <v>339</v>
      </c>
      <c r="B340" s="108" t="s">
        <v>397</v>
      </c>
      <c r="C340" s="108" t="s">
        <v>50</v>
      </c>
      <c r="D340" s="109" t="s">
        <v>67</v>
      </c>
      <c r="F340" s="110" t="s">
        <v>1374</v>
      </c>
      <c r="G340" s="108" t="s">
        <v>1375</v>
      </c>
      <c r="H340" s="108" t="s">
        <v>50</v>
      </c>
      <c r="I340" s="111"/>
    </row>
    <row r="341" spans="1:9" ht="14.5" customHeight="1" x14ac:dyDescent="0.35">
      <c r="A341" s="107">
        <v>340</v>
      </c>
      <c r="B341" s="108" t="s">
        <v>398</v>
      </c>
      <c r="C341" s="108" t="s">
        <v>69</v>
      </c>
      <c r="D341" s="109" t="s">
        <v>49</v>
      </c>
      <c r="F341" s="110" t="s">
        <v>1376</v>
      </c>
      <c r="G341" s="108" t="s">
        <v>1377</v>
      </c>
      <c r="H341" s="108" t="s">
        <v>50</v>
      </c>
      <c r="I341" s="111"/>
    </row>
    <row r="342" spans="1:9" x14ac:dyDescent="0.35">
      <c r="A342" s="107">
        <v>341</v>
      </c>
      <c r="B342" s="108" t="s">
        <v>399</v>
      </c>
      <c r="C342" s="108" t="s">
        <v>82</v>
      </c>
      <c r="D342" s="109" t="s">
        <v>65</v>
      </c>
      <c r="F342" s="110" t="s">
        <v>1378</v>
      </c>
      <c r="G342" s="108" t="s">
        <v>1379</v>
      </c>
      <c r="H342" s="108" t="s">
        <v>48</v>
      </c>
      <c r="I342" s="111" t="s">
        <v>245</v>
      </c>
    </row>
    <row r="343" spans="1:9" x14ac:dyDescent="0.35">
      <c r="A343" s="107">
        <v>342</v>
      </c>
      <c r="B343" s="108" t="s">
        <v>400</v>
      </c>
      <c r="C343" s="108" t="s">
        <v>95</v>
      </c>
      <c r="D343" s="109" t="s">
        <v>49</v>
      </c>
      <c r="F343" s="110" t="s">
        <v>1380</v>
      </c>
      <c r="G343" s="108" t="s">
        <v>1381</v>
      </c>
      <c r="H343" s="108" t="s">
        <v>148</v>
      </c>
      <c r="I343" s="111"/>
    </row>
    <row r="344" spans="1:9" ht="14.5" customHeight="1" x14ac:dyDescent="0.35">
      <c r="A344" s="107">
        <v>343</v>
      </c>
      <c r="B344" s="108" t="s">
        <v>401</v>
      </c>
      <c r="C344" s="108" t="s">
        <v>48</v>
      </c>
      <c r="D344" s="109" t="s">
        <v>49</v>
      </c>
      <c r="F344" s="110" t="s">
        <v>1382</v>
      </c>
      <c r="G344" s="108" t="s">
        <v>1383</v>
      </c>
      <c r="H344" s="108" t="s">
        <v>48</v>
      </c>
      <c r="I344" s="111"/>
    </row>
    <row r="345" spans="1:9" ht="14.5" customHeight="1" x14ac:dyDescent="0.35">
      <c r="A345" s="107">
        <v>344</v>
      </c>
      <c r="B345" s="108" t="s">
        <v>402</v>
      </c>
      <c r="C345" s="108" t="s">
        <v>60</v>
      </c>
      <c r="D345" s="109" t="s">
        <v>49</v>
      </c>
      <c r="F345" s="110" t="s">
        <v>1384</v>
      </c>
      <c r="G345" s="108" t="s">
        <v>1385</v>
      </c>
      <c r="H345" s="108" t="s">
        <v>48</v>
      </c>
      <c r="I345" s="111"/>
    </row>
    <row r="346" spans="1:9" x14ac:dyDescent="0.35">
      <c r="A346" s="107">
        <v>345</v>
      </c>
      <c r="B346" s="108" t="s">
        <v>403</v>
      </c>
      <c r="C346" s="108" t="s">
        <v>76</v>
      </c>
      <c r="D346" s="109" t="s">
        <v>65</v>
      </c>
      <c r="F346" s="110" t="s">
        <v>1386</v>
      </c>
      <c r="G346" s="108" t="s">
        <v>1387</v>
      </c>
      <c r="H346" s="108" t="s">
        <v>100</v>
      </c>
      <c r="I346" s="111" t="s">
        <v>161</v>
      </c>
    </row>
    <row r="347" spans="1:9" x14ac:dyDescent="0.35">
      <c r="A347" s="107">
        <v>346</v>
      </c>
      <c r="B347" s="108" t="s">
        <v>404</v>
      </c>
      <c r="C347" s="108" t="s">
        <v>112</v>
      </c>
      <c r="D347" s="109" t="s">
        <v>67</v>
      </c>
      <c r="F347" s="110" t="s">
        <v>1388</v>
      </c>
      <c r="G347" s="108" t="s">
        <v>1389</v>
      </c>
      <c r="H347" s="108" t="s">
        <v>270</v>
      </c>
      <c r="I347" s="111" t="s">
        <v>245</v>
      </c>
    </row>
    <row r="348" spans="1:9" ht="14.5" customHeight="1" x14ac:dyDescent="0.35">
      <c r="A348" s="107">
        <v>347</v>
      </c>
      <c r="B348" s="108" t="s">
        <v>405</v>
      </c>
      <c r="C348" s="108" t="s">
        <v>118</v>
      </c>
      <c r="D348" s="109" t="s">
        <v>67</v>
      </c>
      <c r="F348" s="110" t="s">
        <v>1390</v>
      </c>
      <c r="G348" s="108" t="s">
        <v>1391</v>
      </c>
      <c r="H348" s="108" t="s">
        <v>270</v>
      </c>
      <c r="I348" s="111" t="s">
        <v>148</v>
      </c>
    </row>
    <row r="349" spans="1:9" ht="14.5" customHeight="1" x14ac:dyDescent="0.35">
      <c r="A349" s="107">
        <v>348</v>
      </c>
      <c r="B349" s="108" t="s">
        <v>406</v>
      </c>
      <c r="C349" s="108" t="s">
        <v>76</v>
      </c>
      <c r="D349" s="109" t="s">
        <v>49</v>
      </c>
      <c r="F349" s="110" t="s">
        <v>1392</v>
      </c>
      <c r="G349" s="108" t="s">
        <v>1393</v>
      </c>
      <c r="H349" s="108" t="s">
        <v>270</v>
      </c>
      <c r="I349" s="111" t="s">
        <v>148</v>
      </c>
    </row>
    <row r="350" spans="1:9" ht="14.5" customHeight="1" x14ac:dyDescent="0.35">
      <c r="A350" s="107">
        <v>349</v>
      </c>
      <c r="B350" s="108" t="s">
        <v>407</v>
      </c>
      <c r="C350" s="108" t="s">
        <v>141</v>
      </c>
      <c r="D350" s="109" t="s">
        <v>67</v>
      </c>
      <c r="F350" s="110" t="s">
        <v>1394</v>
      </c>
      <c r="G350" s="108" t="s">
        <v>1395</v>
      </c>
      <c r="H350" s="108" t="s">
        <v>270</v>
      </c>
      <c r="I350" s="111" t="s">
        <v>148</v>
      </c>
    </row>
    <row r="351" spans="1:9" ht="14.5" customHeight="1" x14ac:dyDescent="0.35">
      <c r="A351" s="107">
        <v>350</v>
      </c>
      <c r="B351" s="108" t="s">
        <v>408</v>
      </c>
      <c r="C351" s="108" t="s">
        <v>148</v>
      </c>
      <c r="D351" s="109" t="s">
        <v>49</v>
      </c>
      <c r="F351" s="110" t="s">
        <v>1396</v>
      </c>
      <c r="G351" s="108" t="s">
        <v>1397</v>
      </c>
      <c r="H351" s="108" t="s">
        <v>50</v>
      </c>
      <c r="I351" s="111" t="s">
        <v>118</v>
      </c>
    </row>
    <row r="352" spans="1:9" ht="14.5" customHeight="1" x14ac:dyDescent="0.35">
      <c r="A352" s="107">
        <v>351</v>
      </c>
      <c r="B352" s="108" t="s">
        <v>409</v>
      </c>
      <c r="C352" s="108" t="s">
        <v>60</v>
      </c>
      <c r="D352" s="109" t="s">
        <v>65</v>
      </c>
      <c r="F352" s="110" t="s">
        <v>1398</v>
      </c>
      <c r="G352" s="108" t="s">
        <v>1399</v>
      </c>
      <c r="H352" s="108" t="s">
        <v>50</v>
      </c>
      <c r="I352" s="111" t="s">
        <v>118</v>
      </c>
    </row>
    <row r="353" spans="1:9" x14ac:dyDescent="0.35">
      <c r="A353" s="107">
        <v>352</v>
      </c>
      <c r="B353" s="108" t="s">
        <v>410</v>
      </c>
      <c r="C353" s="108" t="s">
        <v>112</v>
      </c>
      <c r="D353" s="109" t="s">
        <v>65</v>
      </c>
      <c r="F353" s="110" t="s">
        <v>1400</v>
      </c>
      <c r="G353" s="108" t="s">
        <v>1401</v>
      </c>
      <c r="H353" s="108" t="s">
        <v>60</v>
      </c>
      <c r="I353" s="111"/>
    </row>
    <row r="354" spans="1:9" x14ac:dyDescent="0.35">
      <c r="A354" s="107">
        <v>353</v>
      </c>
      <c r="B354" s="108" t="s">
        <v>411</v>
      </c>
      <c r="C354" s="108" t="s">
        <v>270</v>
      </c>
      <c r="D354" s="109" t="s">
        <v>65</v>
      </c>
      <c r="F354" s="110" t="s">
        <v>1402</v>
      </c>
      <c r="G354" s="108" t="s">
        <v>1403</v>
      </c>
      <c r="H354" s="108" t="s">
        <v>60</v>
      </c>
      <c r="I354" s="111"/>
    </row>
    <row r="355" spans="1:9" ht="14.5" customHeight="1" x14ac:dyDescent="0.35">
      <c r="A355" s="107">
        <v>354</v>
      </c>
      <c r="B355" s="108" t="s">
        <v>412</v>
      </c>
      <c r="C355" s="108" t="s">
        <v>118</v>
      </c>
      <c r="D355" s="109" t="s">
        <v>65</v>
      </c>
      <c r="F355" s="110" t="s">
        <v>1404</v>
      </c>
      <c r="G355" s="108" t="s">
        <v>1405</v>
      </c>
      <c r="H355" s="108" t="s">
        <v>60</v>
      </c>
      <c r="I355" s="111"/>
    </row>
    <row r="356" spans="1:9" x14ac:dyDescent="0.35">
      <c r="A356" s="107">
        <v>355</v>
      </c>
      <c r="B356" s="108" t="s">
        <v>413</v>
      </c>
      <c r="C356" s="108" t="s">
        <v>69</v>
      </c>
      <c r="D356" s="109" t="s">
        <v>67</v>
      </c>
      <c r="F356" s="110" t="s">
        <v>1406</v>
      </c>
      <c r="G356" s="108" t="s">
        <v>1407</v>
      </c>
      <c r="H356" s="108" t="s">
        <v>60</v>
      </c>
      <c r="I356" s="111"/>
    </row>
    <row r="357" spans="1:9" x14ac:dyDescent="0.35">
      <c r="A357" s="107">
        <v>356</v>
      </c>
      <c r="B357" s="108" t="s">
        <v>414</v>
      </c>
      <c r="C357" s="108" t="s">
        <v>118</v>
      </c>
      <c r="D357" s="109" t="s">
        <v>67</v>
      </c>
      <c r="F357" s="110" t="s">
        <v>1408</v>
      </c>
      <c r="G357" s="108" t="s">
        <v>1409</v>
      </c>
      <c r="H357" s="108" t="s">
        <v>97</v>
      </c>
      <c r="I357" s="111"/>
    </row>
    <row r="358" spans="1:9" x14ac:dyDescent="0.35">
      <c r="A358" s="107">
        <v>357</v>
      </c>
      <c r="B358" s="108" t="s">
        <v>415</v>
      </c>
      <c r="C358" s="108" t="s">
        <v>118</v>
      </c>
      <c r="D358" s="109" t="s">
        <v>67</v>
      </c>
      <c r="F358" s="110" t="s">
        <v>1410</v>
      </c>
      <c r="G358" s="108" t="s">
        <v>1411</v>
      </c>
      <c r="H358" s="108" t="s">
        <v>97</v>
      </c>
      <c r="I358" s="111"/>
    </row>
    <row r="359" spans="1:9" ht="14.5" customHeight="1" x14ac:dyDescent="0.35">
      <c r="A359" s="107">
        <v>358</v>
      </c>
      <c r="B359" s="108" t="s">
        <v>416</v>
      </c>
      <c r="C359" s="108" t="s">
        <v>50</v>
      </c>
      <c r="D359" s="109" t="s">
        <v>49</v>
      </c>
      <c r="F359" s="110" t="s">
        <v>1412</v>
      </c>
      <c r="G359" s="108" t="s">
        <v>1413</v>
      </c>
      <c r="H359" s="108" t="s">
        <v>76</v>
      </c>
      <c r="I359" s="111" t="s">
        <v>95</v>
      </c>
    </row>
    <row r="360" spans="1:9" ht="14.5" customHeight="1" x14ac:dyDescent="0.35">
      <c r="A360" s="107">
        <v>359</v>
      </c>
      <c r="B360" s="108" t="s">
        <v>417</v>
      </c>
      <c r="C360" s="108" t="s">
        <v>50</v>
      </c>
      <c r="D360" s="109" t="s">
        <v>49</v>
      </c>
      <c r="F360" s="110" t="s">
        <v>1414</v>
      </c>
      <c r="G360" s="108" t="s">
        <v>1415</v>
      </c>
      <c r="H360" s="108" t="s">
        <v>95</v>
      </c>
      <c r="I360" s="111"/>
    </row>
    <row r="361" spans="1:9" x14ac:dyDescent="0.35">
      <c r="A361" s="107">
        <v>360</v>
      </c>
      <c r="B361" s="108" t="s">
        <v>418</v>
      </c>
      <c r="C361" s="108" t="s">
        <v>270</v>
      </c>
      <c r="D361" s="109" t="s">
        <v>49</v>
      </c>
      <c r="F361" s="110" t="s">
        <v>1416</v>
      </c>
      <c r="G361" s="108" t="s">
        <v>1417</v>
      </c>
      <c r="H361" s="108" t="s">
        <v>95</v>
      </c>
      <c r="I361" s="111"/>
    </row>
    <row r="362" spans="1:9" x14ac:dyDescent="0.35">
      <c r="A362" s="107">
        <v>361</v>
      </c>
      <c r="B362" s="108" t="s">
        <v>419</v>
      </c>
      <c r="C362" s="108" t="s">
        <v>118</v>
      </c>
      <c r="D362" s="109" t="s">
        <v>67</v>
      </c>
      <c r="F362" s="110" t="s">
        <v>1418</v>
      </c>
      <c r="G362" s="108" t="s">
        <v>1419</v>
      </c>
      <c r="H362" s="108" t="s">
        <v>112</v>
      </c>
      <c r="I362" s="111" t="s">
        <v>100</v>
      </c>
    </row>
    <row r="363" spans="1:9" x14ac:dyDescent="0.35">
      <c r="A363" s="107">
        <v>362</v>
      </c>
      <c r="B363" s="108" t="s">
        <v>420</v>
      </c>
      <c r="C363" s="108" t="s">
        <v>112</v>
      </c>
      <c r="D363" s="109" t="s">
        <v>65</v>
      </c>
      <c r="F363" s="110" t="s">
        <v>1420</v>
      </c>
      <c r="G363" s="108" t="s">
        <v>1421</v>
      </c>
      <c r="H363" s="108" t="s">
        <v>112</v>
      </c>
      <c r="I363" s="111" t="s">
        <v>100</v>
      </c>
    </row>
    <row r="364" spans="1:9" x14ac:dyDescent="0.35">
      <c r="A364" s="107">
        <v>363</v>
      </c>
      <c r="B364" s="108" t="s">
        <v>421</v>
      </c>
      <c r="C364" s="108" t="s">
        <v>48</v>
      </c>
      <c r="D364" s="109" t="s">
        <v>49</v>
      </c>
      <c r="F364" s="110" t="s">
        <v>1422</v>
      </c>
      <c r="G364" s="108" t="s">
        <v>1423</v>
      </c>
      <c r="H364" s="108" t="s">
        <v>112</v>
      </c>
      <c r="I364" s="111"/>
    </row>
    <row r="365" spans="1:9" ht="14.5" customHeight="1" x14ac:dyDescent="0.35">
      <c r="A365" s="107">
        <v>364</v>
      </c>
      <c r="B365" s="108" t="s">
        <v>422</v>
      </c>
      <c r="C365" s="108" t="s">
        <v>48</v>
      </c>
      <c r="D365" s="109" t="s">
        <v>49</v>
      </c>
      <c r="F365" s="110" t="s">
        <v>1424</v>
      </c>
      <c r="G365" s="108" t="s">
        <v>1425</v>
      </c>
      <c r="H365" s="108" t="s">
        <v>112</v>
      </c>
      <c r="I365" s="111"/>
    </row>
    <row r="366" spans="1:9" x14ac:dyDescent="0.35">
      <c r="A366" s="107">
        <v>365</v>
      </c>
      <c r="B366" s="108" t="s">
        <v>423</v>
      </c>
      <c r="C366" s="108" t="s">
        <v>69</v>
      </c>
      <c r="D366" s="109" t="s">
        <v>49</v>
      </c>
      <c r="F366" s="110" t="s">
        <v>1426</v>
      </c>
      <c r="G366" s="108" t="s">
        <v>1427</v>
      </c>
      <c r="H366" s="108" t="s">
        <v>56</v>
      </c>
      <c r="I366" s="111" t="s">
        <v>82</v>
      </c>
    </row>
    <row r="367" spans="1:9" x14ac:dyDescent="0.35">
      <c r="A367" s="107">
        <v>366</v>
      </c>
      <c r="B367" s="108" t="s">
        <v>424</v>
      </c>
      <c r="C367" s="108" t="s">
        <v>69</v>
      </c>
      <c r="D367" s="109" t="s">
        <v>67</v>
      </c>
      <c r="F367" s="110" t="s">
        <v>1428</v>
      </c>
      <c r="G367" s="108" t="s">
        <v>1429</v>
      </c>
      <c r="H367" s="108" t="s">
        <v>56</v>
      </c>
      <c r="I367" s="111" t="s">
        <v>82</v>
      </c>
    </row>
    <row r="368" spans="1:9" x14ac:dyDescent="0.35">
      <c r="A368" s="107">
        <v>367</v>
      </c>
      <c r="B368" s="108" t="s">
        <v>425</v>
      </c>
      <c r="C368" s="108" t="s">
        <v>48</v>
      </c>
      <c r="D368" s="109" t="s">
        <v>67</v>
      </c>
      <c r="F368" s="110" t="s">
        <v>1430</v>
      </c>
      <c r="G368" s="108" t="s">
        <v>1431</v>
      </c>
      <c r="H368" s="108" t="s">
        <v>56</v>
      </c>
      <c r="I368" s="111"/>
    </row>
    <row r="369" spans="1:9" x14ac:dyDescent="0.35">
      <c r="A369" s="107">
        <v>368</v>
      </c>
      <c r="B369" s="108" t="s">
        <v>426</v>
      </c>
      <c r="C369" s="108" t="s">
        <v>270</v>
      </c>
      <c r="D369" s="109" t="s">
        <v>49</v>
      </c>
      <c r="F369" s="110" t="s">
        <v>1432</v>
      </c>
      <c r="G369" s="108" t="s">
        <v>1433</v>
      </c>
      <c r="H369" s="108" t="s">
        <v>118</v>
      </c>
      <c r="I369" s="111"/>
    </row>
    <row r="370" spans="1:9" x14ac:dyDescent="0.35">
      <c r="A370" s="107">
        <v>369</v>
      </c>
      <c r="B370" s="108" t="s">
        <v>427</v>
      </c>
      <c r="C370" s="108" t="s">
        <v>97</v>
      </c>
      <c r="D370" s="109" t="s">
        <v>49</v>
      </c>
      <c r="F370" s="110" t="s">
        <v>1434</v>
      </c>
      <c r="G370" s="108" t="s">
        <v>1435</v>
      </c>
      <c r="H370" s="108" t="s">
        <v>118</v>
      </c>
      <c r="I370" s="111"/>
    </row>
    <row r="371" spans="1:9" x14ac:dyDescent="0.35">
      <c r="A371" s="107">
        <v>370</v>
      </c>
      <c r="B371" s="108" t="s">
        <v>428</v>
      </c>
      <c r="C371" s="108" t="s">
        <v>50</v>
      </c>
      <c r="D371" s="109" t="s">
        <v>49</v>
      </c>
      <c r="F371" s="110" t="s">
        <v>1436</v>
      </c>
      <c r="G371" s="108" t="s">
        <v>1437</v>
      </c>
      <c r="H371" s="108" t="s">
        <v>48</v>
      </c>
      <c r="I371" s="111"/>
    </row>
    <row r="372" spans="1:9" x14ac:dyDescent="0.35">
      <c r="A372" s="107">
        <v>371</v>
      </c>
      <c r="B372" s="108" t="s">
        <v>429</v>
      </c>
      <c r="C372" s="108" t="s">
        <v>100</v>
      </c>
      <c r="D372" s="109" t="s">
        <v>49</v>
      </c>
      <c r="F372" s="110" t="s">
        <v>1438</v>
      </c>
      <c r="G372" s="108" t="s">
        <v>1439</v>
      </c>
      <c r="H372" s="108" t="s">
        <v>82</v>
      </c>
      <c r="I372" s="111"/>
    </row>
    <row r="373" spans="1:9" ht="14.5" customHeight="1" x14ac:dyDescent="0.35">
      <c r="A373" s="107">
        <v>372</v>
      </c>
      <c r="B373" s="108" t="s">
        <v>430</v>
      </c>
      <c r="C373" s="108" t="s">
        <v>100</v>
      </c>
      <c r="D373" s="109" t="s">
        <v>49</v>
      </c>
      <c r="F373" s="110" t="s">
        <v>1440</v>
      </c>
      <c r="G373" s="108" t="s">
        <v>1441</v>
      </c>
      <c r="H373" s="108" t="s">
        <v>82</v>
      </c>
      <c r="I373" s="111" t="s">
        <v>141</v>
      </c>
    </row>
    <row r="374" spans="1:9" ht="14.5" customHeight="1" x14ac:dyDescent="0.35">
      <c r="A374" s="107">
        <v>373</v>
      </c>
      <c r="B374" s="108" t="s">
        <v>431</v>
      </c>
      <c r="C374" s="108" t="s">
        <v>100</v>
      </c>
      <c r="D374" s="109" t="s">
        <v>67</v>
      </c>
      <c r="F374" s="110" t="s">
        <v>1442</v>
      </c>
      <c r="G374" s="108" t="s">
        <v>1443</v>
      </c>
      <c r="H374" s="108" t="s">
        <v>82</v>
      </c>
      <c r="I374" s="111" t="s">
        <v>141</v>
      </c>
    </row>
    <row r="375" spans="1:9" ht="14.5" customHeight="1" x14ac:dyDescent="0.35">
      <c r="A375" s="107">
        <v>374</v>
      </c>
      <c r="B375" s="108" t="s">
        <v>432</v>
      </c>
      <c r="C375" s="108" t="s">
        <v>100</v>
      </c>
      <c r="D375" s="109" t="s">
        <v>49</v>
      </c>
      <c r="F375" s="110" t="s">
        <v>1444</v>
      </c>
      <c r="G375" s="108" t="s">
        <v>1445</v>
      </c>
      <c r="H375" s="108" t="s">
        <v>76</v>
      </c>
      <c r="I375" s="111"/>
    </row>
    <row r="376" spans="1:9" ht="14.5" customHeight="1" x14ac:dyDescent="0.35">
      <c r="A376" s="107">
        <v>375</v>
      </c>
      <c r="B376" s="108" t="s">
        <v>433</v>
      </c>
      <c r="C376" s="108" t="s">
        <v>118</v>
      </c>
      <c r="D376" s="109" t="s">
        <v>67</v>
      </c>
      <c r="F376" s="110" t="s">
        <v>1446</v>
      </c>
      <c r="G376" s="108" t="s">
        <v>1447</v>
      </c>
      <c r="H376" s="108" t="s">
        <v>76</v>
      </c>
      <c r="I376" s="111" t="s">
        <v>100</v>
      </c>
    </row>
    <row r="377" spans="1:9" ht="14.5" customHeight="1" x14ac:dyDescent="0.35">
      <c r="A377" s="107">
        <v>376</v>
      </c>
      <c r="B377" s="108" t="s">
        <v>434</v>
      </c>
      <c r="C377" s="108" t="s">
        <v>48</v>
      </c>
      <c r="D377" s="109" t="s">
        <v>65</v>
      </c>
      <c r="F377" s="110" t="s">
        <v>1448</v>
      </c>
      <c r="G377" s="108" t="s">
        <v>1449</v>
      </c>
      <c r="H377" s="108" t="s">
        <v>48</v>
      </c>
      <c r="I377" s="111" t="s">
        <v>69</v>
      </c>
    </row>
    <row r="378" spans="1:9" ht="14.5" customHeight="1" x14ac:dyDescent="0.35">
      <c r="A378" s="107">
        <v>377</v>
      </c>
      <c r="B378" s="108" t="s">
        <v>435</v>
      </c>
      <c r="C378" s="108" t="s">
        <v>118</v>
      </c>
      <c r="D378" s="109" t="s">
        <v>67</v>
      </c>
      <c r="F378" s="110" t="s">
        <v>1450</v>
      </c>
      <c r="G378" s="108" t="s">
        <v>1451</v>
      </c>
      <c r="H378" s="108" t="s">
        <v>141</v>
      </c>
      <c r="I378" s="111" t="s">
        <v>69</v>
      </c>
    </row>
    <row r="379" spans="1:9" ht="14.5" customHeight="1" x14ac:dyDescent="0.35">
      <c r="A379" s="107">
        <v>378</v>
      </c>
      <c r="B379" s="108" t="s">
        <v>436</v>
      </c>
      <c r="C379" s="108" t="s">
        <v>48</v>
      </c>
      <c r="D379" s="109" t="s">
        <v>65</v>
      </c>
      <c r="F379" s="110" t="s">
        <v>1452</v>
      </c>
      <c r="G379" s="108" t="s">
        <v>1453</v>
      </c>
      <c r="H379" s="108" t="s">
        <v>48</v>
      </c>
      <c r="I379" s="111"/>
    </row>
    <row r="380" spans="1:9" ht="14.5" customHeight="1" x14ac:dyDescent="0.35">
      <c r="A380" s="107">
        <v>379</v>
      </c>
      <c r="B380" s="108" t="s">
        <v>437</v>
      </c>
      <c r="C380" s="108" t="s">
        <v>118</v>
      </c>
      <c r="D380" s="109" t="s">
        <v>67</v>
      </c>
      <c r="F380" s="110" t="s">
        <v>1454</v>
      </c>
      <c r="G380" s="108" t="s">
        <v>1455</v>
      </c>
      <c r="H380" s="108" t="s">
        <v>95</v>
      </c>
      <c r="I380" s="111"/>
    </row>
    <row r="381" spans="1:9" ht="14.5" customHeight="1" x14ac:dyDescent="0.35">
      <c r="A381" s="107">
        <v>380</v>
      </c>
      <c r="B381" s="108" t="s">
        <v>438</v>
      </c>
      <c r="C381" s="108" t="s">
        <v>95</v>
      </c>
      <c r="D381" s="109" t="s">
        <v>67</v>
      </c>
      <c r="F381" s="110" t="s">
        <v>1456</v>
      </c>
      <c r="G381" s="108" t="s">
        <v>1457</v>
      </c>
      <c r="H381" s="108" t="s">
        <v>148</v>
      </c>
      <c r="I381" s="111" t="s">
        <v>118</v>
      </c>
    </row>
    <row r="382" spans="1:9" ht="14.5" customHeight="1" x14ac:dyDescent="0.35">
      <c r="A382" s="107">
        <v>381</v>
      </c>
      <c r="B382" s="108" t="s">
        <v>439</v>
      </c>
      <c r="C382" s="108" t="s">
        <v>48</v>
      </c>
      <c r="D382" s="109" t="s">
        <v>67</v>
      </c>
      <c r="F382" s="110" t="s">
        <v>1458</v>
      </c>
      <c r="G382" s="108" t="s">
        <v>1459</v>
      </c>
      <c r="H382" s="108" t="s">
        <v>148</v>
      </c>
      <c r="I382" s="111" t="s">
        <v>118</v>
      </c>
    </row>
    <row r="383" spans="1:9" ht="14.5" customHeight="1" x14ac:dyDescent="0.35">
      <c r="A383" s="107">
        <v>382</v>
      </c>
      <c r="B383" s="108" t="s">
        <v>440</v>
      </c>
      <c r="C383" s="108" t="s">
        <v>48</v>
      </c>
      <c r="D383" s="109" t="s">
        <v>67</v>
      </c>
      <c r="F383" s="110" t="s">
        <v>1460</v>
      </c>
      <c r="G383" s="108" t="s">
        <v>1461</v>
      </c>
      <c r="H383" s="108" t="s">
        <v>112</v>
      </c>
      <c r="I383" s="111" t="s">
        <v>82</v>
      </c>
    </row>
    <row r="384" spans="1:9" x14ac:dyDescent="0.35">
      <c r="A384" s="107">
        <v>383</v>
      </c>
      <c r="B384" s="108" t="s">
        <v>441</v>
      </c>
      <c r="C384" s="108" t="s">
        <v>48</v>
      </c>
      <c r="D384" s="109" t="s">
        <v>67</v>
      </c>
      <c r="F384" s="110" t="s">
        <v>1462</v>
      </c>
      <c r="G384" s="108" t="s">
        <v>1463</v>
      </c>
      <c r="H384" s="108" t="s">
        <v>112</v>
      </c>
      <c r="I384" s="111" t="s">
        <v>82</v>
      </c>
    </row>
    <row r="385" spans="1:9" x14ac:dyDescent="0.35">
      <c r="A385" s="107">
        <v>384</v>
      </c>
      <c r="B385" s="108" t="s">
        <v>442</v>
      </c>
      <c r="C385" s="108" t="s">
        <v>118</v>
      </c>
      <c r="D385" s="109" t="s">
        <v>67</v>
      </c>
      <c r="F385" s="110" t="s">
        <v>1464</v>
      </c>
      <c r="G385" s="108" t="s">
        <v>1465</v>
      </c>
      <c r="H385" s="108" t="s">
        <v>112</v>
      </c>
      <c r="I385" s="111"/>
    </row>
    <row r="386" spans="1:9" ht="14.5" customHeight="1" x14ac:dyDescent="0.35">
      <c r="A386" s="107">
        <v>385</v>
      </c>
      <c r="B386" s="108" t="s">
        <v>443</v>
      </c>
      <c r="C386" s="108" t="s">
        <v>118</v>
      </c>
      <c r="D386" s="109" t="s">
        <v>67</v>
      </c>
      <c r="F386" s="110" t="s">
        <v>1466</v>
      </c>
      <c r="G386" s="108" t="s">
        <v>1467</v>
      </c>
      <c r="H386" s="108" t="s">
        <v>112</v>
      </c>
      <c r="I386" s="111" t="s">
        <v>100</v>
      </c>
    </row>
    <row r="387" spans="1:9" ht="14.5" customHeight="1" x14ac:dyDescent="0.35">
      <c r="A387" s="107">
        <v>386</v>
      </c>
      <c r="B387" s="108" t="s">
        <v>444</v>
      </c>
      <c r="C387" s="108" t="s">
        <v>100</v>
      </c>
      <c r="D387" s="109" t="s">
        <v>49</v>
      </c>
      <c r="F387" s="110" t="s">
        <v>1468</v>
      </c>
      <c r="G387" s="108" t="s">
        <v>1469</v>
      </c>
      <c r="H387" s="108" t="s">
        <v>82</v>
      </c>
      <c r="I387" s="111" t="s">
        <v>118</v>
      </c>
    </row>
    <row r="388" spans="1:9" ht="14.5" customHeight="1" x14ac:dyDescent="0.35">
      <c r="A388" s="107">
        <v>387</v>
      </c>
      <c r="B388" s="108" t="s">
        <v>445</v>
      </c>
      <c r="C388" s="108" t="s">
        <v>48</v>
      </c>
      <c r="D388" s="109" t="s">
        <v>49</v>
      </c>
      <c r="F388" s="110" t="s">
        <v>1470</v>
      </c>
      <c r="G388" s="108" t="s">
        <v>1471</v>
      </c>
      <c r="H388" s="108" t="s">
        <v>82</v>
      </c>
      <c r="I388" s="111" t="s">
        <v>118</v>
      </c>
    </row>
    <row r="389" spans="1:9" ht="14.5" customHeight="1" x14ac:dyDescent="0.35">
      <c r="A389" s="107">
        <v>388</v>
      </c>
      <c r="B389" s="108" t="s">
        <v>446</v>
      </c>
      <c r="C389" s="108" t="s">
        <v>76</v>
      </c>
      <c r="D389" s="109" t="s">
        <v>67</v>
      </c>
      <c r="F389" s="110" t="s">
        <v>1472</v>
      </c>
      <c r="G389" s="108" t="s">
        <v>1473</v>
      </c>
      <c r="H389" s="108" t="s">
        <v>148</v>
      </c>
      <c r="I389" s="111" t="s">
        <v>76</v>
      </c>
    </row>
    <row r="390" spans="1:9" x14ac:dyDescent="0.35">
      <c r="A390" s="107">
        <v>389</v>
      </c>
      <c r="B390" s="108" t="s">
        <v>447</v>
      </c>
      <c r="C390" s="108" t="s">
        <v>100</v>
      </c>
      <c r="D390" s="109" t="s">
        <v>49</v>
      </c>
      <c r="F390" s="110" t="s">
        <v>1474</v>
      </c>
      <c r="G390" s="108" t="s">
        <v>1475</v>
      </c>
      <c r="H390" s="108" t="s">
        <v>148</v>
      </c>
      <c r="I390" s="111" t="s">
        <v>76</v>
      </c>
    </row>
    <row r="391" spans="1:9" x14ac:dyDescent="0.35">
      <c r="A391" s="107">
        <v>390</v>
      </c>
      <c r="B391" s="108" t="s">
        <v>448</v>
      </c>
      <c r="C391" s="108" t="s">
        <v>95</v>
      </c>
      <c r="D391" s="109" t="s">
        <v>67</v>
      </c>
      <c r="F391" s="110" t="s">
        <v>1476</v>
      </c>
      <c r="G391" s="108" t="s">
        <v>1477</v>
      </c>
      <c r="H391" s="108" t="s">
        <v>148</v>
      </c>
      <c r="I391" s="111" t="s">
        <v>97</v>
      </c>
    </row>
    <row r="392" spans="1:9" x14ac:dyDescent="0.35">
      <c r="A392" s="107">
        <v>391</v>
      </c>
      <c r="B392" s="108" t="s">
        <v>449</v>
      </c>
      <c r="C392" s="108" t="s">
        <v>118</v>
      </c>
      <c r="D392" s="109" t="s">
        <v>67</v>
      </c>
      <c r="F392" s="110" t="s">
        <v>1478</v>
      </c>
      <c r="G392" s="108" t="s">
        <v>1479</v>
      </c>
      <c r="H392" s="108" t="s">
        <v>148</v>
      </c>
      <c r="I392" s="111" t="s">
        <v>97</v>
      </c>
    </row>
    <row r="393" spans="1:9" ht="14.5" customHeight="1" x14ac:dyDescent="0.35">
      <c r="A393" s="107">
        <v>392</v>
      </c>
      <c r="B393" s="108" t="s">
        <v>450</v>
      </c>
      <c r="C393" s="108" t="s">
        <v>112</v>
      </c>
      <c r="D393" s="109" t="s">
        <v>67</v>
      </c>
      <c r="F393" s="110" t="s">
        <v>1480</v>
      </c>
      <c r="G393" s="108" t="s">
        <v>1481</v>
      </c>
      <c r="H393" s="108" t="s">
        <v>112</v>
      </c>
      <c r="I393" s="111"/>
    </row>
    <row r="394" spans="1:9" ht="14.5" customHeight="1" x14ac:dyDescent="0.35">
      <c r="A394" s="107">
        <v>393</v>
      </c>
      <c r="B394" s="108" t="s">
        <v>451</v>
      </c>
      <c r="C394" s="108" t="s">
        <v>60</v>
      </c>
      <c r="D394" s="109" t="s">
        <v>67</v>
      </c>
      <c r="F394" s="110" t="s">
        <v>1482</v>
      </c>
      <c r="G394" s="108" t="s">
        <v>1483</v>
      </c>
      <c r="H394" s="108" t="s">
        <v>112</v>
      </c>
      <c r="I394" s="111"/>
    </row>
    <row r="395" spans="1:9" ht="14.5" customHeight="1" x14ac:dyDescent="0.35">
      <c r="A395" s="107">
        <v>394</v>
      </c>
      <c r="B395" s="108" t="s">
        <v>452</v>
      </c>
      <c r="C395" s="108" t="s">
        <v>56</v>
      </c>
      <c r="D395" s="109" t="s">
        <v>49</v>
      </c>
      <c r="F395" s="110" t="s">
        <v>1484</v>
      </c>
      <c r="G395" s="108" t="s">
        <v>1485</v>
      </c>
      <c r="H395" s="108" t="s">
        <v>48</v>
      </c>
      <c r="I395" s="111"/>
    </row>
    <row r="396" spans="1:9" x14ac:dyDescent="0.35">
      <c r="A396" s="107">
        <v>395</v>
      </c>
      <c r="B396" s="108" t="s">
        <v>453</v>
      </c>
      <c r="C396" s="108" t="s">
        <v>50</v>
      </c>
      <c r="D396" s="109" t="s">
        <v>49</v>
      </c>
      <c r="F396" s="110" t="s">
        <v>1484</v>
      </c>
      <c r="G396" s="108" t="s">
        <v>1485</v>
      </c>
      <c r="H396" s="108" t="s">
        <v>56</v>
      </c>
      <c r="I396" s="111"/>
    </row>
    <row r="397" spans="1:9" ht="14.5" customHeight="1" x14ac:dyDescent="0.35">
      <c r="A397" s="107">
        <v>396</v>
      </c>
      <c r="B397" s="108" t="s">
        <v>454</v>
      </c>
      <c r="C397" s="108" t="s">
        <v>50</v>
      </c>
      <c r="D397" s="109" t="s">
        <v>65</v>
      </c>
      <c r="F397" s="110" t="s">
        <v>1484</v>
      </c>
      <c r="G397" s="108" t="s">
        <v>1485</v>
      </c>
      <c r="H397" s="108" t="s">
        <v>112</v>
      </c>
      <c r="I397" s="111"/>
    </row>
    <row r="398" spans="1:9" ht="14.5" customHeight="1" x14ac:dyDescent="0.35">
      <c r="A398" s="107">
        <v>397</v>
      </c>
      <c r="B398" s="108" t="s">
        <v>455</v>
      </c>
      <c r="C398" s="108" t="s">
        <v>148</v>
      </c>
      <c r="D398" s="109" t="s">
        <v>67</v>
      </c>
      <c r="F398" s="110" t="s">
        <v>1484</v>
      </c>
      <c r="G398" s="108" t="s">
        <v>1485</v>
      </c>
      <c r="H398" s="108" t="s">
        <v>58</v>
      </c>
      <c r="I398" s="111"/>
    </row>
    <row r="399" spans="1:9" ht="14.5" customHeight="1" x14ac:dyDescent="0.35">
      <c r="A399" s="107">
        <v>398</v>
      </c>
      <c r="B399" s="108" t="s">
        <v>456</v>
      </c>
      <c r="C399" s="108" t="s">
        <v>95</v>
      </c>
      <c r="D399" s="109" t="s">
        <v>49</v>
      </c>
      <c r="F399" s="110" t="s">
        <v>1486</v>
      </c>
      <c r="G399" s="108" t="s">
        <v>1487</v>
      </c>
      <c r="H399" s="108" t="s">
        <v>48</v>
      </c>
      <c r="I399" s="111"/>
    </row>
    <row r="400" spans="1:9" x14ac:dyDescent="0.35">
      <c r="A400" s="107">
        <v>399</v>
      </c>
      <c r="B400" s="108" t="s">
        <v>457</v>
      </c>
      <c r="C400" s="108" t="s">
        <v>100</v>
      </c>
      <c r="D400" s="109" t="s">
        <v>65</v>
      </c>
      <c r="F400" s="110" t="s">
        <v>1488</v>
      </c>
      <c r="G400" s="108" t="s">
        <v>1489</v>
      </c>
      <c r="H400" s="108" t="s">
        <v>161</v>
      </c>
      <c r="I400" s="111"/>
    </row>
    <row r="401" spans="1:9" x14ac:dyDescent="0.35">
      <c r="A401" s="107">
        <v>400</v>
      </c>
      <c r="B401" s="108" t="s">
        <v>458</v>
      </c>
      <c r="C401" s="108" t="s">
        <v>100</v>
      </c>
      <c r="D401" s="109" t="s">
        <v>49</v>
      </c>
      <c r="F401" s="110" t="s">
        <v>1490</v>
      </c>
      <c r="G401" s="108" t="s">
        <v>1491</v>
      </c>
      <c r="H401" s="108" t="s">
        <v>161</v>
      </c>
      <c r="I401" s="111"/>
    </row>
    <row r="402" spans="1:9" x14ac:dyDescent="0.35">
      <c r="A402" s="107">
        <v>401</v>
      </c>
      <c r="B402" s="108" t="s">
        <v>459</v>
      </c>
      <c r="C402" s="108" t="s">
        <v>112</v>
      </c>
      <c r="D402" s="109" t="s">
        <v>49</v>
      </c>
      <c r="F402" s="110" t="s">
        <v>1492</v>
      </c>
      <c r="G402" s="108" t="s">
        <v>1493</v>
      </c>
      <c r="H402" s="108" t="s">
        <v>161</v>
      </c>
      <c r="I402" s="111"/>
    </row>
    <row r="403" spans="1:9" x14ac:dyDescent="0.35">
      <c r="A403" s="107">
        <v>402</v>
      </c>
      <c r="B403" s="108" t="s">
        <v>460</v>
      </c>
      <c r="C403" s="108" t="s">
        <v>76</v>
      </c>
      <c r="D403" s="109" t="s">
        <v>49</v>
      </c>
      <c r="F403" s="110" t="s">
        <v>1494</v>
      </c>
      <c r="G403" s="108" t="s">
        <v>1495</v>
      </c>
      <c r="H403" s="108" t="s">
        <v>161</v>
      </c>
      <c r="I403" s="111"/>
    </row>
    <row r="404" spans="1:9" ht="14.5" customHeight="1" x14ac:dyDescent="0.35">
      <c r="A404" s="107">
        <v>403</v>
      </c>
      <c r="B404" s="108" t="s">
        <v>461</v>
      </c>
      <c r="C404" s="108" t="s">
        <v>69</v>
      </c>
      <c r="D404" s="109" t="s">
        <v>65</v>
      </c>
      <c r="F404" s="110" t="s">
        <v>1496</v>
      </c>
      <c r="G404" s="108" t="s">
        <v>1497</v>
      </c>
      <c r="H404" s="108" t="s">
        <v>76</v>
      </c>
      <c r="I404" s="111" t="s">
        <v>69</v>
      </c>
    </row>
    <row r="405" spans="1:9" ht="14.5" customHeight="1" x14ac:dyDescent="0.35">
      <c r="A405" s="107">
        <v>404</v>
      </c>
      <c r="B405" s="108" t="s">
        <v>462</v>
      </c>
      <c r="C405" s="108" t="s">
        <v>97</v>
      </c>
      <c r="D405" s="109" t="s">
        <v>49</v>
      </c>
      <c r="F405" s="110" t="s">
        <v>1498</v>
      </c>
      <c r="G405" s="108" t="s">
        <v>1499</v>
      </c>
      <c r="H405" s="108" t="s">
        <v>118</v>
      </c>
      <c r="I405" s="111"/>
    </row>
    <row r="406" spans="1:9" ht="14.5" customHeight="1" x14ac:dyDescent="0.35">
      <c r="A406" s="107">
        <v>405</v>
      </c>
      <c r="B406" s="108" t="s">
        <v>463</v>
      </c>
      <c r="C406" s="108" t="s">
        <v>97</v>
      </c>
      <c r="D406" s="109" t="s">
        <v>65</v>
      </c>
      <c r="F406" s="110" t="s">
        <v>1500</v>
      </c>
      <c r="G406" s="108" t="s">
        <v>1501</v>
      </c>
      <c r="H406" s="108" t="s">
        <v>100</v>
      </c>
      <c r="I406" s="111"/>
    </row>
    <row r="407" spans="1:9" x14ac:dyDescent="0.35">
      <c r="A407" s="107">
        <v>406</v>
      </c>
      <c r="B407" s="108" t="s">
        <v>464</v>
      </c>
      <c r="C407" s="108" t="s">
        <v>141</v>
      </c>
      <c r="D407" s="109" t="s">
        <v>65</v>
      </c>
      <c r="F407" s="110" t="s">
        <v>1502</v>
      </c>
      <c r="G407" s="108" t="s">
        <v>1503</v>
      </c>
      <c r="H407" s="108" t="s">
        <v>118</v>
      </c>
      <c r="I407" s="111"/>
    </row>
    <row r="408" spans="1:9" x14ac:dyDescent="0.35">
      <c r="A408" s="107">
        <v>407</v>
      </c>
      <c r="B408" s="108" t="s">
        <v>465</v>
      </c>
      <c r="C408" s="108" t="s">
        <v>141</v>
      </c>
      <c r="D408" s="109" t="s">
        <v>49</v>
      </c>
      <c r="F408" s="110" t="s">
        <v>1504</v>
      </c>
      <c r="G408" s="108" t="s">
        <v>1505</v>
      </c>
      <c r="H408" s="108" t="s">
        <v>58</v>
      </c>
      <c r="I408" s="111"/>
    </row>
    <row r="409" spans="1:9" ht="14.5" customHeight="1" x14ac:dyDescent="0.35">
      <c r="A409" s="107">
        <v>408</v>
      </c>
      <c r="B409" s="108" t="s">
        <v>466</v>
      </c>
      <c r="C409" s="108" t="s">
        <v>148</v>
      </c>
      <c r="D409" s="109" t="s">
        <v>65</v>
      </c>
      <c r="F409" s="110" t="s">
        <v>1506</v>
      </c>
      <c r="G409" s="108" t="s">
        <v>1507</v>
      </c>
      <c r="H409" s="108" t="s">
        <v>58</v>
      </c>
      <c r="I409" s="111"/>
    </row>
    <row r="410" spans="1:9" ht="14.5" customHeight="1" x14ac:dyDescent="0.35">
      <c r="A410" s="107">
        <v>409</v>
      </c>
      <c r="B410" s="108" t="s">
        <v>467</v>
      </c>
      <c r="C410" s="108" t="s">
        <v>50</v>
      </c>
      <c r="D410" s="109" t="s">
        <v>49</v>
      </c>
      <c r="F410" s="110" t="s">
        <v>1508</v>
      </c>
      <c r="G410" s="108" t="s">
        <v>1509</v>
      </c>
      <c r="H410" s="108" t="s">
        <v>58</v>
      </c>
      <c r="I410" s="111" t="s">
        <v>112</v>
      </c>
    </row>
    <row r="411" spans="1:9" x14ac:dyDescent="0.35">
      <c r="A411" s="107">
        <v>410</v>
      </c>
      <c r="B411" s="108" t="s">
        <v>468</v>
      </c>
      <c r="C411" s="108" t="s">
        <v>50</v>
      </c>
      <c r="D411" s="109" t="s">
        <v>65</v>
      </c>
      <c r="F411" s="110" t="s">
        <v>1510</v>
      </c>
      <c r="G411" s="108" t="s">
        <v>1511</v>
      </c>
      <c r="H411" s="108" t="s">
        <v>58</v>
      </c>
      <c r="I411" s="111" t="s">
        <v>112</v>
      </c>
    </row>
    <row r="412" spans="1:9" x14ac:dyDescent="0.35">
      <c r="A412" s="107">
        <v>411</v>
      </c>
      <c r="B412" s="108" t="s">
        <v>469</v>
      </c>
      <c r="C412" s="108" t="s">
        <v>50</v>
      </c>
      <c r="D412" s="109" t="s">
        <v>65</v>
      </c>
      <c r="F412" s="110" t="s">
        <v>1512</v>
      </c>
      <c r="G412" s="108" t="s">
        <v>1513</v>
      </c>
      <c r="H412" s="108" t="s">
        <v>58</v>
      </c>
      <c r="I412" s="111" t="s">
        <v>112</v>
      </c>
    </row>
    <row r="413" spans="1:9" ht="14.5" customHeight="1" x14ac:dyDescent="0.35">
      <c r="A413" s="107">
        <v>412</v>
      </c>
      <c r="B413" s="108" t="s">
        <v>470</v>
      </c>
      <c r="C413" s="108" t="s">
        <v>76</v>
      </c>
      <c r="D413" s="109" t="s">
        <v>65</v>
      </c>
      <c r="F413" s="110" t="s">
        <v>1514</v>
      </c>
      <c r="G413" s="108" t="s">
        <v>1515</v>
      </c>
      <c r="H413" s="108" t="s">
        <v>112</v>
      </c>
      <c r="I413" s="111"/>
    </row>
    <row r="414" spans="1:9" ht="14.5" customHeight="1" x14ac:dyDescent="0.35">
      <c r="A414" s="107">
        <v>413</v>
      </c>
      <c r="B414" s="108" t="s">
        <v>471</v>
      </c>
      <c r="C414" s="108" t="s">
        <v>69</v>
      </c>
      <c r="D414" s="109" t="s">
        <v>49</v>
      </c>
      <c r="F414" s="110" t="s">
        <v>1516</v>
      </c>
      <c r="G414" s="108" t="s">
        <v>1517</v>
      </c>
      <c r="H414" s="108" t="s">
        <v>112</v>
      </c>
      <c r="I414" s="111"/>
    </row>
    <row r="415" spans="1:9" ht="14.5" customHeight="1" x14ac:dyDescent="0.35">
      <c r="A415" s="107">
        <v>414</v>
      </c>
      <c r="B415" s="108" t="s">
        <v>472</v>
      </c>
      <c r="C415" s="108" t="s">
        <v>82</v>
      </c>
      <c r="D415" s="109" t="s">
        <v>65</v>
      </c>
      <c r="F415" s="110" t="s">
        <v>1518</v>
      </c>
      <c r="G415" s="108" t="s">
        <v>1519</v>
      </c>
      <c r="H415" s="108" t="s">
        <v>112</v>
      </c>
      <c r="I415" s="111"/>
    </row>
    <row r="416" spans="1:9" x14ac:dyDescent="0.35">
      <c r="A416" s="107">
        <v>415</v>
      </c>
      <c r="B416" s="108" t="s">
        <v>473</v>
      </c>
      <c r="C416" s="108" t="s">
        <v>100</v>
      </c>
      <c r="D416" s="109" t="s">
        <v>67</v>
      </c>
      <c r="F416" s="110" t="s">
        <v>1520</v>
      </c>
      <c r="G416" s="108" t="s">
        <v>1521</v>
      </c>
      <c r="H416" s="108" t="s">
        <v>112</v>
      </c>
      <c r="I416" s="111" t="s">
        <v>148</v>
      </c>
    </row>
    <row r="417" spans="1:9" x14ac:dyDescent="0.35">
      <c r="A417" s="107">
        <v>416</v>
      </c>
      <c r="B417" s="108" t="s">
        <v>474</v>
      </c>
      <c r="C417" s="108" t="s">
        <v>48</v>
      </c>
      <c r="D417" s="109" t="s">
        <v>49</v>
      </c>
      <c r="F417" s="110" t="s">
        <v>1522</v>
      </c>
      <c r="G417" s="108" t="s">
        <v>1523</v>
      </c>
      <c r="H417" s="108" t="s">
        <v>112</v>
      </c>
      <c r="I417" s="111"/>
    </row>
    <row r="418" spans="1:9" x14ac:dyDescent="0.35">
      <c r="A418" s="107">
        <v>417</v>
      </c>
      <c r="B418" s="108" t="s">
        <v>475</v>
      </c>
      <c r="C418" s="108" t="s">
        <v>100</v>
      </c>
      <c r="D418" s="109" t="s">
        <v>67</v>
      </c>
      <c r="F418" s="110" t="s">
        <v>1524</v>
      </c>
      <c r="G418" s="108" t="s">
        <v>1525</v>
      </c>
      <c r="H418" s="108" t="s">
        <v>141</v>
      </c>
      <c r="I418" s="111"/>
    </row>
    <row r="419" spans="1:9" ht="14.5" customHeight="1" x14ac:dyDescent="0.35">
      <c r="A419" s="107">
        <v>418</v>
      </c>
      <c r="B419" s="108" t="s">
        <v>476</v>
      </c>
      <c r="C419" s="108" t="s">
        <v>270</v>
      </c>
      <c r="D419" s="109" t="s">
        <v>49</v>
      </c>
      <c r="F419" s="110" t="s">
        <v>1526</v>
      </c>
      <c r="G419" s="108" t="s">
        <v>1527</v>
      </c>
      <c r="H419" s="108" t="s">
        <v>141</v>
      </c>
      <c r="I419" s="111"/>
    </row>
    <row r="420" spans="1:9" ht="14.5" customHeight="1" x14ac:dyDescent="0.35">
      <c r="A420" s="107">
        <v>419</v>
      </c>
      <c r="B420" s="108" t="s">
        <v>477</v>
      </c>
      <c r="C420" s="108" t="s">
        <v>58</v>
      </c>
      <c r="D420" s="109" t="s">
        <v>49</v>
      </c>
      <c r="F420" s="110" t="s">
        <v>1528</v>
      </c>
      <c r="G420" s="108" t="s">
        <v>1529</v>
      </c>
      <c r="H420" s="108" t="s">
        <v>141</v>
      </c>
      <c r="I420" s="111" t="s">
        <v>69</v>
      </c>
    </row>
    <row r="421" spans="1:9" x14ac:dyDescent="0.35">
      <c r="A421" s="107">
        <v>420</v>
      </c>
      <c r="B421" s="108" t="s">
        <v>478</v>
      </c>
      <c r="C421" s="108" t="s">
        <v>58</v>
      </c>
      <c r="D421" s="109" t="s">
        <v>49</v>
      </c>
      <c r="F421" s="110" t="s">
        <v>1530</v>
      </c>
      <c r="G421" s="108" t="s">
        <v>1531</v>
      </c>
      <c r="H421" s="108" t="s">
        <v>270</v>
      </c>
      <c r="I421" s="111" t="s">
        <v>118</v>
      </c>
    </row>
    <row r="422" spans="1:9" ht="14.5" customHeight="1" x14ac:dyDescent="0.35">
      <c r="A422" s="107">
        <v>421</v>
      </c>
      <c r="B422" s="108" t="s">
        <v>479</v>
      </c>
      <c r="C422" s="108" t="s">
        <v>161</v>
      </c>
      <c r="D422" s="109" t="s">
        <v>49</v>
      </c>
      <c r="F422" s="110" t="s">
        <v>1532</v>
      </c>
      <c r="G422" s="108" t="s">
        <v>1533</v>
      </c>
      <c r="H422" s="108" t="s">
        <v>270</v>
      </c>
      <c r="I422" s="111" t="s">
        <v>118</v>
      </c>
    </row>
    <row r="423" spans="1:9" x14ac:dyDescent="0.35">
      <c r="A423" s="107">
        <v>422</v>
      </c>
      <c r="B423" s="108" t="s">
        <v>480</v>
      </c>
      <c r="C423" s="108" t="s">
        <v>60</v>
      </c>
      <c r="D423" s="109" t="s">
        <v>49</v>
      </c>
      <c r="F423" s="110" t="s">
        <v>1534</v>
      </c>
      <c r="G423" s="108" t="s">
        <v>1535</v>
      </c>
      <c r="H423" s="108" t="s">
        <v>270</v>
      </c>
      <c r="I423" s="111" t="s">
        <v>118</v>
      </c>
    </row>
    <row r="424" spans="1:9" x14ac:dyDescent="0.35">
      <c r="A424" s="107">
        <v>423</v>
      </c>
      <c r="B424" s="108" t="s">
        <v>481</v>
      </c>
      <c r="C424" s="108" t="s">
        <v>58</v>
      </c>
      <c r="D424" s="109" t="s">
        <v>49</v>
      </c>
      <c r="F424" s="110" t="s">
        <v>1536</v>
      </c>
      <c r="G424" s="108" t="s">
        <v>1537</v>
      </c>
      <c r="H424" s="108" t="s">
        <v>148</v>
      </c>
      <c r="I424" s="111"/>
    </row>
    <row r="425" spans="1:9" ht="14.5" customHeight="1" x14ac:dyDescent="0.35">
      <c r="A425" s="107">
        <v>424</v>
      </c>
      <c r="B425" s="108" t="s">
        <v>482</v>
      </c>
      <c r="C425" s="108" t="s">
        <v>56</v>
      </c>
      <c r="D425" s="109" t="s">
        <v>49</v>
      </c>
      <c r="F425" s="110" t="s">
        <v>1538</v>
      </c>
      <c r="G425" s="108" t="s">
        <v>1539</v>
      </c>
      <c r="H425" s="108" t="s">
        <v>58</v>
      </c>
      <c r="I425" s="111"/>
    </row>
    <row r="426" spans="1:9" ht="14.5" customHeight="1" x14ac:dyDescent="0.35">
      <c r="A426" s="107">
        <v>425</v>
      </c>
      <c r="B426" s="108" t="s">
        <v>483</v>
      </c>
      <c r="C426" s="108" t="s">
        <v>161</v>
      </c>
      <c r="D426" s="109" t="s">
        <v>49</v>
      </c>
      <c r="F426" s="110" t="s">
        <v>1540</v>
      </c>
      <c r="G426" s="108" t="s">
        <v>1541</v>
      </c>
      <c r="H426" s="108" t="s">
        <v>270</v>
      </c>
      <c r="I426" s="111"/>
    </row>
    <row r="427" spans="1:9" x14ac:dyDescent="0.35">
      <c r="A427" s="107">
        <v>426</v>
      </c>
      <c r="B427" s="108" t="s">
        <v>484</v>
      </c>
      <c r="C427" s="108" t="s">
        <v>82</v>
      </c>
      <c r="D427" s="109" t="s">
        <v>65</v>
      </c>
      <c r="F427" s="110" t="s">
        <v>1542</v>
      </c>
      <c r="G427" s="108" t="s">
        <v>1543</v>
      </c>
      <c r="H427" s="108" t="s">
        <v>141</v>
      </c>
      <c r="I427" s="111" t="s">
        <v>118</v>
      </c>
    </row>
    <row r="428" spans="1:9" x14ac:dyDescent="0.35">
      <c r="A428" s="107">
        <v>427</v>
      </c>
      <c r="B428" s="108" t="s">
        <v>485</v>
      </c>
      <c r="C428" s="108" t="s">
        <v>118</v>
      </c>
      <c r="D428" s="109" t="s">
        <v>49</v>
      </c>
      <c r="F428" s="110" t="s">
        <v>1544</v>
      </c>
      <c r="G428" s="108" t="s">
        <v>1545</v>
      </c>
      <c r="H428" s="108" t="s">
        <v>141</v>
      </c>
      <c r="I428" s="111" t="s">
        <v>118</v>
      </c>
    </row>
    <row r="429" spans="1:9" x14ac:dyDescent="0.35">
      <c r="A429" s="107">
        <v>428</v>
      </c>
      <c r="B429" s="108" t="s">
        <v>486</v>
      </c>
      <c r="C429" s="108" t="s">
        <v>118</v>
      </c>
      <c r="D429" s="109" t="s">
        <v>49</v>
      </c>
      <c r="F429" s="110" t="s">
        <v>1546</v>
      </c>
      <c r="G429" s="108" t="s">
        <v>1547</v>
      </c>
      <c r="H429" s="108" t="s">
        <v>112</v>
      </c>
      <c r="I429" s="111"/>
    </row>
    <row r="430" spans="1:9" x14ac:dyDescent="0.35">
      <c r="A430" s="107">
        <v>429</v>
      </c>
      <c r="B430" s="108" t="s">
        <v>487</v>
      </c>
      <c r="C430" s="108" t="s">
        <v>270</v>
      </c>
      <c r="D430" s="109" t="s">
        <v>65</v>
      </c>
      <c r="F430" s="110" t="s">
        <v>1548</v>
      </c>
      <c r="G430" s="108" t="s">
        <v>1549</v>
      </c>
      <c r="H430" s="108" t="s">
        <v>82</v>
      </c>
      <c r="I430" s="111"/>
    </row>
    <row r="431" spans="1:9" ht="14.5" customHeight="1" x14ac:dyDescent="0.35">
      <c r="A431" s="107">
        <v>430</v>
      </c>
      <c r="B431" s="108" t="s">
        <v>488</v>
      </c>
      <c r="C431" s="108" t="s">
        <v>270</v>
      </c>
      <c r="D431" s="109" t="s">
        <v>65</v>
      </c>
      <c r="F431" s="110" t="s">
        <v>1550</v>
      </c>
      <c r="G431" s="108" t="s">
        <v>1551</v>
      </c>
      <c r="H431" s="108" t="s">
        <v>141</v>
      </c>
      <c r="I431" s="111" t="s">
        <v>69</v>
      </c>
    </row>
    <row r="432" spans="1:9" x14ac:dyDescent="0.35">
      <c r="A432" s="107">
        <v>431</v>
      </c>
      <c r="B432" s="108" t="s">
        <v>489</v>
      </c>
      <c r="C432" s="108" t="s">
        <v>48</v>
      </c>
      <c r="D432" s="109" t="s">
        <v>49</v>
      </c>
      <c r="F432" s="110" t="s">
        <v>1552</v>
      </c>
      <c r="G432" s="108" t="s">
        <v>1553</v>
      </c>
      <c r="H432" s="108" t="s">
        <v>270</v>
      </c>
      <c r="I432" s="111" t="s">
        <v>118</v>
      </c>
    </row>
    <row r="433" spans="1:9" ht="14.5" customHeight="1" x14ac:dyDescent="0.35">
      <c r="A433" s="107">
        <v>432</v>
      </c>
      <c r="B433" s="108" t="s">
        <v>490</v>
      </c>
      <c r="C433" s="108" t="s">
        <v>69</v>
      </c>
      <c r="D433" s="109" t="s">
        <v>67</v>
      </c>
      <c r="F433" s="110" t="s">
        <v>1554</v>
      </c>
      <c r="G433" s="108" t="s">
        <v>1555</v>
      </c>
      <c r="H433" s="108" t="s">
        <v>118</v>
      </c>
      <c r="I433" s="111"/>
    </row>
    <row r="434" spans="1:9" x14ac:dyDescent="0.35">
      <c r="A434" s="107">
        <v>433</v>
      </c>
      <c r="B434" s="108" t="s">
        <v>491</v>
      </c>
      <c r="C434" s="108" t="s">
        <v>118</v>
      </c>
      <c r="D434" s="109" t="s">
        <v>67</v>
      </c>
      <c r="F434" s="110" t="s">
        <v>1554</v>
      </c>
      <c r="G434" s="108" t="s">
        <v>1555</v>
      </c>
      <c r="H434" s="108" t="s">
        <v>118</v>
      </c>
      <c r="I434" s="111"/>
    </row>
    <row r="435" spans="1:9" ht="14.5" customHeight="1" x14ac:dyDescent="0.35">
      <c r="A435" s="107">
        <v>434</v>
      </c>
      <c r="B435" s="108" t="s">
        <v>492</v>
      </c>
      <c r="C435" s="108" t="s">
        <v>141</v>
      </c>
      <c r="D435" s="109" t="s">
        <v>65</v>
      </c>
      <c r="F435" s="110" t="s">
        <v>1554</v>
      </c>
      <c r="G435" s="108" t="s">
        <v>1555</v>
      </c>
      <c r="H435" s="108" t="s">
        <v>118</v>
      </c>
      <c r="I435" s="111"/>
    </row>
    <row r="436" spans="1:9" ht="14.5" customHeight="1" x14ac:dyDescent="0.35">
      <c r="A436" s="107">
        <v>435</v>
      </c>
      <c r="B436" s="108" t="s">
        <v>493</v>
      </c>
      <c r="C436" s="108" t="s">
        <v>60</v>
      </c>
      <c r="D436" s="109" t="s">
        <v>65</v>
      </c>
      <c r="F436" s="110" t="s">
        <v>1554</v>
      </c>
      <c r="G436" s="108" t="s">
        <v>1555</v>
      </c>
      <c r="H436" s="108" t="s">
        <v>118</v>
      </c>
      <c r="I436" s="111"/>
    </row>
    <row r="437" spans="1:9" ht="14.5" customHeight="1" x14ac:dyDescent="0.35">
      <c r="A437" s="107">
        <v>436</v>
      </c>
      <c r="B437" s="108" t="s">
        <v>494</v>
      </c>
      <c r="C437" s="108" t="s">
        <v>56</v>
      </c>
      <c r="D437" s="109" t="s">
        <v>65</v>
      </c>
      <c r="F437" s="110" t="s">
        <v>1556</v>
      </c>
      <c r="G437" s="108" t="s">
        <v>1557</v>
      </c>
      <c r="H437" s="108" t="s">
        <v>76</v>
      </c>
      <c r="I437" s="111"/>
    </row>
    <row r="438" spans="1:9" x14ac:dyDescent="0.35">
      <c r="A438" s="107">
        <v>437</v>
      </c>
      <c r="B438" s="108" t="s">
        <v>495</v>
      </c>
      <c r="C438" s="108" t="s">
        <v>76</v>
      </c>
      <c r="D438" s="109" t="s">
        <v>65</v>
      </c>
      <c r="F438" s="110" t="s">
        <v>1558</v>
      </c>
      <c r="G438" s="108" t="s">
        <v>1559</v>
      </c>
      <c r="H438" s="108" t="s">
        <v>76</v>
      </c>
      <c r="I438" s="111"/>
    </row>
    <row r="439" spans="1:9" x14ac:dyDescent="0.35">
      <c r="A439" s="107">
        <v>438</v>
      </c>
      <c r="B439" s="108" t="s">
        <v>496</v>
      </c>
      <c r="C439" s="108" t="s">
        <v>76</v>
      </c>
      <c r="D439" s="109" t="s">
        <v>49</v>
      </c>
      <c r="F439" s="110" t="s">
        <v>1560</v>
      </c>
      <c r="G439" s="108" t="s">
        <v>1561</v>
      </c>
      <c r="H439" s="108" t="s">
        <v>76</v>
      </c>
      <c r="I439" s="111" t="s">
        <v>82</v>
      </c>
    </row>
    <row r="440" spans="1:9" ht="14.5" customHeight="1" x14ac:dyDescent="0.35">
      <c r="A440" s="107">
        <v>439</v>
      </c>
      <c r="B440" s="108" t="s">
        <v>497</v>
      </c>
      <c r="C440" s="108" t="s">
        <v>148</v>
      </c>
      <c r="D440" s="109" t="s">
        <v>49</v>
      </c>
      <c r="F440" s="110" t="s">
        <v>1562</v>
      </c>
      <c r="G440" s="108" t="s">
        <v>1563</v>
      </c>
      <c r="H440" s="108" t="s">
        <v>56</v>
      </c>
      <c r="I440" s="111"/>
    </row>
    <row r="441" spans="1:9" x14ac:dyDescent="0.35">
      <c r="A441" s="107">
        <v>440</v>
      </c>
      <c r="B441" s="108" t="s">
        <v>498</v>
      </c>
      <c r="C441" s="108" t="s">
        <v>95</v>
      </c>
      <c r="D441" s="109" t="s">
        <v>49</v>
      </c>
      <c r="F441" s="110" t="s">
        <v>1564</v>
      </c>
      <c r="G441" s="108" t="s">
        <v>1565</v>
      </c>
      <c r="H441" s="108" t="s">
        <v>56</v>
      </c>
      <c r="I441" s="111" t="s">
        <v>50</v>
      </c>
    </row>
    <row r="442" spans="1:9" x14ac:dyDescent="0.35">
      <c r="A442" s="107">
        <v>441</v>
      </c>
      <c r="B442" s="108" t="s">
        <v>499</v>
      </c>
      <c r="C442" s="108" t="s">
        <v>95</v>
      </c>
      <c r="D442" s="109" t="s">
        <v>49</v>
      </c>
      <c r="F442" s="110" t="s">
        <v>1566</v>
      </c>
      <c r="G442" s="108" t="s">
        <v>1567</v>
      </c>
      <c r="H442" s="108" t="s">
        <v>56</v>
      </c>
      <c r="I442" s="111" t="s">
        <v>50</v>
      </c>
    </row>
    <row r="443" spans="1:9" x14ac:dyDescent="0.35">
      <c r="A443" s="107">
        <v>442</v>
      </c>
      <c r="B443" s="108" t="s">
        <v>500</v>
      </c>
      <c r="C443" s="108" t="s">
        <v>270</v>
      </c>
      <c r="D443" s="109" t="s">
        <v>49</v>
      </c>
      <c r="F443" s="110" t="s">
        <v>1568</v>
      </c>
      <c r="G443" s="108" t="s">
        <v>1569</v>
      </c>
      <c r="H443" s="108" t="s">
        <v>112</v>
      </c>
      <c r="I443" s="111"/>
    </row>
    <row r="444" spans="1:9" ht="14.5" customHeight="1" x14ac:dyDescent="0.35">
      <c r="A444" s="107">
        <v>443</v>
      </c>
      <c r="B444" s="108" t="s">
        <v>501</v>
      </c>
      <c r="C444" s="108" t="s">
        <v>270</v>
      </c>
      <c r="D444" s="109" t="s">
        <v>49</v>
      </c>
      <c r="F444" s="110" t="s">
        <v>1570</v>
      </c>
      <c r="G444" s="108" t="s">
        <v>1571</v>
      </c>
      <c r="H444" s="108" t="s">
        <v>112</v>
      </c>
      <c r="I444" s="111"/>
    </row>
    <row r="445" spans="1:9" ht="14.5" customHeight="1" x14ac:dyDescent="0.35">
      <c r="A445" s="107">
        <v>444</v>
      </c>
      <c r="B445" s="108" t="s">
        <v>502</v>
      </c>
      <c r="C445" s="108" t="s">
        <v>148</v>
      </c>
      <c r="D445" s="109" t="s">
        <v>49</v>
      </c>
      <c r="F445" s="110" t="s">
        <v>1572</v>
      </c>
      <c r="G445" s="108" t="s">
        <v>1573</v>
      </c>
      <c r="H445" s="108" t="s">
        <v>112</v>
      </c>
      <c r="I445" s="111" t="s">
        <v>270</v>
      </c>
    </row>
    <row r="446" spans="1:9" ht="14.5" customHeight="1" x14ac:dyDescent="0.35">
      <c r="A446" s="107">
        <v>445</v>
      </c>
      <c r="B446" s="108" t="s">
        <v>503</v>
      </c>
      <c r="C446" s="108" t="s">
        <v>48</v>
      </c>
      <c r="D446" s="109" t="s">
        <v>67</v>
      </c>
      <c r="F446" s="110" t="s">
        <v>1574</v>
      </c>
      <c r="G446" s="108" t="s">
        <v>1575</v>
      </c>
      <c r="H446" s="108" t="s">
        <v>48</v>
      </c>
      <c r="I446" s="111" t="s">
        <v>69</v>
      </c>
    </row>
    <row r="447" spans="1:9" x14ac:dyDescent="0.35">
      <c r="A447" s="107">
        <v>446</v>
      </c>
      <c r="B447" s="108" t="s">
        <v>504</v>
      </c>
      <c r="C447" s="108" t="s">
        <v>148</v>
      </c>
      <c r="D447" s="109" t="s">
        <v>67</v>
      </c>
      <c r="F447" s="110" t="s">
        <v>1576</v>
      </c>
      <c r="G447" s="108" t="s">
        <v>1577</v>
      </c>
      <c r="H447" s="108" t="s">
        <v>48</v>
      </c>
      <c r="I447" s="111" t="s">
        <v>69</v>
      </c>
    </row>
    <row r="448" spans="1:9" x14ac:dyDescent="0.35">
      <c r="A448" s="107">
        <v>447</v>
      </c>
      <c r="B448" s="108" t="s">
        <v>505</v>
      </c>
      <c r="C448" s="108" t="s">
        <v>76</v>
      </c>
      <c r="D448" s="109" t="s">
        <v>65</v>
      </c>
      <c r="F448" s="110" t="s">
        <v>1578</v>
      </c>
      <c r="G448" s="108" t="s">
        <v>1579</v>
      </c>
      <c r="H448" s="108" t="s">
        <v>48</v>
      </c>
      <c r="I448" s="111" t="s">
        <v>69</v>
      </c>
    </row>
    <row r="449" spans="1:9" x14ac:dyDescent="0.35">
      <c r="A449" s="107">
        <v>448</v>
      </c>
      <c r="B449" s="108" t="s">
        <v>506</v>
      </c>
      <c r="C449" s="108" t="s">
        <v>69</v>
      </c>
      <c r="D449" s="109" t="s">
        <v>65</v>
      </c>
      <c r="F449" s="110" t="s">
        <v>1580</v>
      </c>
      <c r="G449" s="108" t="s">
        <v>1581</v>
      </c>
      <c r="H449" s="108" t="s">
        <v>48</v>
      </c>
      <c r="I449" s="111"/>
    </row>
    <row r="450" spans="1:9" x14ac:dyDescent="0.35">
      <c r="A450" s="107">
        <v>449</v>
      </c>
      <c r="B450" s="108" t="s">
        <v>507</v>
      </c>
      <c r="C450" s="108" t="s">
        <v>48</v>
      </c>
      <c r="D450" s="109" t="s">
        <v>65</v>
      </c>
      <c r="F450" s="110" t="s">
        <v>1582</v>
      </c>
      <c r="G450" s="108" t="s">
        <v>1583</v>
      </c>
      <c r="H450" s="108" t="s">
        <v>48</v>
      </c>
      <c r="I450" s="111" t="s">
        <v>112</v>
      </c>
    </row>
    <row r="451" spans="1:9" x14ac:dyDescent="0.35">
      <c r="A451" s="107">
        <v>450</v>
      </c>
      <c r="B451" s="108" t="s">
        <v>508</v>
      </c>
      <c r="C451" s="108" t="s">
        <v>97</v>
      </c>
      <c r="D451" s="109" t="s">
        <v>49</v>
      </c>
      <c r="F451" s="110" t="s">
        <v>1584</v>
      </c>
      <c r="G451" s="108" t="s">
        <v>1585</v>
      </c>
      <c r="H451" s="108" t="s">
        <v>97</v>
      </c>
      <c r="I451" s="111"/>
    </row>
    <row r="452" spans="1:9" x14ac:dyDescent="0.35">
      <c r="A452" s="107">
        <v>451</v>
      </c>
      <c r="B452" s="108" t="s">
        <v>509</v>
      </c>
      <c r="C452" s="108" t="s">
        <v>60</v>
      </c>
      <c r="D452" s="109" t="s">
        <v>65</v>
      </c>
      <c r="F452" s="110" t="s">
        <v>1586</v>
      </c>
      <c r="G452" s="108" t="s">
        <v>1587</v>
      </c>
      <c r="H452" s="108" t="s">
        <v>97</v>
      </c>
      <c r="I452" s="111"/>
    </row>
    <row r="453" spans="1:9" ht="14.5" customHeight="1" x14ac:dyDescent="0.35">
      <c r="A453" s="107">
        <v>452</v>
      </c>
      <c r="B453" s="108" t="s">
        <v>510</v>
      </c>
      <c r="C453" s="108" t="s">
        <v>76</v>
      </c>
      <c r="D453" s="109" t="s">
        <v>49</v>
      </c>
      <c r="F453" s="110" t="s">
        <v>1588</v>
      </c>
      <c r="G453" s="108" t="s">
        <v>1589</v>
      </c>
      <c r="H453" s="108" t="s">
        <v>60</v>
      </c>
      <c r="I453" s="111"/>
    </row>
    <row r="454" spans="1:9" ht="14.5" customHeight="1" x14ac:dyDescent="0.35">
      <c r="A454" s="107">
        <v>453</v>
      </c>
      <c r="B454" s="108" t="s">
        <v>511</v>
      </c>
      <c r="C454" s="108" t="s">
        <v>112</v>
      </c>
      <c r="D454" s="109" t="s">
        <v>49</v>
      </c>
      <c r="F454" s="110" t="s">
        <v>1590</v>
      </c>
      <c r="G454" s="108" t="s">
        <v>1591</v>
      </c>
      <c r="H454" s="108" t="s">
        <v>60</v>
      </c>
      <c r="I454" s="111"/>
    </row>
    <row r="455" spans="1:9" ht="14.5" customHeight="1" x14ac:dyDescent="0.35">
      <c r="A455" s="107">
        <v>454</v>
      </c>
      <c r="B455" s="108" t="s">
        <v>512</v>
      </c>
      <c r="C455" s="108" t="s">
        <v>97</v>
      </c>
      <c r="D455" s="109" t="s">
        <v>49</v>
      </c>
      <c r="F455" s="110" t="s">
        <v>1592</v>
      </c>
      <c r="G455" s="108" t="s">
        <v>1593</v>
      </c>
      <c r="H455" s="108" t="s">
        <v>60</v>
      </c>
      <c r="I455" s="111"/>
    </row>
    <row r="456" spans="1:9" ht="14.5" customHeight="1" x14ac:dyDescent="0.35">
      <c r="A456" s="107">
        <v>455</v>
      </c>
      <c r="B456" s="108" t="s">
        <v>513</v>
      </c>
      <c r="C456" s="108" t="s">
        <v>97</v>
      </c>
      <c r="D456" s="109" t="s">
        <v>67</v>
      </c>
      <c r="F456" s="110" t="s">
        <v>1594</v>
      </c>
      <c r="G456" s="108" t="s">
        <v>1595</v>
      </c>
      <c r="H456" s="108" t="s">
        <v>76</v>
      </c>
      <c r="I456" s="111" t="s">
        <v>95</v>
      </c>
    </row>
    <row r="457" spans="1:9" ht="14.5" customHeight="1" x14ac:dyDescent="0.35">
      <c r="A457" s="107">
        <v>456</v>
      </c>
      <c r="B457" s="108" t="s">
        <v>514</v>
      </c>
      <c r="C457" s="108" t="s">
        <v>97</v>
      </c>
      <c r="D457" s="109" t="s">
        <v>67</v>
      </c>
      <c r="F457" s="110" t="s">
        <v>1596</v>
      </c>
      <c r="G457" s="108" t="s">
        <v>1597</v>
      </c>
      <c r="H457" s="108" t="s">
        <v>76</v>
      </c>
      <c r="I457" s="111" t="s">
        <v>95</v>
      </c>
    </row>
    <row r="458" spans="1:9" ht="14.5" customHeight="1" x14ac:dyDescent="0.35">
      <c r="A458" s="107">
        <v>457</v>
      </c>
      <c r="B458" s="108" t="s">
        <v>515</v>
      </c>
      <c r="C458" s="108" t="s">
        <v>148</v>
      </c>
      <c r="D458" s="109" t="s">
        <v>49</v>
      </c>
      <c r="F458" s="110" t="s">
        <v>1598</v>
      </c>
      <c r="G458" s="108" t="s">
        <v>1599</v>
      </c>
      <c r="H458" s="108" t="s">
        <v>148</v>
      </c>
      <c r="I458" s="111"/>
    </row>
    <row r="459" spans="1:9" ht="14.5" customHeight="1" x14ac:dyDescent="0.35">
      <c r="A459" s="107">
        <v>458</v>
      </c>
      <c r="B459" s="108" t="s">
        <v>516</v>
      </c>
      <c r="C459" s="108" t="s">
        <v>48</v>
      </c>
      <c r="D459" s="109" t="s">
        <v>49</v>
      </c>
      <c r="F459" s="110" t="s">
        <v>1600</v>
      </c>
      <c r="G459" s="108" t="s">
        <v>1601</v>
      </c>
      <c r="H459" s="108" t="s">
        <v>148</v>
      </c>
      <c r="I459" s="111"/>
    </row>
    <row r="460" spans="1:9" x14ac:dyDescent="0.35">
      <c r="A460" s="107">
        <v>459</v>
      </c>
      <c r="B460" s="108" t="s">
        <v>517</v>
      </c>
      <c r="C460" s="108" t="s">
        <v>141</v>
      </c>
      <c r="D460" s="109" t="s">
        <v>65</v>
      </c>
      <c r="F460" s="110" t="s">
        <v>1602</v>
      </c>
      <c r="G460" s="108" t="s">
        <v>1603</v>
      </c>
      <c r="H460" s="108" t="s">
        <v>148</v>
      </c>
      <c r="I460" s="111" t="s">
        <v>270</v>
      </c>
    </row>
    <row r="461" spans="1:9" x14ac:dyDescent="0.35">
      <c r="A461" s="107">
        <v>460</v>
      </c>
      <c r="B461" s="108" t="s">
        <v>518</v>
      </c>
      <c r="C461" s="108" t="s">
        <v>141</v>
      </c>
      <c r="D461" s="109" t="s">
        <v>65</v>
      </c>
      <c r="F461" s="110" t="s">
        <v>1604</v>
      </c>
      <c r="G461" s="108" t="s">
        <v>1605</v>
      </c>
      <c r="H461" s="108" t="s">
        <v>148</v>
      </c>
      <c r="I461" s="111" t="s">
        <v>270</v>
      </c>
    </row>
    <row r="462" spans="1:9" x14ac:dyDescent="0.35">
      <c r="A462" s="107">
        <v>461</v>
      </c>
      <c r="B462" s="108" t="s">
        <v>519</v>
      </c>
      <c r="C462" s="108" t="s">
        <v>118</v>
      </c>
      <c r="D462" s="109" t="s">
        <v>67</v>
      </c>
      <c r="F462" s="110" t="s">
        <v>1606</v>
      </c>
      <c r="G462" s="108" t="s">
        <v>1607</v>
      </c>
      <c r="H462" s="108" t="s">
        <v>97</v>
      </c>
      <c r="I462" s="111"/>
    </row>
    <row r="463" spans="1:9" x14ac:dyDescent="0.35">
      <c r="A463" s="107">
        <v>462</v>
      </c>
      <c r="B463" s="108" t="s">
        <v>520</v>
      </c>
      <c r="C463" s="108" t="s">
        <v>48</v>
      </c>
      <c r="D463" s="109" t="s">
        <v>49</v>
      </c>
      <c r="F463" s="110" t="s">
        <v>1606</v>
      </c>
      <c r="G463" s="108" t="s">
        <v>1607</v>
      </c>
      <c r="H463" s="108" t="s">
        <v>97</v>
      </c>
      <c r="I463" s="111"/>
    </row>
    <row r="464" spans="1:9" x14ac:dyDescent="0.35">
      <c r="A464" s="107">
        <v>463</v>
      </c>
      <c r="B464" s="108" t="s">
        <v>521</v>
      </c>
      <c r="C464" s="108" t="s">
        <v>56</v>
      </c>
      <c r="D464" s="109" t="s">
        <v>65</v>
      </c>
      <c r="F464" s="110" t="s">
        <v>1606</v>
      </c>
      <c r="G464" s="108" t="s">
        <v>1607</v>
      </c>
      <c r="H464" s="108" t="s">
        <v>97</v>
      </c>
      <c r="I464" s="111"/>
    </row>
    <row r="465" spans="1:9" ht="14.5" customHeight="1" x14ac:dyDescent="0.35">
      <c r="A465" s="107">
        <v>464</v>
      </c>
      <c r="B465" s="108" t="s">
        <v>522</v>
      </c>
      <c r="C465" s="108" t="s">
        <v>100</v>
      </c>
      <c r="D465" s="109" t="s">
        <v>67</v>
      </c>
      <c r="F465" s="110" t="s">
        <v>1608</v>
      </c>
      <c r="G465" s="108" t="s">
        <v>1609</v>
      </c>
      <c r="H465" s="108" t="s">
        <v>97</v>
      </c>
      <c r="I465" s="111" t="s">
        <v>76</v>
      </c>
    </row>
    <row r="466" spans="1:9" ht="14.5" customHeight="1" x14ac:dyDescent="0.35">
      <c r="A466" s="107">
        <v>465</v>
      </c>
      <c r="B466" s="108" t="s">
        <v>523</v>
      </c>
      <c r="C466" s="108" t="s">
        <v>76</v>
      </c>
      <c r="D466" s="109" t="s">
        <v>65</v>
      </c>
      <c r="F466" s="110" t="s">
        <v>1608</v>
      </c>
      <c r="G466" s="108" t="s">
        <v>1609</v>
      </c>
      <c r="H466" s="108" t="s">
        <v>97</v>
      </c>
      <c r="I466" s="111" t="s">
        <v>82</v>
      </c>
    </row>
    <row r="467" spans="1:9" x14ac:dyDescent="0.35">
      <c r="A467" s="107">
        <v>466</v>
      </c>
      <c r="B467" s="108" t="s">
        <v>524</v>
      </c>
      <c r="C467" s="108" t="s">
        <v>161</v>
      </c>
      <c r="D467" s="109" t="s">
        <v>65</v>
      </c>
      <c r="F467" s="110" t="s">
        <v>1608</v>
      </c>
      <c r="G467" s="108" t="s">
        <v>1609</v>
      </c>
      <c r="H467" s="108" t="s">
        <v>97</v>
      </c>
      <c r="I467" s="111" t="s">
        <v>270</v>
      </c>
    </row>
    <row r="468" spans="1:9" x14ac:dyDescent="0.35">
      <c r="A468" s="107">
        <v>467</v>
      </c>
      <c r="B468" s="108" t="s">
        <v>525</v>
      </c>
      <c r="C468" s="108" t="s">
        <v>161</v>
      </c>
      <c r="D468" s="109" t="s">
        <v>49</v>
      </c>
      <c r="F468" s="110" t="s">
        <v>1610</v>
      </c>
      <c r="G468" s="108" t="s">
        <v>1611</v>
      </c>
      <c r="H468" s="108" t="s">
        <v>97</v>
      </c>
      <c r="I468" s="111" t="s">
        <v>69</v>
      </c>
    </row>
    <row r="469" spans="1:9" ht="14.5" customHeight="1" x14ac:dyDescent="0.35">
      <c r="A469" s="107">
        <v>468</v>
      </c>
      <c r="B469" s="108" t="s">
        <v>526</v>
      </c>
      <c r="C469" s="108" t="s">
        <v>100</v>
      </c>
      <c r="D469" s="109" t="s">
        <v>67</v>
      </c>
      <c r="F469" s="110" t="s">
        <v>1612</v>
      </c>
      <c r="G469" s="108" t="s">
        <v>1613</v>
      </c>
      <c r="H469" s="108" t="s">
        <v>97</v>
      </c>
      <c r="I469" s="111" t="s">
        <v>69</v>
      </c>
    </row>
    <row r="470" spans="1:9" ht="14.5" customHeight="1" x14ac:dyDescent="0.35">
      <c r="A470" s="107">
        <v>469</v>
      </c>
      <c r="B470" s="108" t="s">
        <v>527</v>
      </c>
      <c r="C470" s="108" t="s">
        <v>148</v>
      </c>
      <c r="D470" s="109" t="s">
        <v>67</v>
      </c>
      <c r="F470" s="110" t="s">
        <v>1614</v>
      </c>
      <c r="G470" s="108" t="s">
        <v>1615</v>
      </c>
      <c r="H470" s="108" t="s">
        <v>97</v>
      </c>
      <c r="I470" s="111" t="s">
        <v>69</v>
      </c>
    </row>
    <row r="471" spans="1:9" ht="14.5" customHeight="1" x14ac:dyDescent="0.35">
      <c r="A471" s="107">
        <v>470</v>
      </c>
      <c r="B471" s="108" t="s">
        <v>528</v>
      </c>
      <c r="C471" s="108" t="s">
        <v>118</v>
      </c>
      <c r="D471" s="109" t="s">
        <v>67</v>
      </c>
      <c r="F471" s="110" t="s">
        <v>1616</v>
      </c>
      <c r="G471" s="108" t="s">
        <v>1617</v>
      </c>
      <c r="H471" s="108" t="s">
        <v>60</v>
      </c>
      <c r="I471" s="111"/>
    </row>
    <row r="472" spans="1:9" x14ac:dyDescent="0.35">
      <c r="A472" s="107">
        <v>471</v>
      </c>
      <c r="B472" s="108" t="s">
        <v>529</v>
      </c>
      <c r="C472" s="108" t="s">
        <v>118</v>
      </c>
      <c r="D472" s="109" t="s">
        <v>67</v>
      </c>
      <c r="F472" s="110" t="s">
        <v>1618</v>
      </c>
      <c r="G472" s="108" t="s">
        <v>1619</v>
      </c>
      <c r="H472" s="108" t="s">
        <v>112</v>
      </c>
      <c r="I472" s="111"/>
    </row>
    <row r="473" spans="1:9" x14ac:dyDescent="0.35">
      <c r="A473" s="107">
        <v>472</v>
      </c>
      <c r="B473" s="108" t="s">
        <v>530</v>
      </c>
      <c r="C473" s="108" t="s">
        <v>118</v>
      </c>
      <c r="D473" s="109" t="s">
        <v>67</v>
      </c>
      <c r="F473" s="110" t="s">
        <v>1620</v>
      </c>
      <c r="G473" s="108" t="s">
        <v>1621</v>
      </c>
      <c r="H473" s="108" t="s">
        <v>112</v>
      </c>
      <c r="I473" s="111"/>
    </row>
    <row r="474" spans="1:9" x14ac:dyDescent="0.35">
      <c r="A474" s="107">
        <v>473</v>
      </c>
      <c r="B474" s="108" t="s">
        <v>531</v>
      </c>
      <c r="C474" s="108" t="s">
        <v>118</v>
      </c>
      <c r="D474" s="109" t="s">
        <v>65</v>
      </c>
      <c r="F474" s="110" t="s">
        <v>1622</v>
      </c>
      <c r="G474" s="108" t="s">
        <v>1623</v>
      </c>
      <c r="H474" s="108" t="s">
        <v>76</v>
      </c>
      <c r="I474" s="111"/>
    </row>
    <row r="475" spans="1:9" x14ac:dyDescent="0.35">
      <c r="A475" s="107">
        <v>474</v>
      </c>
      <c r="B475" s="108" t="s">
        <v>532</v>
      </c>
      <c r="C475" s="108" t="s">
        <v>95</v>
      </c>
      <c r="D475" s="109" t="s">
        <v>65</v>
      </c>
      <c r="F475" s="110" t="s">
        <v>1624</v>
      </c>
      <c r="G475" s="108" t="s">
        <v>1625</v>
      </c>
      <c r="H475" s="108" t="s">
        <v>76</v>
      </c>
      <c r="I475" s="111"/>
    </row>
    <row r="476" spans="1:9" ht="14.5" customHeight="1" x14ac:dyDescent="0.35">
      <c r="A476" s="107">
        <v>475</v>
      </c>
      <c r="B476" s="108" t="s">
        <v>533</v>
      </c>
      <c r="C476" s="108" t="s">
        <v>270</v>
      </c>
      <c r="D476" s="109" t="s">
        <v>67</v>
      </c>
      <c r="F476" s="110" t="s">
        <v>1626</v>
      </c>
      <c r="G476" s="108" t="s">
        <v>1627</v>
      </c>
      <c r="H476" s="108" t="s">
        <v>112</v>
      </c>
      <c r="I476" s="111"/>
    </row>
    <row r="477" spans="1:9" x14ac:dyDescent="0.35">
      <c r="A477" s="107">
        <v>476</v>
      </c>
      <c r="B477" s="108" t="s">
        <v>534</v>
      </c>
      <c r="C477" s="108" t="s">
        <v>97</v>
      </c>
      <c r="D477" s="109" t="s">
        <v>67</v>
      </c>
      <c r="F477" s="110" t="s">
        <v>1626</v>
      </c>
      <c r="G477" s="108" t="s">
        <v>1627</v>
      </c>
      <c r="H477" s="108" t="s">
        <v>112</v>
      </c>
      <c r="I477" s="111"/>
    </row>
    <row r="478" spans="1:9" ht="14.5" customHeight="1" x14ac:dyDescent="0.35">
      <c r="A478" s="107">
        <v>477</v>
      </c>
      <c r="B478" s="108" t="s">
        <v>535</v>
      </c>
      <c r="C478" s="108" t="s">
        <v>118</v>
      </c>
      <c r="D478" s="109" t="s">
        <v>67</v>
      </c>
      <c r="F478" s="110" t="s">
        <v>1628</v>
      </c>
      <c r="G478" s="108" t="s">
        <v>1629</v>
      </c>
      <c r="H478" s="108" t="s">
        <v>112</v>
      </c>
      <c r="I478" s="111" t="s">
        <v>82</v>
      </c>
    </row>
    <row r="479" spans="1:9" x14ac:dyDescent="0.35">
      <c r="A479" s="107">
        <v>478</v>
      </c>
      <c r="B479" s="108" t="s">
        <v>536</v>
      </c>
      <c r="C479" s="108" t="s">
        <v>118</v>
      </c>
      <c r="D479" s="109" t="s">
        <v>67</v>
      </c>
      <c r="F479" s="110" t="s">
        <v>1628</v>
      </c>
      <c r="G479" s="108" t="s">
        <v>1629</v>
      </c>
      <c r="H479" s="108" t="s">
        <v>112</v>
      </c>
      <c r="I479" s="111" t="s">
        <v>82</v>
      </c>
    </row>
    <row r="480" spans="1:9" x14ac:dyDescent="0.35">
      <c r="A480" s="107">
        <v>479</v>
      </c>
      <c r="B480" s="108" t="s">
        <v>537</v>
      </c>
      <c r="C480" s="108" t="s">
        <v>148</v>
      </c>
      <c r="D480" s="109" t="s">
        <v>49</v>
      </c>
      <c r="F480" s="110" t="s">
        <v>1630</v>
      </c>
      <c r="G480" s="108" t="s">
        <v>1631</v>
      </c>
      <c r="H480" s="108" t="s">
        <v>48</v>
      </c>
      <c r="I480" s="111"/>
    </row>
    <row r="481" spans="1:9" x14ac:dyDescent="0.35">
      <c r="A481" s="107">
        <v>480</v>
      </c>
      <c r="B481" s="108" t="s">
        <v>538</v>
      </c>
      <c r="C481" s="108" t="s">
        <v>50</v>
      </c>
      <c r="D481" s="109" t="s">
        <v>49</v>
      </c>
      <c r="F481" s="110" t="s">
        <v>1632</v>
      </c>
      <c r="G481" s="108" t="s">
        <v>1633</v>
      </c>
      <c r="H481" s="108" t="s">
        <v>161</v>
      </c>
      <c r="I481" s="111" t="s">
        <v>69</v>
      </c>
    </row>
    <row r="482" spans="1:9" x14ac:dyDescent="0.35">
      <c r="A482" s="107">
        <v>481</v>
      </c>
      <c r="B482" s="108" t="s">
        <v>539</v>
      </c>
      <c r="C482" s="108" t="s">
        <v>56</v>
      </c>
      <c r="D482" s="109" t="s">
        <v>65</v>
      </c>
      <c r="F482" s="110" t="s">
        <v>1634</v>
      </c>
      <c r="G482" s="108" t="s">
        <v>1635</v>
      </c>
      <c r="H482" s="108" t="s">
        <v>161</v>
      </c>
      <c r="I482" s="111" t="s">
        <v>69</v>
      </c>
    </row>
    <row r="483" spans="1:9" x14ac:dyDescent="0.35">
      <c r="A483" s="107">
        <v>482</v>
      </c>
      <c r="B483" s="108" t="s">
        <v>540</v>
      </c>
      <c r="C483" s="108" t="s">
        <v>95</v>
      </c>
      <c r="D483" s="109" t="s">
        <v>65</v>
      </c>
      <c r="F483" s="110" t="s">
        <v>1636</v>
      </c>
      <c r="G483" s="108" t="s">
        <v>1637</v>
      </c>
      <c r="H483" s="108" t="s">
        <v>48</v>
      </c>
      <c r="I483" s="111"/>
    </row>
    <row r="484" spans="1:9" x14ac:dyDescent="0.35">
      <c r="A484" s="107">
        <v>483</v>
      </c>
      <c r="B484" s="108" t="s">
        <v>541</v>
      </c>
      <c r="C484" s="108" t="s">
        <v>97</v>
      </c>
      <c r="D484" s="109" t="s">
        <v>67</v>
      </c>
      <c r="F484" s="110" t="s">
        <v>1638</v>
      </c>
      <c r="G484" s="108" t="s">
        <v>1639</v>
      </c>
      <c r="H484" s="108" t="s">
        <v>48</v>
      </c>
      <c r="I484" s="111"/>
    </row>
    <row r="485" spans="1:9" ht="14.5" customHeight="1" x14ac:dyDescent="0.35">
      <c r="A485" s="107">
        <v>484</v>
      </c>
      <c r="B485" s="108" t="s">
        <v>542</v>
      </c>
      <c r="C485" s="108" t="s">
        <v>270</v>
      </c>
      <c r="D485" s="109" t="s">
        <v>49</v>
      </c>
      <c r="F485" s="110" t="s">
        <v>1640</v>
      </c>
      <c r="G485" s="108" t="s">
        <v>1641</v>
      </c>
      <c r="H485" s="108" t="s">
        <v>161</v>
      </c>
      <c r="I485" s="111"/>
    </row>
    <row r="486" spans="1:9" x14ac:dyDescent="0.35">
      <c r="A486" s="107">
        <v>485</v>
      </c>
      <c r="B486" s="108" t="s">
        <v>543</v>
      </c>
      <c r="C486" s="108" t="s">
        <v>118</v>
      </c>
      <c r="D486" s="109" t="s">
        <v>65</v>
      </c>
      <c r="F486" s="110" t="s">
        <v>1642</v>
      </c>
      <c r="G486" s="108" t="s">
        <v>1643</v>
      </c>
      <c r="H486" s="108" t="s">
        <v>100</v>
      </c>
      <c r="I486" s="111" t="s">
        <v>69</v>
      </c>
    </row>
    <row r="487" spans="1:9" x14ac:dyDescent="0.35">
      <c r="A487" s="107">
        <v>486</v>
      </c>
      <c r="B487" s="108" t="s">
        <v>544</v>
      </c>
      <c r="C487" s="108" t="s">
        <v>60</v>
      </c>
      <c r="D487" s="109" t="s">
        <v>65</v>
      </c>
      <c r="F487" s="110" t="s">
        <v>1644</v>
      </c>
      <c r="G487" s="108" t="s">
        <v>1645</v>
      </c>
      <c r="H487" s="108" t="s">
        <v>48</v>
      </c>
      <c r="I487" s="111"/>
    </row>
    <row r="488" spans="1:9" x14ac:dyDescent="0.35">
      <c r="A488" s="107">
        <v>487</v>
      </c>
      <c r="B488" s="108" t="s">
        <v>545</v>
      </c>
      <c r="C488" s="108" t="s">
        <v>112</v>
      </c>
      <c r="D488" s="109" t="s">
        <v>67</v>
      </c>
      <c r="F488" s="110" t="s">
        <v>1646</v>
      </c>
      <c r="G488" s="108" t="s">
        <v>1647</v>
      </c>
      <c r="H488" s="108" t="s">
        <v>48</v>
      </c>
      <c r="I488" s="111"/>
    </row>
    <row r="489" spans="1:9" x14ac:dyDescent="0.35">
      <c r="A489" s="107">
        <v>488</v>
      </c>
      <c r="B489" s="108" t="s">
        <v>546</v>
      </c>
      <c r="C489" s="108" t="s">
        <v>56</v>
      </c>
      <c r="D489" s="109" t="s">
        <v>49</v>
      </c>
      <c r="F489" s="110" t="s">
        <v>1648</v>
      </c>
      <c r="G489" s="108" t="s">
        <v>1649</v>
      </c>
      <c r="H489" s="108" t="s">
        <v>118</v>
      </c>
      <c r="I489" s="111"/>
    </row>
    <row r="490" spans="1:9" x14ac:dyDescent="0.35">
      <c r="A490" s="107">
        <v>489</v>
      </c>
      <c r="B490" s="108" t="s">
        <v>547</v>
      </c>
      <c r="C490" s="108" t="s">
        <v>95</v>
      </c>
      <c r="D490" s="109" t="s">
        <v>67</v>
      </c>
      <c r="F490" s="110" t="s">
        <v>1650</v>
      </c>
      <c r="G490" s="108" t="s">
        <v>1651</v>
      </c>
      <c r="H490" s="108" t="s">
        <v>95</v>
      </c>
      <c r="I490" s="111" t="s">
        <v>100</v>
      </c>
    </row>
    <row r="491" spans="1:9" x14ac:dyDescent="0.35">
      <c r="A491" s="107">
        <v>490</v>
      </c>
      <c r="B491" s="108" t="s">
        <v>548</v>
      </c>
      <c r="C491" s="108" t="s">
        <v>50</v>
      </c>
      <c r="D491" s="109" t="s">
        <v>49</v>
      </c>
      <c r="F491" s="110" t="s">
        <v>1652</v>
      </c>
      <c r="G491" s="108" t="s">
        <v>1653</v>
      </c>
      <c r="H491" s="108" t="s">
        <v>95</v>
      </c>
      <c r="I491" s="111" t="s">
        <v>100</v>
      </c>
    </row>
    <row r="492" spans="1:9" x14ac:dyDescent="0.35">
      <c r="A492" s="107">
        <v>491</v>
      </c>
      <c r="B492" s="108" t="s">
        <v>549</v>
      </c>
      <c r="C492" s="108" t="s">
        <v>95</v>
      </c>
      <c r="D492" s="109" t="s">
        <v>65</v>
      </c>
      <c r="F492" s="110" t="s">
        <v>1654</v>
      </c>
      <c r="G492" s="108" t="s">
        <v>1655</v>
      </c>
      <c r="H492" s="108" t="s">
        <v>270</v>
      </c>
      <c r="I492" s="111" t="s">
        <v>118</v>
      </c>
    </row>
    <row r="493" spans="1:9" ht="14.5" customHeight="1" x14ac:dyDescent="0.35">
      <c r="A493" s="107">
        <v>492</v>
      </c>
      <c r="B493" s="108" t="s">
        <v>550</v>
      </c>
      <c r="C493" s="108" t="s">
        <v>100</v>
      </c>
      <c r="D493" s="109" t="s">
        <v>49</v>
      </c>
      <c r="F493" s="110" t="s">
        <v>1656</v>
      </c>
      <c r="G493" s="108" t="s">
        <v>1657</v>
      </c>
      <c r="H493" s="108" t="s">
        <v>270</v>
      </c>
      <c r="I493" s="111" t="s">
        <v>118</v>
      </c>
    </row>
    <row r="494" spans="1:9" ht="14.5" customHeight="1" x14ac:dyDescent="0.35">
      <c r="A494" s="107">
        <v>493</v>
      </c>
      <c r="B494" s="108" t="s">
        <v>551</v>
      </c>
      <c r="C494" s="108" t="s">
        <v>48</v>
      </c>
      <c r="D494" s="109" t="s">
        <v>67</v>
      </c>
      <c r="F494" s="110" t="s">
        <v>1658</v>
      </c>
      <c r="G494" s="108" t="s">
        <v>1659</v>
      </c>
      <c r="H494" s="108" t="s">
        <v>148</v>
      </c>
      <c r="I494" s="111"/>
    </row>
    <row r="495" spans="1:9" x14ac:dyDescent="0.35">
      <c r="A495" s="107">
        <v>494</v>
      </c>
      <c r="B495" s="108" t="s">
        <v>552</v>
      </c>
      <c r="C495" s="108" t="s">
        <v>48</v>
      </c>
      <c r="D495" s="109" t="s">
        <v>67</v>
      </c>
      <c r="F495" s="110" t="s">
        <v>1660</v>
      </c>
      <c r="G495" s="108" t="s">
        <v>1661</v>
      </c>
      <c r="H495" s="108" t="s">
        <v>118</v>
      </c>
      <c r="I495" s="111" t="s">
        <v>245</v>
      </c>
    </row>
    <row r="496" spans="1:9" x14ac:dyDescent="0.35">
      <c r="A496" s="107">
        <v>495</v>
      </c>
      <c r="B496" s="108" t="s">
        <v>553</v>
      </c>
      <c r="C496" s="108" t="s">
        <v>48</v>
      </c>
      <c r="D496" s="109" t="s">
        <v>67</v>
      </c>
      <c r="F496" s="110" t="s">
        <v>1662</v>
      </c>
      <c r="G496" s="108" t="s">
        <v>1663</v>
      </c>
      <c r="H496" s="108" t="s">
        <v>48</v>
      </c>
      <c r="I496" s="111"/>
    </row>
    <row r="497" spans="1:9" x14ac:dyDescent="0.35">
      <c r="A497" s="107">
        <v>496</v>
      </c>
      <c r="B497" s="108" t="s">
        <v>554</v>
      </c>
      <c r="C497" s="108" t="s">
        <v>48</v>
      </c>
      <c r="D497" s="109" t="s">
        <v>65</v>
      </c>
      <c r="F497" s="110" t="s">
        <v>1664</v>
      </c>
      <c r="G497" s="108" t="s">
        <v>1665</v>
      </c>
      <c r="H497" s="108" t="s">
        <v>48</v>
      </c>
      <c r="I497" s="111" t="s">
        <v>69</v>
      </c>
    </row>
    <row r="498" spans="1:9" x14ac:dyDescent="0.35">
      <c r="A498" s="107">
        <v>497</v>
      </c>
      <c r="B498" s="108" t="s">
        <v>555</v>
      </c>
      <c r="C498" s="108" t="s">
        <v>48</v>
      </c>
      <c r="D498" s="109" t="s">
        <v>65</v>
      </c>
      <c r="F498" s="110" t="s">
        <v>1666</v>
      </c>
      <c r="G498" s="108" t="s">
        <v>1667</v>
      </c>
      <c r="H498" s="108" t="s">
        <v>161</v>
      </c>
      <c r="I498" s="111" t="s">
        <v>100</v>
      </c>
    </row>
    <row r="499" spans="1:9" x14ac:dyDescent="0.35">
      <c r="A499" s="107">
        <v>498</v>
      </c>
      <c r="B499" s="108" t="s">
        <v>556</v>
      </c>
      <c r="C499" s="108" t="s">
        <v>48</v>
      </c>
      <c r="D499" s="109" t="s">
        <v>49</v>
      </c>
      <c r="F499" s="110" t="s">
        <v>1668</v>
      </c>
      <c r="G499" s="108" t="s">
        <v>1669</v>
      </c>
      <c r="H499" s="108" t="s">
        <v>141</v>
      </c>
      <c r="I499" s="111" t="s">
        <v>82</v>
      </c>
    </row>
    <row r="500" spans="1:9" x14ac:dyDescent="0.35">
      <c r="A500" s="107">
        <v>499</v>
      </c>
      <c r="B500" s="108" t="s">
        <v>557</v>
      </c>
      <c r="C500" s="108" t="s">
        <v>95</v>
      </c>
      <c r="D500" s="109" t="s">
        <v>65</v>
      </c>
      <c r="F500" s="110" t="s">
        <v>1670</v>
      </c>
      <c r="G500" s="108" t="s">
        <v>1671</v>
      </c>
      <c r="H500" s="108" t="s">
        <v>141</v>
      </c>
      <c r="I500" s="111" t="s">
        <v>82</v>
      </c>
    </row>
    <row r="501" spans="1:9" ht="14.5" customHeight="1" x14ac:dyDescent="0.35">
      <c r="A501" s="107">
        <v>500</v>
      </c>
      <c r="B501" s="108" t="s">
        <v>558</v>
      </c>
      <c r="C501" s="108" t="s">
        <v>118</v>
      </c>
      <c r="D501" s="109" t="s">
        <v>65</v>
      </c>
      <c r="F501" s="110" t="s">
        <v>1672</v>
      </c>
      <c r="G501" s="108" t="s">
        <v>1673</v>
      </c>
      <c r="H501" s="108" t="s">
        <v>141</v>
      </c>
      <c r="I501" s="111" t="s">
        <v>82</v>
      </c>
    </row>
    <row r="502" spans="1:9" x14ac:dyDescent="0.35">
      <c r="A502" s="107">
        <v>501</v>
      </c>
      <c r="B502" s="108" t="s">
        <v>559</v>
      </c>
      <c r="C502" s="108" t="s">
        <v>50</v>
      </c>
      <c r="D502" s="109" t="s">
        <v>67</v>
      </c>
      <c r="F502" s="110" t="s">
        <v>1674</v>
      </c>
      <c r="G502" s="108" t="s">
        <v>1675</v>
      </c>
      <c r="H502" s="108" t="s">
        <v>48</v>
      </c>
      <c r="I502" s="111"/>
    </row>
    <row r="503" spans="1:9" x14ac:dyDescent="0.35">
      <c r="A503" s="107">
        <v>502</v>
      </c>
      <c r="B503" s="108" t="s">
        <v>560</v>
      </c>
      <c r="C503" s="108" t="s">
        <v>118</v>
      </c>
      <c r="D503" s="109" t="s">
        <v>67</v>
      </c>
      <c r="F503" s="110" t="s">
        <v>1676</v>
      </c>
      <c r="G503" s="108" t="s">
        <v>1677</v>
      </c>
      <c r="H503" s="108" t="s">
        <v>50</v>
      </c>
      <c r="I503" s="111"/>
    </row>
    <row r="504" spans="1:9" ht="14.5" customHeight="1" x14ac:dyDescent="0.35">
      <c r="A504" s="107">
        <v>503</v>
      </c>
      <c r="B504" s="108" t="s">
        <v>561</v>
      </c>
      <c r="C504" s="108" t="s">
        <v>112</v>
      </c>
      <c r="D504" s="109" t="s">
        <v>65</v>
      </c>
      <c r="F504" s="110" t="s">
        <v>1678</v>
      </c>
      <c r="G504" s="108" t="s">
        <v>1679</v>
      </c>
      <c r="H504" s="108" t="s">
        <v>50</v>
      </c>
      <c r="I504" s="111" t="s">
        <v>270</v>
      </c>
    </row>
    <row r="505" spans="1:9" x14ac:dyDescent="0.35">
      <c r="A505" s="107">
        <v>504</v>
      </c>
      <c r="B505" s="108" t="s">
        <v>562</v>
      </c>
      <c r="C505" s="108" t="s">
        <v>48</v>
      </c>
      <c r="D505" s="109" t="s">
        <v>67</v>
      </c>
      <c r="F505" s="110" t="s">
        <v>1680</v>
      </c>
      <c r="G505" s="108" t="s">
        <v>1681</v>
      </c>
      <c r="H505" s="108" t="s">
        <v>82</v>
      </c>
      <c r="I505" s="111"/>
    </row>
    <row r="506" spans="1:9" x14ac:dyDescent="0.35">
      <c r="A506" s="107">
        <v>505</v>
      </c>
      <c r="B506" s="108" t="s">
        <v>563</v>
      </c>
      <c r="C506" s="108" t="s">
        <v>118</v>
      </c>
      <c r="D506" s="109" t="s">
        <v>67</v>
      </c>
      <c r="F506" s="110" t="s">
        <v>1682</v>
      </c>
      <c r="G506" s="108" t="s">
        <v>1683</v>
      </c>
      <c r="H506" s="108" t="s">
        <v>82</v>
      </c>
      <c r="I506" s="111"/>
    </row>
    <row r="507" spans="1:9" x14ac:dyDescent="0.35">
      <c r="A507" s="107">
        <v>506</v>
      </c>
      <c r="B507" s="108" t="s">
        <v>564</v>
      </c>
      <c r="C507" s="108" t="s">
        <v>161</v>
      </c>
      <c r="D507" s="109" t="s">
        <v>65</v>
      </c>
      <c r="F507" s="110" t="s">
        <v>1684</v>
      </c>
      <c r="G507" s="108" t="s">
        <v>1685</v>
      </c>
      <c r="H507" s="108" t="s">
        <v>95</v>
      </c>
      <c r="I507" s="111" t="s">
        <v>97</v>
      </c>
    </row>
    <row r="508" spans="1:9" ht="14.5" customHeight="1" x14ac:dyDescent="0.35">
      <c r="A508" s="107">
        <v>507</v>
      </c>
      <c r="B508" s="108" t="s">
        <v>565</v>
      </c>
      <c r="C508" s="108" t="s">
        <v>69</v>
      </c>
      <c r="D508" s="109" t="s">
        <v>49</v>
      </c>
      <c r="F508" s="110" t="s">
        <v>1686</v>
      </c>
      <c r="G508" s="108" t="s">
        <v>1687</v>
      </c>
      <c r="H508" s="108" t="s">
        <v>95</v>
      </c>
      <c r="I508" s="111" t="s">
        <v>100</v>
      </c>
    </row>
    <row r="509" spans="1:9" ht="14.5" customHeight="1" x14ac:dyDescent="0.35">
      <c r="A509" s="107">
        <v>508</v>
      </c>
      <c r="B509" s="108" t="s">
        <v>566</v>
      </c>
      <c r="C509" s="108" t="s">
        <v>270</v>
      </c>
      <c r="D509" s="109" t="s">
        <v>67</v>
      </c>
      <c r="F509" s="110" t="s">
        <v>1688</v>
      </c>
      <c r="G509" s="108" t="s">
        <v>1689</v>
      </c>
      <c r="H509" s="108" t="s">
        <v>95</v>
      </c>
      <c r="I509" s="111" t="s">
        <v>50</v>
      </c>
    </row>
    <row r="510" spans="1:9" x14ac:dyDescent="0.35">
      <c r="A510" s="107">
        <v>509</v>
      </c>
      <c r="B510" s="108" t="s">
        <v>567</v>
      </c>
      <c r="C510" s="108" t="s">
        <v>50</v>
      </c>
      <c r="D510" s="109" t="s">
        <v>49</v>
      </c>
      <c r="F510" s="110" t="s">
        <v>1690</v>
      </c>
      <c r="G510" s="108" t="s">
        <v>1691</v>
      </c>
      <c r="H510" s="108" t="s">
        <v>95</v>
      </c>
      <c r="I510" s="111" t="s">
        <v>50</v>
      </c>
    </row>
    <row r="511" spans="1:9" x14ac:dyDescent="0.35">
      <c r="A511" s="107">
        <v>510</v>
      </c>
      <c r="B511" s="108" t="s">
        <v>568</v>
      </c>
      <c r="C511" s="108" t="s">
        <v>56</v>
      </c>
      <c r="D511" s="109" t="s">
        <v>65</v>
      </c>
      <c r="F511" s="110" t="s">
        <v>1692</v>
      </c>
      <c r="G511" s="108" t="s">
        <v>1693</v>
      </c>
      <c r="H511" s="108" t="s">
        <v>76</v>
      </c>
      <c r="I511" s="111"/>
    </row>
    <row r="512" spans="1:9" x14ac:dyDescent="0.35">
      <c r="A512" s="107">
        <v>511</v>
      </c>
      <c r="B512" s="108" t="s">
        <v>569</v>
      </c>
      <c r="C512" s="108" t="s">
        <v>100</v>
      </c>
      <c r="D512" s="109" t="s">
        <v>67</v>
      </c>
      <c r="F512" s="110" t="s">
        <v>1694</v>
      </c>
      <c r="G512" s="108" t="s">
        <v>1695</v>
      </c>
      <c r="H512" s="108" t="s">
        <v>112</v>
      </c>
      <c r="I512" s="111"/>
    </row>
    <row r="513" spans="1:9" x14ac:dyDescent="0.35">
      <c r="A513" s="107">
        <v>512</v>
      </c>
      <c r="B513" s="108" t="s">
        <v>570</v>
      </c>
      <c r="C513" s="108" t="s">
        <v>69</v>
      </c>
      <c r="D513" s="109" t="s">
        <v>49</v>
      </c>
      <c r="F513" s="110" t="s">
        <v>1696</v>
      </c>
      <c r="G513" s="108" t="s">
        <v>1697</v>
      </c>
      <c r="H513" s="108" t="s">
        <v>112</v>
      </c>
      <c r="I513" s="111"/>
    </row>
    <row r="514" spans="1:9" x14ac:dyDescent="0.35">
      <c r="A514" s="107">
        <v>513</v>
      </c>
      <c r="B514" s="108" t="s">
        <v>571</v>
      </c>
      <c r="C514" s="108" t="s">
        <v>48</v>
      </c>
      <c r="D514" s="109" t="s">
        <v>67</v>
      </c>
      <c r="F514" s="110" t="s">
        <v>1698</v>
      </c>
      <c r="G514" s="108" t="s">
        <v>1699</v>
      </c>
      <c r="H514" s="108" t="s">
        <v>112</v>
      </c>
      <c r="I514" s="111" t="s">
        <v>69</v>
      </c>
    </row>
    <row r="515" spans="1:9" ht="14.5" customHeight="1" x14ac:dyDescent="0.35">
      <c r="A515" s="107">
        <v>514</v>
      </c>
      <c r="B515" s="108" t="s">
        <v>572</v>
      </c>
      <c r="C515" s="108" t="s">
        <v>48</v>
      </c>
      <c r="D515" s="109" t="s">
        <v>49</v>
      </c>
      <c r="F515" s="110" t="s">
        <v>1700</v>
      </c>
      <c r="G515" s="108" t="s">
        <v>1701</v>
      </c>
      <c r="H515" s="108" t="s">
        <v>76</v>
      </c>
      <c r="I515" s="111" t="s">
        <v>58</v>
      </c>
    </row>
    <row r="516" spans="1:9" x14ac:dyDescent="0.35">
      <c r="A516" s="107">
        <v>515</v>
      </c>
      <c r="B516" s="108" t="s">
        <v>573</v>
      </c>
      <c r="C516" s="108" t="s">
        <v>50</v>
      </c>
      <c r="D516" s="109" t="s">
        <v>65</v>
      </c>
      <c r="F516" s="110" t="s">
        <v>1702</v>
      </c>
      <c r="G516" s="108" t="s">
        <v>1703</v>
      </c>
      <c r="H516" s="108" t="s">
        <v>76</v>
      </c>
      <c r="I516" s="111" t="s">
        <v>58</v>
      </c>
    </row>
    <row r="517" spans="1:9" x14ac:dyDescent="0.35">
      <c r="A517" s="107">
        <v>516</v>
      </c>
      <c r="B517" s="108" t="s">
        <v>574</v>
      </c>
      <c r="C517" s="108" t="s">
        <v>48</v>
      </c>
      <c r="D517" s="109" t="s">
        <v>67</v>
      </c>
      <c r="F517" s="110" t="s">
        <v>1704</v>
      </c>
      <c r="G517" s="108" t="s">
        <v>1705</v>
      </c>
      <c r="H517" s="108" t="s">
        <v>100</v>
      </c>
      <c r="I517" s="111" t="s">
        <v>58</v>
      </c>
    </row>
    <row r="518" spans="1:9" x14ac:dyDescent="0.35">
      <c r="A518" s="107">
        <v>517</v>
      </c>
      <c r="B518" s="108" t="s">
        <v>575</v>
      </c>
      <c r="C518" s="108" t="s">
        <v>56</v>
      </c>
      <c r="D518" s="109" t="s">
        <v>65</v>
      </c>
      <c r="F518" s="110" t="s">
        <v>1706</v>
      </c>
      <c r="G518" s="108" t="s">
        <v>1707</v>
      </c>
      <c r="H518" s="108" t="s">
        <v>60</v>
      </c>
      <c r="I518" s="111" t="s">
        <v>270</v>
      </c>
    </row>
    <row r="519" spans="1:9" x14ac:dyDescent="0.35">
      <c r="A519" s="107">
        <v>518</v>
      </c>
      <c r="B519" s="108" t="s">
        <v>576</v>
      </c>
      <c r="C519" s="108" t="s">
        <v>112</v>
      </c>
      <c r="D519" s="109" t="s">
        <v>65</v>
      </c>
      <c r="F519" s="110" t="s">
        <v>1708</v>
      </c>
      <c r="G519" s="108" t="s">
        <v>1709</v>
      </c>
      <c r="H519" s="108" t="s">
        <v>48</v>
      </c>
      <c r="I519" s="111"/>
    </row>
    <row r="520" spans="1:9" x14ac:dyDescent="0.35">
      <c r="A520" s="107">
        <v>519</v>
      </c>
      <c r="B520" s="108" t="s">
        <v>577</v>
      </c>
      <c r="C520" s="108" t="s">
        <v>56</v>
      </c>
      <c r="D520" s="109" t="s">
        <v>65</v>
      </c>
      <c r="F520" s="110" t="s">
        <v>1710</v>
      </c>
      <c r="G520" s="108" t="s">
        <v>1711</v>
      </c>
      <c r="H520" s="108" t="s">
        <v>82</v>
      </c>
      <c r="I520" s="111" t="s">
        <v>148</v>
      </c>
    </row>
    <row r="521" spans="1:9" x14ac:dyDescent="0.35">
      <c r="A521" s="107">
        <v>520</v>
      </c>
      <c r="B521" s="108" t="s">
        <v>578</v>
      </c>
      <c r="C521" s="108" t="s">
        <v>76</v>
      </c>
      <c r="D521" s="109" t="s">
        <v>65</v>
      </c>
      <c r="F521" s="110" t="s">
        <v>1712</v>
      </c>
      <c r="G521" s="108" t="s">
        <v>1713</v>
      </c>
      <c r="H521" s="108" t="s">
        <v>76</v>
      </c>
      <c r="I521" s="111"/>
    </row>
    <row r="522" spans="1:9" x14ac:dyDescent="0.35">
      <c r="A522" s="107">
        <v>521</v>
      </c>
      <c r="B522" s="108" t="s">
        <v>579</v>
      </c>
      <c r="C522" s="108" t="s">
        <v>60</v>
      </c>
      <c r="D522" s="109" t="s">
        <v>65</v>
      </c>
      <c r="F522" s="110" t="s">
        <v>1714</v>
      </c>
      <c r="G522" s="108" t="s">
        <v>1715</v>
      </c>
      <c r="H522" s="108" t="s">
        <v>60</v>
      </c>
      <c r="I522" s="111"/>
    </row>
    <row r="523" spans="1:9" ht="14.5" customHeight="1" x14ac:dyDescent="0.35">
      <c r="A523" s="107">
        <v>522</v>
      </c>
      <c r="B523" s="108" t="s">
        <v>580</v>
      </c>
      <c r="C523" s="108" t="s">
        <v>97</v>
      </c>
      <c r="D523" s="109" t="s">
        <v>65</v>
      </c>
      <c r="F523" s="110" t="s">
        <v>1716</v>
      </c>
      <c r="G523" s="108" t="s">
        <v>1717</v>
      </c>
      <c r="H523" s="108" t="s">
        <v>56</v>
      </c>
      <c r="I523" s="111"/>
    </row>
    <row r="524" spans="1:9" ht="14.5" customHeight="1" x14ac:dyDescent="0.35">
      <c r="A524" s="107">
        <v>523</v>
      </c>
      <c r="B524" s="108" t="s">
        <v>581</v>
      </c>
      <c r="C524" s="108" t="s">
        <v>82</v>
      </c>
      <c r="D524" s="109" t="s">
        <v>49</v>
      </c>
      <c r="F524" s="110" t="s">
        <v>1718</v>
      </c>
      <c r="G524" s="108" t="s">
        <v>1719</v>
      </c>
      <c r="H524" s="108" t="s">
        <v>245</v>
      </c>
      <c r="I524" s="111" t="s">
        <v>69</v>
      </c>
    </row>
    <row r="525" spans="1:9" ht="14.5" customHeight="1" x14ac:dyDescent="0.35">
      <c r="A525" s="107">
        <v>524</v>
      </c>
      <c r="B525" s="108" t="s">
        <v>582</v>
      </c>
      <c r="C525" s="108" t="s">
        <v>58</v>
      </c>
      <c r="D525" s="109" t="s">
        <v>65</v>
      </c>
      <c r="F525" s="110" t="s">
        <v>1720</v>
      </c>
      <c r="G525" s="108" t="s">
        <v>1721</v>
      </c>
      <c r="H525" s="108" t="s">
        <v>97</v>
      </c>
      <c r="I525" s="111" t="s">
        <v>69</v>
      </c>
    </row>
    <row r="526" spans="1:9" x14ac:dyDescent="0.35">
      <c r="A526" s="107">
        <v>525</v>
      </c>
      <c r="B526" s="108" t="s">
        <v>583</v>
      </c>
      <c r="C526" s="108" t="s">
        <v>141</v>
      </c>
      <c r="D526" s="109" t="s">
        <v>49</v>
      </c>
      <c r="F526" s="110" t="s">
        <v>1722</v>
      </c>
      <c r="G526" s="108" t="s">
        <v>1723</v>
      </c>
      <c r="H526" s="108" t="s">
        <v>76</v>
      </c>
      <c r="I526" s="111"/>
    </row>
    <row r="527" spans="1:9" x14ac:dyDescent="0.35">
      <c r="A527" s="107">
        <v>526</v>
      </c>
      <c r="B527" s="108" t="s">
        <v>584</v>
      </c>
      <c r="C527" s="108" t="s">
        <v>48</v>
      </c>
      <c r="D527" s="109" t="s">
        <v>67</v>
      </c>
      <c r="F527" s="110" t="s">
        <v>1724</v>
      </c>
      <c r="G527" s="108" t="s">
        <v>1725</v>
      </c>
      <c r="H527" s="108" t="s">
        <v>58</v>
      </c>
      <c r="I527" s="111"/>
    </row>
    <row r="528" spans="1:9" x14ac:dyDescent="0.35">
      <c r="A528" s="107">
        <v>527</v>
      </c>
      <c r="B528" s="108" t="s">
        <v>585</v>
      </c>
      <c r="C528" s="108" t="s">
        <v>60</v>
      </c>
      <c r="D528" s="109" t="s">
        <v>65</v>
      </c>
      <c r="F528" s="110" t="s">
        <v>1726</v>
      </c>
      <c r="G528" s="108" t="s">
        <v>1727</v>
      </c>
      <c r="H528" s="108" t="s">
        <v>82</v>
      </c>
      <c r="I528" s="111" t="s">
        <v>69</v>
      </c>
    </row>
    <row r="529" spans="1:9" ht="14.5" customHeight="1" x14ac:dyDescent="0.35">
      <c r="A529" s="107">
        <v>528</v>
      </c>
      <c r="B529" s="108" t="s">
        <v>586</v>
      </c>
      <c r="C529" s="108" t="s">
        <v>60</v>
      </c>
      <c r="D529" s="109" t="s">
        <v>49</v>
      </c>
      <c r="F529" s="110" t="s">
        <v>1728</v>
      </c>
      <c r="G529" s="108" t="s">
        <v>1729</v>
      </c>
      <c r="H529" s="108" t="s">
        <v>58</v>
      </c>
      <c r="I529" s="111" t="s">
        <v>82</v>
      </c>
    </row>
    <row r="530" spans="1:9" x14ac:dyDescent="0.35">
      <c r="A530" s="107">
        <v>529</v>
      </c>
      <c r="B530" s="108" t="s">
        <v>587</v>
      </c>
      <c r="C530" s="108" t="s">
        <v>82</v>
      </c>
      <c r="D530" s="109" t="s">
        <v>49</v>
      </c>
      <c r="F530" s="110" t="s">
        <v>1730</v>
      </c>
      <c r="G530" s="108" t="s">
        <v>1731</v>
      </c>
      <c r="H530" s="108" t="s">
        <v>48</v>
      </c>
      <c r="I530" s="111"/>
    </row>
    <row r="531" spans="1:9" x14ac:dyDescent="0.35">
      <c r="A531" s="107">
        <v>530</v>
      </c>
      <c r="B531" s="108" t="s">
        <v>588</v>
      </c>
      <c r="C531" s="108" t="s">
        <v>141</v>
      </c>
      <c r="D531" s="109" t="s">
        <v>49</v>
      </c>
      <c r="F531" s="110" t="s">
        <v>1732</v>
      </c>
      <c r="G531" s="108" t="s">
        <v>1733</v>
      </c>
      <c r="H531" s="108" t="s">
        <v>118</v>
      </c>
      <c r="I531" s="111" t="s">
        <v>50</v>
      </c>
    </row>
    <row r="532" spans="1:9" ht="14.5" customHeight="1" x14ac:dyDescent="0.35">
      <c r="A532" s="107">
        <v>531</v>
      </c>
      <c r="B532" s="108" t="s">
        <v>589</v>
      </c>
      <c r="C532" s="108" t="s">
        <v>118</v>
      </c>
      <c r="D532" s="109" t="s">
        <v>49</v>
      </c>
      <c r="F532" s="110" t="s">
        <v>1734</v>
      </c>
      <c r="G532" s="108" t="s">
        <v>1735</v>
      </c>
      <c r="H532" s="108" t="s">
        <v>148</v>
      </c>
      <c r="I532" s="111" t="s">
        <v>270</v>
      </c>
    </row>
    <row r="533" spans="1:9" ht="14.5" customHeight="1" x14ac:dyDescent="0.35">
      <c r="A533" s="107">
        <v>532</v>
      </c>
      <c r="B533" s="108" t="s">
        <v>590</v>
      </c>
      <c r="C533" s="108" t="s">
        <v>76</v>
      </c>
      <c r="D533" s="109" t="s">
        <v>49</v>
      </c>
      <c r="F533" s="110" t="s">
        <v>1736</v>
      </c>
      <c r="G533" s="108" t="s">
        <v>1737</v>
      </c>
      <c r="H533" s="108" t="s">
        <v>161</v>
      </c>
      <c r="I533" s="111"/>
    </row>
    <row r="534" spans="1:9" ht="14.5" customHeight="1" x14ac:dyDescent="0.35">
      <c r="A534" s="107">
        <v>533</v>
      </c>
      <c r="B534" s="108" t="s">
        <v>591</v>
      </c>
      <c r="C534" s="108" t="s">
        <v>50</v>
      </c>
      <c r="D534" s="109" t="s">
        <v>49</v>
      </c>
      <c r="F534" s="110" t="s">
        <v>1738</v>
      </c>
      <c r="G534" s="108" t="s">
        <v>1739</v>
      </c>
      <c r="H534" s="108" t="s">
        <v>58</v>
      </c>
      <c r="I534" s="111" t="s">
        <v>161</v>
      </c>
    </row>
    <row r="535" spans="1:9" ht="14.5" customHeight="1" x14ac:dyDescent="0.35">
      <c r="A535" s="107">
        <v>534</v>
      </c>
      <c r="B535" s="108" t="s">
        <v>592</v>
      </c>
      <c r="C535" s="108" t="s">
        <v>112</v>
      </c>
      <c r="D535" s="109" t="s">
        <v>49</v>
      </c>
      <c r="F535" s="110" t="s">
        <v>1740</v>
      </c>
      <c r="G535" s="108" t="s">
        <v>1741</v>
      </c>
      <c r="H535" s="108" t="s">
        <v>60</v>
      </c>
      <c r="I535" s="111" t="s">
        <v>161</v>
      </c>
    </row>
    <row r="536" spans="1:9" ht="14.5" customHeight="1" x14ac:dyDescent="0.35">
      <c r="A536" s="107">
        <v>535</v>
      </c>
      <c r="B536" s="108" t="s">
        <v>593</v>
      </c>
      <c r="C536" s="108" t="s">
        <v>56</v>
      </c>
      <c r="D536" s="109" t="s">
        <v>49</v>
      </c>
      <c r="F536" s="110" t="s">
        <v>1740</v>
      </c>
      <c r="G536" s="108" t="s">
        <v>1741</v>
      </c>
      <c r="H536" s="108" t="s">
        <v>60</v>
      </c>
      <c r="I536" s="111" t="s">
        <v>56</v>
      </c>
    </row>
    <row r="537" spans="1:9" x14ac:dyDescent="0.35">
      <c r="A537" s="107">
        <v>536</v>
      </c>
      <c r="B537" s="108" t="s">
        <v>594</v>
      </c>
      <c r="C537" s="108" t="s">
        <v>76</v>
      </c>
      <c r="D537" s="109" t="s">
        <v>65</v>
      </c>
      <c r="F537" s="110" t="s">
        <v>1740</v>
      </c>
      <c r="G537" s="108" t="s">
        <v>1741</v>
      </c>
      <c r="H537" s="108" t="s">
        <v>60</v>
      </c>
      <c r="I537" s="111" t="s">
        <v>112</v>
      </c>
    </row>
    <row r="538" spans="1:9" x14ac:dyDescent="0.35">
      <c r="A538" s="107">
        <v>537</v>
      </c>
      <c r="B538" s="108" t="s">
        <v>595</v>
      </c>
      <c r="C538" s="108" t="s">
        <v>97</v>
      </c>
      <c r="D538" s="109" t="s">
        <v>49</v>
      </c>
      <c r="F538" s="110" t="s">
        <v>1740</v>
      </c>
      <c r="G538" s="108" t="s">
        <v>1741</v>
      </c>
      <c r="H538" s="108" t="s">
        <v>60</v>
      </c>
      <c r="I538" s="111" t="s">
        <v>58</v>
      </c>
    </row>
    <row r="539" spans="1:9" x14ac:dyDescent="0.35">
      <c r="A539" s="107">
        <v>538</v>
      </c>
      <c r="B539" s="108" t="s">
        <v>596</v>
      </c>
      <c r="C539" s="108" t="s">
        <v>76</v>
      </c>
      <c r="D539" s="109" t="s">
        <v>67</v>
      </c>
      <c r="F539" s="110" t="s">
        <v>1740</v>
      </c>
      <c r="G539" s="108" t="s">
        <v>1741</v>
      </c>
      <c r="H539" s="108" t="s">
        <v>60</v>
      </c>
      <c r="I539" s="111" t="s">
        <v>69</v>
      </c>
    </row>
    <row r="540" spans="1:9" x14ac:dyDescent="0.35">
      <c r="A540" s="107">
        <v>539</v>
      </c>
      <c r="B540" s="108" t="s">
        <v>597</v>
      </c>
      <c r="C540" s="108" t="s">
        <v>100</v>
      </c>
      <c r="D540" s="109" t="s">
        <v>65</v>
      </c>
      <c r="F540" s="110" t="s">
        <v>1740</v>
      </c>
      <c r="G540" s="108" t="s">
        <v>1741</v>
      </c>
      <c r="H540" s="108" t="s">
        <v>60</v>
      </c>
      <c r="I540" s="111" t="s">
        <v>76</v>
      </c>
    </row>
    <row r="541" spans="1:9" x14ac:dyDescent="0.35">
      <c r="A541" s="107">
        <v>540</v>
      </c>
      <c r="B541" s="108" t="s">
        <v>598</v>
      </c>
      <c r="C541" s="108" t="s">
        <v>118</v>
      </c>
      <c r="D541" s="109" t="s">
        <v>65</v>
      </c>
      <c r="F541" s="110" t="s">
        <v>1742</v>
      </c>
      <c r="G541" s="108" t="s">
        <v>1743</v>
      </c>
      <c r="H541" s="108" t="s">
        <v>118</v>
      </c>
      <c r="I541" s="111"/>
    </row>
    <row r="542" spans="1:9" ht="14.5" customHeight="1" x14ac:dyDescent="0.35">
      <c r="A542" s="107">
        <v>541</v>
      </c>
      <c r="B542" s="108" t="s">
        <v>599</v>
      </c>
      <c r="C542" s="108" t="s">
        <v>48</v>
      </c>
      <c r="D542" s="109" t="s">
        <v>49</v>
      </c>
      <c r="F542" s="110" t="s">
        <v>1744</v>
      </c>
      <c r="G542" s="108" t="s">
        <v>1745</v>
      </c>
      <c r="H542" s="108" t="s">
        <v>118</v>
      </c>
      <c r="I542" s="111"/>
    </row>
    <row r="543" spans="1:9" ht="14.5" customHeight="1" x14ac:dyDescent="0.35">
      <c r="A543" s="107">
        <v>542</v>
      </c>
      <c r="B543" s="108" t="s">
        <v>600</v>
      </c>
      <c r="C543" s="108" t="s">
        <v>69</v>
      </c>
      <c r="D543" s="109" t="s">
        <v>65</v>
      </c>
      <c r="F543" s="110" t="s">
        <v>1746</v>
      </c>
      <c r="G543" s="108" t="s">
        <v>1747</v>
      </c>
      <c r="H543" s="108" t="s">
        <v>118</v>
      </c>
      <c r="I543" s="111"/>
    </row>
    <row r="544" spans="1:9" ht="14.5" customHeight="1" x14ac:dyDescent="0.35">
      <c r="A544" s="107">
        <v>543</v>
      </c>
      <c r="B544" s="108" t="s">
        <v>601</v>
      </c>
      <c r="C544" s="108" t="s">
        <v>48</v>
      </c>
      <c r="D544" s="109" t="s">
        <v>49</v>
      </c>
      <c r="F544" s="110" t="s">
        <v>1748</v>
      </c>
      <c r="G544" s="108" t="s">
        <v>1749</v>
      </c>
      <c r="H544" s="108" t="s">
        <v>270</v>
      </c>
      <c r="I544" s="111" t="s">
        <v>141</v>
      </c>
    </row>
    <row r="545" spans="1:9" ht="14.5" customHeight="1" x14ac:dyDescent="0.35">
      <c r="A545" s="107">
        <v>544</v>
      </c>
      <c r="B545" s="108" t="s">
        <v>602</v>
      </c>
      <c r="C545" s="108" t="s">
        <v>270</v>
      </c>
      <c r="D545" s="109" t="s">
        <v>49</v>
      </c>
      <c r="F545" s="110" t="s">
        <v>1750</v>
      </c>
      <c r="G545" s="108" t="s">
        <v>1751</v>
      </c>
      <c r="H545" s="108" t="s">
        <v>112</v>
      </c>
      <c r="I545" s="111" t="s">
        <v>141</v>
      </c>
    </row>
    <row r="546" spans="1:9" x14ac:dyDescent="0.35">
      <c r="A546" s="107">
        <v>545</v>
      </c>
      <c r="B546" s="108" t="s">
        <v>603</v>
      </c>
      <c r="C546" s="108" t="s">
        <v>56</v>
      </c>
      <c r="D546" s="109" t="s">
        <v>65</v>
      </c>
      <c r="F546" s="110" t="s">
        <v>1752</v>
      </c>
      <c r="G546" s="108" t="s">
        <v>1753</v>
      </c>
      <c r="H546" s="108" t="s">
        <v>56</v>
      </c>
      <c r="I546" s="111" t="s">
        <v>270</v>
      </c>
    </row>
    <row r="547" spans="1:9" x14ac:dyDescent="0.35">
      <c r="A547" s="107">
        <v>546</v>
      </c>
      <c r="B547" s="108" t="s">
        <v>604</v>
      </c>
      <c r="C547" s="108" t="s">
        <v>48</v>
      </c>
      <c r="D547" s="109" t="s">
        <v>65</v>
      </c>
      <c r="F547" s="110" t="s">
        <v>1754</v>
      </c>
      <c r="G547" s="108" t="s">
        <v>1755</v>
      </c>
      <c r="H547" s="108" t="s">
        <v>48</v>
      </c>
      <c r="I547" s="111"/>
    </row>
    <row r="548" spans="1:9" x14ac:dyDescent="0.35">
      <c r="A548" s="107">
        <v>547</v>
      </c>
      <c r="B548" s="108" t="s">
        <v>605</v>
      </c>
      <c r="C548" s="108" t="s">
        <v>48</v>
      </c>
      <c r="D548" s="109" t="s">
        <v>65</v>
      </c>
      <c r="F548" s="110" t="s">
        <v>1756</v>
      </c>
      <c r="G548" s="108" t="s">
        <v>1757</v>
      </c>
      <c r="H548" s="108" t="s">
        <v>161</v>
      </c>
      <c r="I548" s="111" t="s">
        <v>141</v>
      </c>
    </row>
    <row r="549" spans="1:9" ht="14.5" customHeight="1" x14ac:dyDescent="0.35">
      <c r="A549" s="107">
        <v>548</v>
      </c>
      <c r="B549" s="108" t="s">
        <v>606</v>
      </c>
      <c r="C549" s="108" t="s">
        <v>50</v>
      </c>
      <c r="D549" s="109" t="s">
        <v>65</v>
      </c>
      <c r="F549" s="110" t="s">
        <v>1756</v>
      </c>
      <c r="G549" s="108" t="s">
        <v>1757</v>
      </c>
      <c r="H549" s="108" t="s">
        <v>161</v>
      </c>
      <c r="I549" s="111" t="s">
        <v>141</v>
      </c>
    </row>
    <row r="550" spans="1:9" ht="14.5" customHeight="1" x14ac:dyDescent="0.35">
      <c r="A550" s="107">
        <v>549</v>
      </c>
      <c r="B550" s="108" t="s">
        <v>607</v>
      </c>
      <c r="C550" s="108" t="s">
        <v>58</v>
      </c>
      <c r="D550" s="109" t="s">
        <v>65</v>
      </c>
      <c r="F550" s="110" t="s">
        <v>1758</v>
      </c>
      <c r="G550" s="108" t="s">
        <v>1759</v>
      </c>
      <c r="H550" s="108" t="s">
        <v>118</v>
      </c>
      <c r="I550" s="111"/>
    </row>
    <row r="551" spans="1:9" ht="14.5" customHeight="1" x14ac:dyDescent="0.35">
      <c r="A551" s="107">
        <v>550</v>
      </c>
      <c r="B551" s="108" t="s">
        <v>608</v>
      </c>
      <c r="C551" s="108" t="s">
        <v>60</v>
      </c>
      <c r="D551" s="109" t="s">
        <v>49</v>
      </c>
      <c r="F551" s="110" t="s">
        <v>1760</v>
      </c>
      <c r="G551" s="108" t="s">
        <v>1761</v>
      </c>
      <c r="H551" s="108" t="s">
        <v>112</v>
      </c>
      <c r="I551" s="111"/>
    </row>
    <row r="552" spans="1:9" ht="14.5" customHeight="1" x14ac:dyDescent="0.35">
      <c r="A552" s="107">
        <v>551</v>
      </c>
      <c r="B552" s="108" t="s">
        <v>609</v>
      </c>
      <c r="C552" s="108" t="s">
        <v>56</v>
      </c>
      <c r="D552" s="109" t="s">
        <v>65</v>
      </c>
      <c r="F552" s="110" t="s">
        <v>1762</v>
      </c>
      <c r="G552" s="108" t="s">
        <v>1763</v>
      </c>
      <c r="H552" s="108" t="s">
        <v>112</v>
      </c>
      <c r="I552" s="111"/>
    </row>
    <row r="553" spans="1:9" ht="14.5" customHeight="1" x14ac:dyDescent="0.35">
      <c r="A553" s="107">
        <v>552</v>
      </c>
      <c r="B553" s="108" t="s">
        <v>610</v>
      </c>
      <c r="C553" s="108" t="s">
        <v>56</v>
      </c>
      <c r="D553" s="109" t="s">
        <v>65</v>
      </c>
      <c r="F553" s="110" t="s">
        <v>1764</v>
      </c>
      <c r="G553" s="108" t="s">
        <v>1765</v>
      </c>
      <c r="H553" s="108" t="s">
        <v>100</v>
      </c>
      <c r="I553" s="111"/>
    </row>
    <row r="554" spans="1:9" ht="14.5" customHeight="1" x14ac:dyDescent="0.35">
      <c r="A554" s="107">
        <v>553</v>
      </c>
      <c r="B554" s="108" t="s">
        <v>611</v>
      </c>
      <c r="C554" s="108" t="s">
        <v>58</v>
      </c>
      <c r="D554" s="109" t="s">
        <v>49</v>
      </c>
      <c r="F554" s="110" t="s">
        <v>1766</v>
      </c>
      <c r="G554" s="108" t="s">
        <v>1767</v>
      </c>
      <c r="H554" s="108" t="s">
        <v>76</v>
      </c>
      <c r="I554" s="111"/>
    </row>
    <row r="555" spans="1:9" x14ac:dyDescent="0.35">
      <c r="A555" s="107">
        <v>554</v>
      </c>
      <c r="B555" s="108" t="s">
        <v>612</v>
      </c>
      <c r="C555" s="108" t="s">
        <v>58</v>
      </c>
      <c r="D555" s="109" t="s">
        <v>65</v>
      </c>
      <c r="F555" s="110" t="s">
        <v>1766</v>
      </c>
      <c r="G555" s="108" t="s">
        <v>1767</v>
      </c>
      <c r="H555" s="108" t="s">
        <v>76</v>
      </c>
      <c r="I555" s="111" t="s">
        <v>69</v>
      </c>
    </row>
    <row r="556" spans="1:9" ht="14.5" customHeight="1" x14ac:dyDescent="0.35">
      <c r="A556" s="107">
        <v>555</v>
      </c>
      <c r="B556" s="108" t="s">
        <v>613</v>
      </c>
      <c r="C556" s="108" t="s">
        <v>100</v>
      </c>
      <c r="D556" s="109" t="s">
        <v>65</v>
      </c>
      <c r="F556" s="110" t="s">
        <v>1768</v>
      </c>
      <c r="G556" s="108" t="s">
        <v>1769</v>
      </c>
      <c r="H556" s="108" t="s">
        <v>48</v>
      </c>
      <c r="I556" s="111"/>
    </row>
    <row r="557" spans="1:9" ht="14.5" customHeight="1" x14ac:dyDescent="0.35">
      <c r="A557" s="107">
        <v>556</v>
      </c>
      <c r="B557" s="108" t="s">
        <v>614</v>
      </c>
      <c r="C557" s="108" t="s">
        <v>58</v>
      </c>
      <c r="D557" s="109" t="s">
        <v>49</v>
      </c>
      <c r="F557" s="110" t="s">
        <v>1770</v>
      </c>
      <c r="G557" s="108" t="s">
        <v>1771</v>
      </c>
      <c r="H557" s="108" t="s">
        <v>118</v>
      </c>
      <c r="I557" s="111" t="s">
        <v>56</v>
      </c>
    </row>
    <row r="558" spans="1:9" ht="14.5" customHeight="1" x14ac:dyDescent="0.35">
      <c r="A558" s="107">
        <v>557</v>
      </c>
      <c r="B558" s="108" t="s">
        <v>615</v>
      </c>
      <c r="C558" s="108" t="s">
        <v>56</v>
      </c>
      <c r="D558" s="109" t="s">
        <v>49</v>
      </c>
      <c r="F558" s="110" t="s">
        <v>1772</v>
      </c>
      <c r="G558" s="108" t="s">
        <v>1773</v>
      </c>
      <c r="H558" s="108" t="s">
        <v>76</v>
      </c>
      <c r="I558" s="111"/>
    </row>
    <row r="559" spans="1:9" ht="14.5" customHeight="1" x14ac:dyDescent="0.35">
      <c r="A559" s="107">
        <v>558</v>
      </c>
      <c r="B559" s="108" t="s">
        <v>616</v>
      </c>
      <c r="C559" s="108" t="s">
        <v>56</v>
      </c>
      <c r="D559" s="109" t="s">
        <v>65</v>
      </c>
      <c r="F559" s="110" t="s">
        <v>1774</v>
      </c>
      <c r="G559" s="108" t="s">
        <v>1775</v>
      </c>
      <c r="H559" s="108" t="s">
        <v>76</v>
      </c>
      <c r="I559" s="111"/>
    </row>
    <row r="560" spans="1:9" ht="14.5" customHeight="1" x14ac:dyDescent="0.35">
      <c r="A560" s="107">
        <v>559</v>
      </c>
      <c r="B560" s="108" t="s">
        <v>617</v>
      </c>
      <c r="C560" s="108" t="s">
        <v>60</v>
      </c>
      <c r="D560" s="109" t="s">
        <v>49</v>
      </c>
      <c r="F560" s="110" t="s">
        <v>1776</v>
      </c>
      <c r="G560" s="108" t="s">
        <v>1777</v>
      </c>
      <c r="H560" s="108" t="s">
        <v>76</v>
      </c>
      <c r="I560" s="111"/>
    </row>
    <row r="561" spans="1:9" ht="14.5" customHeight="1" x14ac:dyDescent="0.35">
      <c r="A561" s="107">
        <v>560</v>
      </c>
      <c r="B561" s="108" t="s">
        <v>618</v>
      </c>
      <c r="C561" s="108" t="s">
        <v>50</v>
      </c>
      <c r="D561" s="109" t="s">
        <v>49</v>
      </c>
      <c r="F561" s="110" t="s">
        <v>1778</v>
      </c>
      <c r="G561" s="108" t="s">
        <v>1779</v>
      </c>
      <c r="H561" s="108" t="s">
        <v>56</v>
      </c>
      <c r="I561" s="111"/>
    </row>
    <row r="562" spans="1:9" ht="14.5" customHeight="1" x14ac:dyDescent="0.35">
      <c r="A562" s="107">
        <v>561</v>
      </c>
      <c r="B562" s="108" t="s">
        <v>619</v>
      </c>
      <c r="C562" s="108" t="s">
        <v>50</v>
      </c>
      <c r="D562" s="109" t="s">
        <v>67</v>
      </c>
      <c r="F562" s="110" t="s">
        <v>1780</v>
      </c>
      <c r="G562" s="108" t="s">
        <v>1781</v>
      </c>
      <c r="H562" s="108" t="s">
        <v>56</v>
      </c>
      <c r="I562" s="111" t="s">
        <v>50</v>
      </c>
    </row>
    <row r="563" spans="1:9" ht="14.5" customHeight="1" x14ac:dyDescent="0.35">
      <c r="A563" s="107">
        <v>562</v>
      </c>
      <c r="B563" s="108" t="s">
        <v>620</v>
      </c>
      <c r="C563" s="108" t="s">
        <v>95</v>
      </c>
      <c r="D563" s="109" t="s">
        <v>65</v>
      </c>
      <c r="F563" s="110" t="s">
        <v>1782</v>
      </c>
      <c r="G563" s="108" t="s">
        <v>1783</v>
      </c>
      <c r="H563" s="108" t="s">
        <v>56</v>
      </c>
      <c r="I563" s="111" t="s">
        <v>50</v>
      </c>
    </row>
    <row r="564" spans="1:9" ht="14.5" customHeight="1" x14ac:dyDescent="0.35">
      <c r="A564" s="107">
        <v>563</v>
      </c>
      <c r="B564" s="108" t="s">
        <v>621</v>
      </c>
      <c r="C564" s="108" t="s">
        <v>82</v>
      </c>
      <c r="D564" s="109" t="s">
        <v>67</v>
      </c>
      <c r="F564" s="110" t="s">
        <v>1784</v>
      </c>
      <c r="G564" s="108" t="s">
        <v>1785</v>
      </c>
      <c r="H564" s="108" t="s">
        <v>112</v>
      </c>
      <c r="I564" s="111"/>
    </row>
    <row r="565" spans="1:9" x14ac:dyDescent="0.35">
      <c r="A565" s="107">
        <v>564</v>
      </c>
      <c r="B565" s="108" t="s">
        <v>622</v>
      </c>
      <c r="C565" s="108" t="s">
        <v>97</v>
      </c>
      <c r="D565" s="109" t="s">
        <v>67</v>
      </c>
      <c r="F565" s="110" t="s">
        <v>1786</v>
      </c>
      <c r="G565" s="108" t="s">
        <v>1787</v>
      </c>
      <c r="H565" s="108" t="s">
        <v>112</v>
      </c>
      <c r="I565" s="111"/>
    </row>
    <row r="566" spans="1:9" x14ac:dyDescent="0.35">
      <c r="A566" s="107">
        <v>565</v>
      </c>
      <c r="B566" s="108" t="s">
        <v>623</v>
      </c>
      <c r="C566" s="108" t="s">
        <v>97</v>
      </c>
      <c r="D566" s="109" t="s">
        <v>49</v>
      </c>
      <c r="F566" s="110" t="s">
        <v>1788</v>
      </c>
      <c r="G566" s="108" t="s">
        <v>1789</v>
      </c>
      <c r="H566" s="108" t="s">
        <v>112</v>
      </c>
      <c r="I566" s="111"/>
    </row>
    <row r="567" spans="1:9" x14ac:dyDescent="0.35">
      <c r="A567" s="107">
        <v>566</v>
      </c>
      <c r="B567" s="108" t="s">
        <v>624</v>
      </c>
      <c r="C567" s="108" t="s">
        <v>161</v>
      </c>
      <c r="D567" s="109" t="s">
        <v>49</v>
      </c>
      <c r="F567" s="112" t="s">
        <v>1788</v>
      </c>
      <c r="G567" s="108" t="s">
        <v>2462</v>
      </c>
      <c r="H567" s="108" t="s">
        <v>112</v>
      </c>
      <c r="I567" s="111" t="s">
        <v>100</v>
      </c>
    </row>
    <row r="568" spans="1:9" x14ac:dyDescent="0.35">
      <c r="A568" s="107">
        <v>567</v>
      </c>
      <c r="B568" s="108" t="s">
        <v>625</v>
      </c>
      <c r="C568" s="108" t="s">
        <v>161</v>
      </c>
      <c r="D568" s="109" t="s">
        <v>67</v>
      </c>
      <c r="F568" s="110" t="s">
        <v>1790</v>
      </c>
      <c r="G568" s="108" t="s">
        <v>1791</v>
      </c>
      <c r="H568" s="108" t="s">
        <v>48</v>
      </c>
      <c r="I568" s="111"/>
    </row>
    <row r="569" spans="1:9" x14ac:dyDescent="0.35">
      <c r="A569" s="107">
        <v>568</v>
      </c>
      <c r="B569" s="108" t="s">
        <v>626</v>
      </c>
      <c r="C569" s="108" t="s">
        <v>48</v>
      </c>
      <c r="D569" s="109" t="s">
        <v>67</v>
      </c>
      <c r="F569" s="110" t="s">
        <v>1792</v>
      </c>
      <c r="G569" s="108" t="s">
        <v>1793</v>
      </c>
      <c r="H569" s="108" t="s">
        <v>48</v>
      </c>
      <c r="I569" s="111"/>
    </row>
    <row r="570" spans="1:9" ht="14.5" customHeight="1" x14ac:dyDescent="0.35">
      <c r="A570" s="107">
        <v>569</v>
      </c>
      <c r="B570" s="108" t="s">
        <v>627</v>
      </c>
      <c r="C570" s="108" t="s">
        <v>60</v>
      </c>
      <c r="D570" s="109" t="s">
        <v>67</v>
      </c>
      <c r="F570" s="110" t="s">
        <v>1794</v>
      </c>
      <c r="G570" s="108" t="s">
        <v>1795</v>
      </c>
      <c r="H570" s="108" t="s">
        <v>48</v>
      </c>
      <c r="I570" s="111"/>
    </row>
    <row r="571" spans="1:9" ht="14.5" customHeight="1" x14ac:dyDescent="0.35">
      <c r="A571" s="107">
        <v>570</v>
      </c>
      <c r="B571" s="108" t="s">
        <v>628</v>
      </c>
      <c r="C571" s="108" t="s">
        <v>60</v>
      </c>
      <c r="D571" s="109" t="s">
        <v>65</v>
      </c>
      <c r="F571" s="110" t="s">
        <v>1796</v>
      </c>
      <c r="G571" s="108" t="s">
        <v>1797</v>
      </c>
      <c r="H571" s="108" t="s">
        <v>48</v>
      </c>
      <c r="I571" s="111"/>
    </row>
    <row r="572" spans="1:9" x14ac:dyDescent="0.35">
      <c r="A572" s="107">
        <v>571</v>
      </c>
      <c r="B572" s="108" t="s">
        <v>629</v>
      </c>
      <c r="C572" s="108" t="s">
        <v>76</v>
      </c>
      <c r="D572" s="109" t="s">
        <v>67</v>
      </c>
      <c r="F572" s="110" t="s">
        <v>1798</v>
      </c>
      <c r="G572" s="108" t="s">
        <v>1799</v>
      </c>
      <c r="H572" s="108" t="s">
        <v>48</v>
      </c>
      <c r="I572" s="111"/>
    </row>
    <row r="573" spans="1:9" ht="14.5" customHeight="1" x14ac:dyDescent="0.35">
      <c r="A573" s="107">
        <v>572</v>
      </c>
      <c r="B573" s="108" t="s">
        <v>630</v>
      </c>
      <c r="C573" s="108" t="s">
        <v>76</v>
      </c>
      <c r="D573" s="109" t="s">
        <v>49</v>
      </c>
      <c r="F573" s="110" t="s">
        <v>1800</v>
      </c>
      <c r="G573" s="108" t="s">
        <v>1801</v>
      </c>
      <c r="H573" s="108" t="s">
        <v>100</v>
      </c>
      <c r="I573" s="111"/>
    </row>
    <row r="574" spans="1:9" ht="14.5" customHeight="1" x14ac:dyDescent="0.35">
      <c r="A574" s="107">
        <v>573</v>
      </c>
      <c r="B574" s="108" t="s">
        <v>631</v>
      </c>
      <c r="C574" s="108" t="s">
        <v>58</v>
      </c>
      <c r="D574" s="109" t="s">
        <v>65</v>
      </c>
      <c r="F574" s="110" t="s">
        <v>1802</v>
      </c>
      <c r="G574" s="108" t="s">
        <v>1803</v>
      </c>
      <c r="H574" s="108" t="s">
        <v>100</v>
      </c>
      <c r="I574" s="111"/>
    </row>
    <row r="575" spans="1:9" x14ac:dyDescent="0.35">
      <c r="A575" s="107">
        <v>574</v>
      </c>
      <c r="B575" s="108" t="s">
        <v>632</v>
      </c>
      <c r="C575" s="108" t="s">
        <v>245</v>
      </c>
      <c r="D575" s="109" t="s">
        <v>65</v>
      </c>
      <c r="F575" s="110" t="s">
        <v>1804</v>
      </c>
      <c r="G575" s="108" t="s">
        <v>1805</v>
      </c>
      <c r="H575" s="108" t="s">
        <v>76</v>
      </c>
      <c r="I575" s="111"/>
    </row>
    <row r="576" spans="1:9" x14ac:dyDescent="0.35">
      <c r="A576" s="107">
        <v>575</v>
      </c>
      <c r="B576" s="108" t="s">
        <v>633</v>
      </c>
      <c r="C576" s="108" t="s">
        <v>100</v>
      </c>
      <c r="D576" s="109" t="s">
        <v>67</v>
      </c>
      <c r="F576" s="110" t="s">
        <v>1806</v>
      </c>
      <c r="G576" s="108" t="s">
        <v>1807</v>
      </c>
      <c r="H576" s="108" t="s">
        <v>76</v>
      </c>
      <c r="I576" s="111"/>
    </row>
    <row r="577" spans="1:9" ht="14.5" customHeight="1" x14ac:dyDescent="0.35">
      <c r="A577" s="107">
        <v>576</v>
      </c>
      <c r="B577" s="108" t="s">
        <v>634</v>
      </c>
      <c r="C577" s="108" t="s">
        <v>100</v>
      </c>
      <c r="D577" s="109" t="s">
        <v>67</v>
      </c>
      <c r="F577" s="110" t="s">
        <v>1808</v>
      </c>
      <c r="G577" s="108" t="s">
        <v>1809</v>
      </c>
      <c r="H577" s="108" t="s">
        <v>56</v>
      </c>
      <c r="I577" s="111"/>
    </row>
    <row r="578" spans="1:9" x14ac:dyDescent="0.35">
      <c r="A578" s="107">
        <v>577</v>
      </c>
      <c r="B578" s="108" t="s">
        <v>635</v>
      </c>
      <c r="C578" s="108" t="s">
        <v>245</v>
      </c>
      <c r="D578" s="109" t="s">
        <v>65</v>
      </c>
      <c r="F578" s="110" t="s">
        <v>1810</v>
      </c>
      <c r="G578" s="108" t="s">
        <v>1811</v>
      </c>
      <c r="H578" s="108" t="s">
        <v>56</v>
      </c>
      <c r="I578" s="111"/>
    </row>
    <row r="579" spans="1:9" ht="14.5" customHeight="1" x14ac:dyDescent="0.35">
      <c r="A579" s="107">
        <v>578</v>
      </c>
      <c r="B579" s="108" t="s">
        <v>636</v>
      </c>
      <c r="C579" s="108" t="s">
        <v>245</v>
      </c>
      <c r="D579" s="109" t="s">
        <v>67</v>
      </c>
      <c r="F579" s="110" t="s">
        <v>1812</v>
      </c>
      <c r="G579" s="108" t="s">
        <v>1813</v>
      </c>
      <c r="H579" s="108" t="s">
        <v>112</v>
      </c>
      <c r="I579" s="111"/>
    </row>
    <row r="580" spans="1:9" ht="14.5" customHeight="1" x14ac:dyDescent="0.35">
      <c r="A580" s="107">
        <v>579</v>
      </c>
      <c r="B580" s="108" t="s">
        <v>637</v>
      </c>
      <c r="C580" s="108" t="s">
        <v>245</v>
      </c>
      <c r="D580" s="109" t="s">
        <v>67</v>
      </c>
      <c r="F580" s="110" t="s">
        <v>1814</v>
      </c>
      <c r="G580" s="108" t="s">
        <v>1815</v>
      </c>
      <c r="H580" s="108" t="s">
        <v>112</v>
      </c>
      <c r="I580" s="111"/>
    </row>
    <row r="581" spans="1:9" ht="14.5" customHeight="1" x14ac:dyDescent="0.35">
      <c r="A581" s="107">
        <v>580</v>
      </c>
      <c r="B581" s="108" t="s">
        <v>638</v>
      </c>
      <c r="C581" s="108" t="s">
        <v>76</v>
      </c>
      <c r="D581" s="109" t="s">
        <v>67</v>
      </c>
      <c r="F581" s="110" t="s">
        <v>1816</v>
      </c>
      <c r="G581" s="108" t="s">
        <v>1817</v>
      </c>
      <c r="H581" s="108" t="s">
        <v>118</v>
      </c>
      <c r="I581" s="111"/>
    </row>
    <row r="582" spans="1:9" x14ac:dyDescent="0.35">
      <c r="A582" s="107">
        <v>581</v>
      </c>
      <c r="B582" s="108" t="s">
        <v>639</v>
      </c>
      <c r="C582" s="108" t="s">
        <v>245</v>
      </c>
      <c r="D582" s="109" t="s">
        <v>67</v>
      </c>
      <c r="F582" s="110" t="s">
        <v>1818</v>
      </c>
      <c r="G582" s="108" t="s">
        <v>1819</v>
      </c>
      <c r="H582" s="108" t="s">
        <v>118</v>
      </c>
      <c r="I582" s="111"/>
    </row>
    <row r="583" spans="1:9" ht="14.5" customHeight="1" x14ac:dyDescent="0.35">
      <c r="A583" s="107">
        <v>582</v>
      </c>
      <c r="B583" s="108" t="s">
        <v>640</v>
      </c>
      <c r="C583" s="108" t="s">
        <v>60</v>
      </c>
      <c r="D583" s="109" t="s">
        <v>67</v>
      </c>
      <c r="F583" s="110" t="s">
        <v>1820</v>
      </c>
      <c r="G583" s="108" t="s">
        <v>1821</v>
      </c>
      <c r="H583" s="108" t="s">
        <v>48</v>
      </c>
      <c r="I583" s="111" t="s">
        <v>69</v>
      </c>
    </row>
    <row r="584" spans="1:9" x14ac:dyDescent="0.35">
      <c r="A584" s="107">
        <v>583</v>
      </c>
      <c r="B584" s="108" t="s">
        <v>641</v>
      </c>
      <c r="C584" s="108" t="s">
        <v>245</v>
      </c>
      <c r="D584" s="109" t="s">
        <v>49</v>
      </c>
      <c r="F584" s="110" t="s">
        <v>1822</v>
      </c>
      <c r="G584" s="108" t="s">
        <v>1823</v>
      </c>
      <c r="H584" s="108" t="s">
        <v>48</v>
      </c>
      <c r="I584" s="111" t="s">
        <v>69</v>
      </c>
    </row>
    <row r="585" spans="1:9" x14ac:dyDescent="0.35">
      <c r="A585" s="107">
        <v>584</v>
      </c>
      <c r="B585" s="108" t="s">
        <v>642</v>
      </c>
      <c r="C585" s="108" t="s">
        <v>245</v>
      </c>
      <c r="D585" s="109" t="s">
        <v>65</v>
      </c>
      <c r="F585" s="110" t="s">
        <v>1824</v>
      </c>
      <c r="G585" s="108" t="s">
        <v>1825</v>
      </c>
      <c r="H585" s="108" t="s">
        <v>48</v>
      </c>
      <c r="I585" s="111" t="s">
        <v>69</v>
      </c>
    </row>
    <row r="586" spans="1:9" ht="14.5" customHeight="1" x14ac:dyDescent="0.35">
      <c r="A586" s="107">
        <v>585</v>
      </c>
      <c r="B586" s="108" t="s">
        <v>643</v>
      </c>
      <c r="C586" s="108" t="s">
        <v>245</v>
      </c>
      <c r="D586" s="109" t="s">
        <v>65</v>
      </c>
      <c r="F586" s="110" t="s">
        <v>1824</v>
      </c>
      <c r="G586" s="108" t="s">
        <v>1825</v>
      </c>
      <c r="H586" s="108" t="s">
        <v>48</v>
      </c>
      <c r="I586" s="111" t="s">
        <v>69</v>
      </c>
    </row>
    <row r="587" spans="1:9" ht="14.5" customHeight="1" x14ac:dyDescent="0.35">
      <c r="A587" s="107">
        <v>586</v>
      </c>
      <c r="B587" s="108" t="s">
        <v>644</v>
      </c>
      <c r="C587" s="108" t="s">
        <v>48</v>
      </c>
      <c r="D587" s="109" t="s">
        <v>65</v>
      </c>
      <c r="F587" s="110" t="s">
        <v>1826</v>
      </c>
      <c r="G587" s="108" t="s">
        <v>1827</v>
      </c>
      <c r="H587" s="108" t="s">
        <v>60</v>
      </c>
      <c r="I587" s="111"/>
    </row>
    <row r="588" spans="1:9" x14ac:dyDescent="0.35">
      <c r="A588" s="107">
        <v>587</v>
      </c>
      <c r="B588" s="108" t="s">
        <v>645</v>
      </c>
      <c r="C588" s="108" t="s">
        <v>245</v>
      </c>
      <c r="D588" s="109" t="s">
        <v>67</v>
      </c>
      <c r="F588" s="110" t="s">
        <v>1828</v>
      </c>
      <c r="G588" s="108" t="s">
        <v>1829</v>
      </c>
      <c r="H588" s="108" t="s">
        <v>60</v>
      </c>
      <c r="I588" s="111"/>
    </row>
    <row r="589" spans="1:9" x14ac:dyDescent="0.35">
      <c r="A589" s="107">
        <v>588</v>
      </c>
      <c r="B589" s="108" t="s">
        <v>646</v>
      </c>
      <c r="C589" s="108" t="s">
        <v>270</v>
      </c>
      <c r="D589" s="109" t="s">
        <v>67</v>
      </c>
      <c r="F589" s="110" t="s">
        <v>1830</v>
      </c>
      <c r="G589" s="108" t="s">
        <v>1831</v>
      </c>
      <c r="H589" s="108" t="s">
        <v>148</v>
      </c>
      <c r="I589" s="111"/>
    </row>
    <row r="590" spans="1:9" x14ac:dyDescent="0.35">
      <c r="A590" s="107">
        <v>589</v>
      </c>
      <c r="B590" s="108" t="s">
        <v>647</v>
      </c>
      <c r="C590" s="108" t="s">
        <v>48</v>
      </c>
      <c r="D590" s="109" t="s">
        <v>67</v>
      </c>
      <c r="F590" s="110" t="s">
        <v>1832</v>
      </c>
      <c r="G590" s="108" t="s">
        <v>1833</v>
      </c>
      <c r="H590" s="108" t="s">
        <v>148</v>
      </c>
      <c r="I590" s="111"/>
    </row>
    <row r="591" spans="1:9" x14ac:dyDescent="0.35">
      <c r="A591" s="107">
        <v>590</v>
      </c>
      <c r="B591" s="108" t="s">
        <v>648</v>
      </c>
      <c r="C591" s="108" t="s">
        <v>48</v>
      </c>
      <c r="D591" s="109" t="s">
        <v>67</v>
      </c>
      <c r="F591" s="110" t="s">
        <v>1834</v>
      </c>
      <c r="G591" s="108" t="s">
        <v>1835</v>
      </c>
      <c r="H591" s="108" t="s">
        <v>148</v>
      </c>
      <c r="I591" s="111"/>
    </row>
    <row r="592" spans="1:9" x14ac:dyDescent="0.35">
      <c r="A592" s="107">
        <v>591</v>
      </c>
      <c r="B592" s="108" t="s">
        <v>649</v>
      </c>
      <c r="C592" s="108" t="s">
        <v>148</v>
      </c>
      <c r="D592" s="109" t="s">
        <v>49</v>
      </c>
      <c r="F592" s="110" t="s">
        <v>1836</v>
      </c>
      <c r="G592" s="108" t="s">
        <v>1837</v>
      </c>
      <c r="H592" s="108" t="s">
        <v>118</v>
      </c>
      <c r="I592" s="111" t="s">
        <v>69</v>
      </c>
    </row>
    <row r="593" spans="1:9" x14ac:dyDescent="0.35">
      <c r="A593" s="107">
        <v>592</v>
      </c>
      <c r="B593" s="108" t="s">
        <v>650</v>
      </c>
      <c r="C593" s="108" t="s">
        <v>112</v>
      </c>
      <c r="D593" s="109" t="s">
        <v>65</v>
      </c>
      <c r="F593" s="110" t="s">
        <v>1838</v>
      </c>
      <c r="G593" s="108" t="s">
        <v>1839</v>
      </c>
      <c r="H593" s="108" t="s">
        <v>118</v>
      </c>
      <c r="I593" s="111" t="s">
        <v>69</v>
      </c>
    </row>
    <row r="594" spans="1:9" x14ac:dyDescent="0.35">
      <c r="A594" s="107">
        <v>593</v>
      </c>
      <c r="B594" s="108" t="s">
        <v>651</v>
      </c>
      <c r="C594" s="108" t="s">
        <v>118</v>
      </c>
      <c r="D594" s="109" t="s">
        <v>65</v>
      </c>
      <c r="F594" s="110" t="s">
        <v>1840</v>
      </c>
      <c r="G594" s="108" t="s">
        <v>1841</v>
      </c>
      <c r="H594" s="108" t="s">
        <v>82</v>
      </c>
      <c r="I594" s="111"/>
    </row>
    <row r="595" spans="1:9" x14ac:dyDescent="0.35">
      <c r="A595" s="107">
        <v>594</v>
      </c>
      <c r="B595" s="108" t="s">
        <v>2410</v>
      </c>
      <c r="C595" s="108" t="s">
        <v>112</v>
      </c>
      <c r="D595" s="109" t="s">
        <v>65</v>
      </c>
      <c r="F595" s="110" t="s">
        <v>1842</v>
      </c>
      <c r="G595" s="108" t="s">
        <v>1843</v>
      </c>
      <c r="H595" s="108" t="s">
        <v>82</v>
      </c>
      <c r="I595" s="111" t="s">
        <v>270</v>
      </c>
    </row>
    <row r="596" spans="1:9" ht="14.5" customHeight="1" x14ac:dyDescent="0.35">
      <c r="A596" s="107">
        <v>595</v>
      </c>
      <c r="B596" s="108" t="s">
        <v>652</v>
      </c>
      <c r="C596" s="108" t="s">
        <v>56</v>
      </c>
      <c r="D596" s="109" t="s">
        <v>65</v>
      </c>
      <c r="F596" s="110" t="s">
        <v>1844</v>
      </c>
      <c r="G596" s="108" t="s">
        <v>1845</v>
      </c>
      <c r="H596" s="108" t="s">
        <v>48</v>
      </c>
      <c r="I596" s="111"/>
    </row>
    <row r="597" spans="1:9" ht="14.5" customHeight="1" x14ac:dyDescent="0.35">
      <c r="A597" s="107">
        <v>596</v>
      </c>
      <c r="B597" s="108" t="s">
        <v>653</v>
      </c>
      <c r="C597" s="108" t="s">
        <v>76</v>
      </c>
      <c r="D597" s="109" t="s">
        <v>67</v>
      </c>
      <c r="F597" s="110" t="s">
        <v>1846</v>
      </c>
      <c r="G597" s="108" t="s">
        <v>1847</v>
      </c>
      <c r="H597" s="108" t="s">
        <v>50</v>
      </c>
      <c r="I597" s="111"/>
    </row>
    <row r="598" spans="1:9" ht="14.5" customHeight="1" x14ac:dyDescent="0.35">
      <c r="A598" s="107">
        <v>597</v>
      </c>
      <c r="B598" s="108" t="s">
        <v>654</v>
      </c>
      <c r="C598" s="108" t="s">
        <v>245</v>
      </c>
      <c r="D598" s="109" t="s">
        <v>67</v>
      </c>
      <c r="F598" s="110" t="s">
        <v>1848</v>
      </c>
      <c r="G598" s="108" t="s">
        <v>1849</v>
      </c>
      <c r="H598" s="108" t="s">
        <v>50</v>
      </c>
      <c r="I598" s="111"/>
    </row>
    <row r="599" spans="1:9" ht="14.5" customHeight="1" x14ac:dyDescent="0.35">
      <c r="A599" s="107">
        <v>598</v>
      </c>
      <c r="B599" s="108" t="s">
        <v>655</v>
      </c>
      <c r="C599" s="108" t="s">
        <v>60</v>
      </c>
      <c r="D599" s="109" t="s">
        <v>67</v>
      </c>
      <c r="F599" s="110" t="s">
        <v>1850</v>
      </c>
      <c r="G599" s="108" t="s">
        <v>1851</v>
      </c>
      <c r="H599" s="108" t="s">
        <v>50</v>
      </c>
      <c r="I599" s="111"/>
    </row>
    <row r="600" spans="1:9" x14ac:dyDescent="0.35">
      <c r="A600" s="107">
        <v>599</v>
      </c>
      <c r="B600" s="108" t="s">
        <v>656</v>
      </c>
      <c r="C600" s="108" t="s">
        <v>95</v>
      </c>
      <c r="D600" s="109" t="s">
        <v>67</v>
      </c>
      <c r="F600" s="110" t="s">
        <v>1852</v>
      </c>
      <c r="G600" s="108" t="s">
        <v>1853</v>
      </c>
      <c r="H600" s="108" t="s">
        <v>112</v>
      </c>
      <c r="I600" s="111"/>
    </row>
    <row r="601" spans="1:9" x14ac:dyDescent="0.35">
      <c r="A601" s="107">
        <v>600</v>
      </c>
      <c r="B601" s="108" t="s">
        <v>657</v>
      </c>
      <c r="C601" s="108" t="s">
        <v>97</v>
      </c>
      <c r="D601" s="109" t="s">
        <v>67</v>
      </c>
      <c r="F601" s="110" t="s">
        <v>1854</v>
      </c>
      <c r="G601" s="108" t="s">
        <v>1855</v>
      </c>
      <c r="H601" s="108" t="s">
        <v>112</v>
      </c>
      <c r="I601" s="111" t="s">
        <v>82</v>
      </c>
    </row>
    <row r="602" spans="1:9" x14ac:dyDescent="0.35">
      <c r="A602" s="107">
        <v>601</v>
      </c>
      <c r="B602" s="108" t="s">
        <v>658</v>
      </c>
      <c r="C602" s="108" t="s">
        <v>245</v>
      </c>
      <c r="D602" s="109" t="s">
        <v>67</v>
      </c>
      <c r="F602" s="110" t="s">
        <v>1856</v>
      </c>
      <c r="G602" s="108" t="s">
        <v>1857</v>
      </c>
      <c r="H602" s="108" t="s">
        <v>112</v>
      </c>
      <c r="I602" s="111" t="s">
        <v>82</v>
      </c>
    </row>
    <row r="603" spans="1:9" x14ac:dyDescent="0.35">
      <c r="A603" s="107">
        <v>602</v>
      </c>
      <c r="B603" s="108" t="s">
        <v>659</v>
      </c>
      <c r="C603" s="108" t="s">
        <v>60</v>
      </c>
      <c r="D603" s="109" t="s">
        <v>67</v>
      </c>
      <c r="F603" s="110" t="s">
        <v>1858</v>
      </c>
      <c r="G603" s="108" t="s">
        <v>1859</v>
      </c>
      <c r="H603" s="108" t="s">
        <v>50</v>
      </c>
      <c r="I603" s="111"/>
    </row>
    <row r="604" spans="1:9" x14ac:dyDescent="0.35">
      <c r="A604" s="107">
        <v>603</v>
      </c>
      <c r="B604" s="108" t="s">
        <v>660</v>
      </c>
      <c r="C604" s="108" t="s">
        <v>48</v>
      </c>
      <c r="D604" s="109" t="s">
        <v>67</v>
      </c>
      <c r="F604" s="110" t="s">
        <v>1860</v>
      </c>
      <c r="G604" s="108" t="s">
        <v>1861</v>
      </c>
      <c r="H604" s="108" t="s">
        <v>50</v>
      </c>
      <c r="I604" s="111"/>
    </row>
    <row r="605" spans="1:9" x14ac:dyDescent="0.35">
      <c r="A605" s="107">
        <v>604</v>
      </c>
      <c r="B605" s="108" t="s">
        <v>661</v>
      </c>
      <c r="C605" s="108" t="s">
        <v>60</v>
      </c>
      <c r="D605" s="109" t="s">
        <v>67</v>
      </c>
      <c r="F605" s="110" t="s">
        <v>1862</v>
      </c>
      <c r="G605" s="108" t="s">
        <v>1863</v>
      </c>
      <c r="H605" s="108" t="s">
        <v>97</v>
      </c>
      <c r="I605" s="111" t="s">
        <v>76</v>
      </c>
    </row>
    <row r="606" spans="1:9" ht="14.5" customHeight="1" x14ac:dyDescent="0.35">
      <c r="A606" s="107">
        <v>605</v>
      </c>
      <c r="B606" s="108" t="s">
        <v>662</v>
      </c>
      <c r="C606" s="108" t="s">
        <v>245</v>
      </c>
      <c r="D606" s="109" t="s">
        <v>65</v>
      </c>
      <c r="F606" s="110" t="s">
        <v>1864</v>
      </c>
      <c r="G606" s="108" t="s">
        <v>1865</v>
      </c>
      <c r="H606" s="108" t="s">
        <v>97</v>
      </c>
      <c r="I606" s="111" t="s">
        <v>76</v>
      </c>
    </row>
    <row r="607" spans="1:9" x14ac:dyDescent="0.35">
      <c r="A607" s="107">
        <v>606</v>
      </c>
      <c r="B607" s="108" t="s">
        <v>663</v>
      </c>
      <c r="C607" s="108" t="s">
        <v>48</v>
      </c>
      <c r="D607" s="109" t="s">
        <v>67</v>
      </c>
      <c r="F607" s="110" t="s">
        <v>1866</v>
      </c>
      <c r="G607" s="108" t="s">
        <v>1867</v>
      </c>
      <c r="H607" s="108" t="s">
        <v>97</v>
      </c>
      <c r="I607" s="111" t="s">
        <v>76</v>
      </c>
    </row>
    <row r="608" spans="1:9" x14ac:dyDescent="0.35">
      <c r="A608" s="107">
        <v>607</v>
      </c>
      <c r="B608" s="108" t="s">
        <v>664</v>
      </c>
      <c r="C608" s="108" t="s">
        <v>48</v>
      </c>
      <c r="D608" s="109" t="s">
        <v>67</v>
      </c>
      <c r="F608" s="110" t="s">
        <v>1868</v>
      </c>
      <c r="G608" s="108" t="s">
        <v>1869</v>
      </c>
      <c r="H608" s="108" t="s">
        <v>97</v>
      </c>
      <c r="I608" s="111" t="s">
        <v>95</v>
      </c>
    </row>
    <row r="609" spans="1:9" x14ac:dyDescent="0.35">
      <c r="A609" s="107">
        <v>608</v>
      </c>
      <c r="B609" s="108" t="s">
        <v>665</v>
      </c>
      <c r="C609" s="108" t="s">
        <v>245</v>
      </c>
      <c r="D609" s="109" t="s">
        <v>67</v>
      </c>
      <c r="F609" s="110" t="s">
        <v>1870</v>
      </c>
      <c r="G609" s="108" t="s">
        <v>1871</v>
      </c>
      <c r="H609" s="108" t="s">
        <v>97</v>
      </c>
      <c r="I609" s="111" t="s">
        <v>95</v>
      </c>
    </row>
    <row r="610" spans="1:9" x14ac:dyDescent="0.35">
      <c r="A610" s="107">
        <v>609</v>
      </c>
      <c r="B610" s="108" t="s">
        <v>666</v>
      </c>
      <c r="C610" s="108" t="s">
        <v>60</v>
      </c>
      <c r="D610" s="109" t="s">
        <v>49</v>
      </c>
      <c r="F610" s="110" t="s">
        <v>1872</v>
      </c>
      <c r="G610" s="108" t="s">
        <v>1873</v>
      </c>
      <c r="H610" s="108" t="s">
        <v>97</v>
      </c>
      <c r="I610" s="111" t="s">
        <v>95</v>
      </c>
    </row>
    <row r="611" spans="1:9" x14ac:dyDescent="0.35">
      <c r="A611" s="107">
        <v>610</v>
      </c>
      <c r="B611" s="108" t="s">
        <v>667</v>
      </c>
      <c r="C611" s="108" t="s">
        <v>48</v>
      </c>
      <c r="D611" s="109" t="s">
        <v>49</v>
      </c>
      <c r="F611" s="110" t="s">
        <v>1874</v>
      </c>
      <c r="G611" s="108" t="s">
        <v>1875</v>
      </c>
      <c r="H611" s="108" t="s">
        <v>76</v>
      </c>
      <c r="I611" s="111" t="s">
        <v>245</v>
      </c>
    </row>
    <row r="612" spans="1:9" ht="14.5" customHeight="1" x14ac:dyDescent="0.35">
      <c r="A612" s="107">
        <v>611</v>
      </c>
      <c r="B612" s="108" t="s">
        <v>668</v>
      </c>
      <c r="C612" s="108" t="s">
        <v>97</v>
      </c>
      <c r="D612" s="109" t="s">
        <v>65</v>
      </c>
      <c r="F612" s="110" t="s">
        <v>1876</v>
      </c>
      <c r="G612" s="108" t="s">
        <v>1877</v>
      </c>
      <c r="H612" s="108" t="s">
        <v>76</v>
      </c>
      <c r="I612" s="111" t="s">
        <v>245</v>
      </c>
    </row>
    <row r="613" spans="1:9" x14ac:dyDescent="0.35">
      <c r="A613" s="107">
        <v>612</v>
      </c>
      <c r="B613" s="108" t="s">
        <v>669</v>
      </c>
      <c r="C613" s="108" t="s">
        <v>50</v>
      </c>
      <c r="D613" s="109" t="s">
        <v>49</v>
      </c>
      <c r="F613" s="110" t="s">
        <v>1878</v>
      </c>
      <c r="G613" s="108" t="s">
        <v>1879</v>
      </c>
      <c r="H613" s="108" t="s">
        <v>76</v>
      </c>
      <c r="I613" s="111"/>
    </row>
    <row r="614" spans="1:9" x14ac:dyDescent="0.35">
      <c r="A614" s="107">
        <v>613</v>
      </c>
      <c r="B614" s="108" t="s">
        <v>670</v>
      </c>
      <c r="C614" s="108" t="s">
        <v>69</v>
      </c>
      <c r="D614" s="109" t="s">
        <v>65</v>
      </c>
      <c r="F614" s="110" t="s">
        <v>1880</v>
      </c>
      <c r="G614" s="108" t="s">
        <v>1881</v>
      </c>
      <c r="H614" s="108" t="s">
        <v>76</v>
      </c>
      <c r="I614" s="111"/>
    </row>
    <row r="615" spans="1:9" x14ac:dyDescent="0.35">
      <c r="A615" s="107">
        <v>614</v>
      </c>
      <c r="B615" s="108" t="s">
        <v>671</v>
      </c>
      <c r="C615" s="108" t="s">
        <v>82</v>
      </c>
      <c r="D615" s="109" t="s">
        <v>49</v>
      </c>
      <c r="F615" s="112" t="s">
        <v>1880</v>
      </c>
      <c r="G615" s="108" t="s">
        <v>2463</v>
      </c>
      <c r="H615" s="108" t="s">
        <v>76</v>
      </c>
      <c r="I615" s="111" t="s">
        <v>50</v>
      </c>
    </row>
    <row r="616" spans="1:9" x14ac:dyDescent="0.35">
      <c r="A616" s="107">
        <v>615</v>
      </c>
      <c r="B616" s="108" t="s">
        <v>672</v>
      </c>
      <c r="C616" s="108" t="s">
        <v>82</v>
      </c>
      <c r="D616" s="109" t="s">
        <v>49</v>
      </c>
      <c r="F616" s="110" t="s">
        <v>1882</v>
      </c>
      <c r="G616" s="108" t="s">
        <v>1883</v>
      </c>
      <c r="H616" s="108" t="s">
        <v>112</v>
      </c>
      <c r="I616" s="111"/>
    </row>
    <row r="617" spans="1:9" x14ac:dyDescent="0.35">
      <c r="A617" s="107">
        <v>616</v>
      </c>
      <c r="B617" s="108" t="s">
        <v>673</v>
      </c>
      <c r="C617" s="108" t="s">
        <v>82</v>
      </c>
      <c r="D617" s="109" t="s">
        <v>49</v>
      </c>
      <c r="F617" s="110" t="s">
        <v>1882</v>
      </c>
      <c r="G617" s="108" t="s">
        <v>1883</v>
      </c>
      <c r="H617" s="108" t="s">
        <v>112</v>
      </c>
      <c r="I617" s="111"/>
    </row>
    <row r="618" spans="1:9" ht="14.5" customHeight="1" x14ac:dyDescent="0.35">
      <c r="A618" s="107">
        <v>617</v>
      </c>
      <c r="B618" s="108" t="s">
        <v>674</v>
      </c>
      <c r="C618" s="108" t="s">
        <v>245</v>
      </c>
      <c r="D618" s="109" t="s">
        <v>65</v>
      </c>
      <c r="F618" s="110" t="s">
        <v>1884</v>
      </c>
      <c r="G618" s="108" t="s">
        <v>1885</v>
      </c>
      <c r="H618" s="108" t="s">
        <v>82</v>
      </c>
      <c r="I618" s="111" t="s">
        <v>100</v>
      </c>
    </row>
    <row r="619" spans="1:9" x14ac:dyDescent="0.35">
      <c r="A619" s="107">
        <v>618</v>
      </c>
      <c r="B619" s="108" t="s">
        <v>675</v>
      </c>
      <c r="C619" s="108" t="s">
        <v>112</v>
      </c>
      <c r="D619" s="109" t="s">
        <v>65</v>
      </c>
      <c r="F619" s="110" t="s">
        <v>1886</v>
      </c>
      <c r="G619" s="108" t="s">
        <v>1887</v>
      </c>
      <c r="H619" s="108" t="s">
        <v>82</v>
      </c>
      <c r="I619" s="111" t="s">
        <v>100</v>
      </c>
    </row>
    <row r="620" spans="1:9" ht="14.5" customHeight="1" x14ac:dyDescent="0.35">
      <c r="A620" s="107">
        <v>619</v>
      </c>
      <c r="B620" s="108" t="s">
        <v>676</v>
      </c>
      <c r="C620" s="108" t="s">
        <v>82</v>
      </c>
      <c r="D620" s="109" t="s">
        <v>49</v>
      </c>
      <c r="F620" s="110" t="s">
        <v>1888</v>
      </c>
      <c r="G620" s="108" t="s">
        <v>1889</v>
      </c>
      <c r="H620" s="108" t="s">
        <v>82</v>
      </c>
      <c r="I620" s="111" t="s">
        <v>100</v>
      </c>
    </row>
    <row r="621" spans="1:9" ht="14.5" customHeight="1" x14ac:dyDescent="0.35">
      <c r="A621" s="107">
        <v>620</v>
      </c>
      <c r="B621" s="108" t="s">
        <v>677</v>
      </c>
      <c r="C621" s="108" t="s">
        <v>69</v>
      </c>
      <c r="D621" s="109" t="s">
        <v>49</v>
      </c>
      <c r="F621" s="110" t="s">
        <v>1890</v>
      </c>
      <c r="G621" s="108" t="s">
        <v>1891</v>
      </c>
      <c r="H621" s="108" t="s">
        <v>56</v>
      </c>
      <c r="I621" s="111"/>
    </row>
    <row r="622" spans="1:9" ht="14.5" customHeight="1" x14ac:dyDescent="0.35">
      <c r="A622" s="107">
        <v>621</v>
      </c>
      <c r="B622" s="108" t="s">
        <v>678</v>
      </c>
      <c r="C622" s="108" t="s">
        <v>100</v>
      </c>
      <c r="D622" s="109" t="s">
        <v>49</v>
      </c>
      <c r="F622" s="112" t="s">
        <v>1890</v>
      </c>
      <c r="G622" s="108" t="s">
        <v>2464</v>
      </c>
      <c r="H622" s="108" t="s">
        <v>58</v>
      </c>
      <c r="I622" s="111"/>
    </row>
    <row r="623" spans="1:9" ht="14.5" customHeight="1" x14ac:dyDescent="0.35">
      <c r="A623" s="107">
        <v>622</v>
      </c>
      <c r="B623" s="108" t="s">
        <v>679</v>
      </c>
      <c r="C623" s="108" t="s">
        <v>48</v>
      </c>
      <c r="D623" s="109" t="s">
        <v>49</v>
      </c>
      <c r="F623" s="110" t="s">
        <v>1892</v>
      </c>
      <c r="G623" s="108" t="s">
        <v>1893</v>
      </c>
      <c r="H623" s="108" t="s">
        <v>56</v>
      </c>
      <c r="I623" s="111"/>
    </row>
    <row r="624" spans="1:9" ht="14.5" customHeight="1" x14ac:dyDescent="0.35">
      <c r="A624" s="107">
        <v>623</v>
      </c>
      <c r="B624" s="108" t="s">
        <v>679</v>
      </c>
      <c r="C624" s="108" t="s">
        <v>48</v>
      </c>
      <c r="D624" s="109" t="s">
        <v>65</v>
      </c>
      <c r="F624" s="110" t="s">
        <v>1892</v>
      </c>
      <c r="G624" s="108" t="s">
        <v>1893</v>
      </c>
      <c r="H624" s="108" t="s">
        <v>56</v>
      </c>
      <c r="I624" s="111" t="s">
        <v>118</v>
      </c>
    </row>
    <row r="625" spans="1:9" x14ac:dyDescent="0.35">
      <c r="A625" s="107">
        <v>624</v>
      </c>
      <c r="B625" s="108" t="s">
        <v>680</v>
      </c>
      <c r="C625" s="108" t="s">
        <v>50</v>
      </c>
      <c r="D625" s="109" t="s">
        <v>49</v>
      </c>
      <c r="F625" s="112" t="s">
        <v>1892</v>
      </c>
      <c r="G625" s="108" t="s">
        <v>2465</v>
      </c>
      <c r="H625" s="108" t="s">
        <v>58</v>
      </c>
      <c r="I625" s="111"/>
    </row>
    <row r="626" spans="1:9" x14ac:dyDescent="0.35">
      <c r="A626" s="107">
        <v>625</v>
      </c>
      <c r="B626" s="108" t="s">
        <v>680</v>
      </c>
      <c r="C626" s="108" t="s">
        <v>50</v>
      </c>
      <c r="D626" s="109" t="s">
        <v>65</v>
      </c>
      <c r="F626" s="110" t="s">
        <v>1894</v>
      </c>
      <c r="G626" s="108" t="s">
        <v>1895</v>
      </c>
      <c r="H626" s="108" t="s">
        <v>76</v>
      </c>
      <c r="I626" s="111"/>
    </row>
    <row r="627" spans="1:9" ht="14.5" customHeight="1" x14ac:dyDescent="0.35">
      <c r="A627" s="107">
        <v>626</v>
      </c>
      <c r="B627" s="108" t="s">
        <v>681</v>
      </c>
      <c r="C627" s="108" t="s">
        <v>69</v>
      </c>
      <c r="D627" s="109" t="s">
        <v>49</v>
      </c>
      <c r="F627" s="110" t="s">
        <v>1896</v>
      </c>
      <c r="G627" s="108" t="s">
        <v>1897</v>
      </c>
      <c r="H627" s="108" t="s">
        <v>97</v>
      </c>
      <c r="I627" s="111" t="s">
        <v>148</v>
      </c>
    </row>
    <row r="628" spans="1:9" ht="14.5" customHeight="1" x14ac:dyDescent="0.35">
      <c r="A628" s="107">
        <v>627</v>
      </c>
      <c r="B628" s="108" t="s">
        <v>681</v>
      </c>
      <c r="C628" s="108" t="s">
        <v>69</v>
      </c>
      <c r="D628" s="109" t="s">
        <v>65</v>
      </c>
      <c r="F628" s="110" t="s">
        <v>1898</v>
      </c>
      <c r="G628" s="108" t="s">
        <v>1899</v>
      </c>
      <c r="H628" s="108" t="s">
        <v>97</v>
      </c>
      <c r="I628" s="111" t="s">
        <v>148</v>
      </c>
    </row>
    <row r="629" spans="1:9" ht="14.5" customHeight="1" x14ac:dyDescent="0.35">
      <c r="A629" s="107">
        <v>628</v>
      </c>
      <c r="B629" s="108" t="s">
        <v>682</v>
      </c>
      <c r="C629" s="108" t="s">
        <v>95</v>
      </c>
      <c r="D629" s="109" t="s">
        <v>49</v>
      </c>
      <c r="F629" s="110" t="s">
        <v>1900</v>
      </c>
      <c r="G629" s="108" t="s">
        <v>1901</v>
      </c>
      <c r="H629" s="108" t="s">
        <v>100</v>
      </c>
      <c r="I629" s="111" t="s">
        <v>50</v>
      </c>
    </row>
    <row r="630" spans="1:9" x14ac:dyDescent="0.35">
      <c r="A630" s="107">
        <v>629</v>
      </c>
      <c r="B630" s="108" t="s">
        <v>682</v>
      </c>
      <c r="C630" s="108" t="s">
        <v>95</v>
      </c>
      <c r="D630" s="109" t="s">
        <v>65</v>
      </c>
      <c r="F630" s="110" t="s">
        <v>1902</v>
      </c>
      <c r="G630" s="108" t="s">
        <v>1903</v>
      </c>
      <c r="H630" s="108" t="s">
        <v>100</v>
      </c>
      <c r="I630" s="111" t="s">
        <v>50</v>
      </c>
    </row>
    <row r="631" spans="1:9" x14ac:dyDescent="0.35">
      <c r="A631" s="107">
        <v>630</v>
      </c>
      <c r="B631" s="108" t="s">
        <v>683</v>
      </c>
      <c r="C631" s="108" t="s">
        <v>82</v>
      </c>
      <c r="D631" s="109" t="s">
        <v>49</v>
      </c>
      <c r="F631" s="110" t="s">
        <v>1904</v>
      </c>
      <c r="G631" s="108" t="s">
        <v>1905</v>
      </c>
      <c r="H631" s="108" t="s">
        <v>118</v>
      </c>
      <c r="I631" s="111" t="s">
        <v>69</v>
      </c>
    </row>
    <row r="632" spans="1:9" ht="14.5" customHeight="1" x14ac:dyDescent="0.35">
      <c r="A632" s="107">
        <v>631</v>
      </c>
      <c r="B632" s="108" t="s">
        <v>683</v>
      </c>
      <c r="C632" s="108" t="s">
        <v>82</v>
      </c>
      <c r="D632" s="109" t="s">
        <v>65</v>
      </c>
      <c r="F632" s="110" t="s">
        <v>1906</v>
      </c>
      <c r="G632" s="108" t="s">
        <v>1907</v>
      </c>
      <c r="H632" s="108" t="s">
        <v>161</v>
      </c>
      <c r="I632" s="111"/>
    </row>
    <row r="633" spans="1:9" ht="14.5" customHeight="1" x14ac:dyDescent="0.35">
      <c r="A633" s="107">
        <v>632</v>
      </c>
      <c r="B633" s="108" t="s">
        <v>684</v>
      </c>
      <c r="C633" s="108" t="s">
        <v>148</v>
      </c>
      <c r="D633" s="109" t="s">
        <v>49</v>
      </c>
      <c r="F633" s="112" t="s">
        <v>1906</v>
      </c>
      <c r="G633" s="108" t="s">
        <v>2466</v>
      </c>
      <c r="H633" s="108" t="s">
        <v>82</v>
      </c>
      <c r="I633" s="111" t="s">
        <v>161</v>
      </c>
    </row>
    <row r="634" spans="1:9" ht="14.5" customHeight="1" x14ac:dyDescent="0.35">
      <c r="A634" s="107">
        <v>633</v>
      </c>
      <c r="B634" s="108" t="s">
        <v>684</v>
      </c>
      <c r="C634" s="108" t="s">
        <v>148</v>
      </c>
      <c r="D634" s="109" t="s">
        <v>65</v>
      </c>
      <c r="F634" s="110" t="s">
        <v>1908</v>
      </c>
      <c r="G634" s="108" t="s">
        <v>1909</v>
      </c>
      <c r="H634" s="108" t="s">
        <v>161</v>
      </c>
      <c r="I634" s="111"/>
    </row>
    <row r="635" spans="1:9" x14ac:dyDescent="0.35">
      <c r="A635" s="107">
        <v>634</v>
      </c>
      <c r="B635" s="108" t="s">
        <v>685</v>
      </c>
      <c r="C635" s="108" t="s">
        <v>97</v>
      </c>
      <c r="D635" s="109" t="s">
        <v>49</v>
      </c>
      <c r="F635" s="110" t="s">
        <v>1910</v>
      </c>
      <c r="G635" s="108" t="s">
        <v>1911</v>
      </c>
      <c r="H635" s="108" t="s">
        <v>112</v>
      </c>
      <c r="I635" s="111" t="s">
        <v>148</v>
      </c>
    </row>
    <row r="636" spans="1:9" x14ac:dyDescent="0.35">
      <c r="A636" s="107">
        <v>635</v>
      </c>
      <c r="B636" s="108" t="s">
        <v>685</v>
      </c>
      <c r="C636" s="108" t="s">
        <v>97</v>
      </c>
      <c r="D636" s="109" t="s">
        <v>65</v>
      </c>
      <c r="F636" s="110" t="s">
        <v>1912</v>
      </c>
      <c r="G636" s="108" t="s">
        <v>1913</v>
      </c>
      <c r="H636" s="108" t="s">
        <v>112</v>
      </c>
      <c r="I636" s="111" t="s">
        <v>148</v>
      </c>
    </row>
    <row r="637" spans="1:9" x14ac:dyDescent="0.35">
      <c r="A637" s="107">
        <v>636</v>
      </c>
      <c r="B637" s="108" t="s">
        <v>686</v>
      </c>
      <c r="C637" s="108" t="s">
        <v>161</v>
      </c>
      <c r="D637" s="109" t="s">
        <v>49</v>
      </c>
      <c r="F637" s="110" t="s">
        <v>1914</v>
      </c>
      <c r="G637" s="108" t="s">
        <v>1915</v>
      </c>
      <c r="H637" s="108" t="s">
        <v>148</v>
      </c>
      <c r="I637" s="111" t="s">
        <v>69</v>
      </c>
    </row>
    <row r="638" spans="1:9" x14ac:dyDescent="0.35">
      <c r="A638" s="107">
        <v>637</v>
      </c>
      <c r="B638" s="108" t="s">
        <v>686</v>
      </c>
      <c r="C638" s="108" t="s">
        <v>161</v>
      </c>
      <c r="D638" s="109" t="s">
        <v>65</v>
      </c>
      <c r="F638" s="110" t="s">
        <v>1916</v>
      </c>
      <c r="G638" s="108" t="s">
        <v>1917</v>
      </c>
      <c r="H638" s="108" t="s">
        <v>148</v>
      </c>
      <c r="I638" s="111" t="s">
        <v>69</v>
      </c>
    </row>
    <row r="639" spans="1:9" x14ac:dyDescent="0.35">
      <c r="A639" s="107">
        <v>638</v>
      </c>
      <c r="B639" s="108" t="s">
        <v>687</v>
      </c>
      <c r="C639" s="108" t="s">
        <v>270</v>
      </c>
      <c r="D639" s="109" t="s">
        <v>49</v>
      </c>
      <c r="F639" s="110" t="s">
        <v>1918</v>
      </c>
      <c r="G639" s="108" t="s">
        <v>1919</v>
      </c>
      <c r="H639" s="108" t="s">
        <v>95</v>
      </c>
      <c r="I639" s="111"/>
    </row>
    <row r="640" spans="1:9" x14ac:dyDescent="0.35">
      <c r="A640" s="107">
        <v>639</v>
      </c>
      <c r="B640" s="108" t="s">
        <v>687</v>
      </c>
      <c r="C640" s="108" t="s">
        <v>270</v>
      </c>
      <c r="D640" s="109" t="s">
        <v>65</v>
      </c>
      <c r="F640" s="110" t="s">
        <v>1920</v>
      </c>
      <c r="G640" s="108" t="s">
        <v>1921</v>
      </c>
      <c r="H640" s="108" t="s">
        <v>95</v>
      </c>
      <c r="I640" s="111"/>
    </row>
    <row r="641" spans="1:9" x14ac:dyDescent="0.35">
      <c r="A641" s="107">
        <v>640</v>
      </c>
      <c r="B641" s="108" t="s">
        <v>688</v>
      </c>
      <c r="C641" s="108" t="s">
        <v>56</v>
      </c>
      <c r="D641" s="109" t="s">
        <v>49</v>
      </c>
      <c r="F641" s="110" t="s">
        <v>1922</v>
      </c>
      <c r="G641" s="108" t="s">
        <v>1923</v>
      </c>
      <c r="H641" s="108" t="s">
        <v>100</v>
      </c>
      <c r="I641" s="111"/>
    </row>
    <row r="642" spans="1:9" x14ac:dyDescent="0.35">
      <c r="A642" s="107">
        <v>641</v>
      </c>
      <c r="B642" s="108" t="s">
        <v>688</v>
      </c>
      <c r="C642" s="108" t="s">
        <v>56</v>
      </c>
      <c r="D642" s="109" t="s">
        <v>65</v>
      </c>
      <c r="F642" s="112" t="s">
        <v>1922</v>
      </c>
      <c r="G642" s="108" t="s">
        <v>2467</v>
      </c>
      <c r="H642" s="108" t="s">
        <v>48</v>
      </c>
      <c r="I642" s="111" t="s">
        <v>161</v>
      </c>
    </row>
    <row r="643" spans="1:9" x14ac:dyDescent="0.35">
      <c r="A643" s="107">
        <v>642</v>
      </c>
      <c r="B643" s="108" t="s">
        <v>689</v>
      </c>
      <c r="C643" s="108" t="s">
        <v>112</v>
      </c>
      <c r="D643" s="109" t="s">
        <v>49</v>
      </c>
      <c r="F643" s="110" t="s">
        <v>1924</v>
      </c>
      <c r="G643" s="108" t="s">
        <v>1925</v>
      </c>
      <c r="H643" s="108" t="s">
        <v>100</v>
      </c>
      <c r="I643" s="111"/>
    </row>
    <row r="644" spans="1:9" x14ac:dyDescent="0.35">
      <c r="A644" s="107">
        <v>643</v>
      </c>
      <c r="B644" s="108" t="s">
        <v>689</v>
      </c>
      <c r="C644" s="108" t="s">
        <v>112</v>
      </c>
      <c r="D644" s="109" t="s">
        <v>65</v>
      </c>
      <c r="F644" s="112" t="s">
        <v>1924</v>
      </c>
      <c r="G644" s="108" t="s">
        <v>2468</v>
      </c>
      <c r="H644" s="108" t="s">
        <v>48</v>
      </c>
      <c r="I644" s="111" t="s">
        <v>161</v>
      </c>
    </row>
    <row r="645" spans="1:9" x14ac:dyDescent="0.35">
      <c r="A645" s="107">
        <v>644</v>
      </c>
      <c r="B645" s="108" t="s">
        <v>690</v>
      </c>
      <c r="C645" s="108" t="s">
        <v>76</v>
      </c>
      <c r="D645" s="109" t="s">
        <v>49</v>
      </c>
      <c r="F645" s="110" t="s">
        <v>1926</v>
      </c>
      <c r="G645" s="108" t="s">
        <v>1927</v>
      </c>
      <c r="H645" s="108" t="s">
        <v>48</v>
      </c>
      <c r="I645" s="111"/>
    </row>
    <row r="646" spans="1:9" x14ac:dyDescent="0.35">
      <c r="A646" s="107">
        <v>645</v>
      </c>
      <c r="B646" s="108" t="s">
        <v>690</v>
      </c>
      <c r="C646" s="108" t="s">
        <v>76</v>
      </c>
      <c r="D646" s="109" t="s">
        <v>65</v>
      </c>
      <c r="F646" s="110" t="s">
        <v>1928</v>
      </c>
      <c r="G646" s="108" t="s">
        <v>1929</v>
      </c>
      <c r="H646" s="108" t="s">
        <v>48</v>
      </c>
      <c r="I646" s="111"/>
    </row>
    <row r="647" spans="1:9" x14ac:dyDescent="0.35">
      <c r="A647" s="107">
        <v>646</v>
      </c>
      <c r="B647" s="108" t="s">
        <v>691</v>
      </c>
      <c r="C647" s="108" t="s">
        <v>60</v>
      </c>
      <c r="D647" s="109" t="s">
        <v>49</v>
      </c>
      <c r="F647" s="110" t="s">
        <v>1930</v>
      </c>
      <c r="G647" s="108" t="s">
        <v>1931</v>
      </c>
      <c r="H647" s="108" t="s">
        <v>118</v>
      </c>
      <c r="I647" s="111"/>
    </row>
    <row r="648" spans="1:9" x14ac:dyDescent="0.35">
      <c r="A648" s="107">
        <v>647</v>
      </c>
      <c r="B648" s="108" t="s">
        <v>691</v>
      </c>
      <c r="C648" s="108" t="s">
        <v>60</v>
      </c>
      <c r="D648" s="109" t="s">
        <v>65</v>
      </c>
      <c r="F648" s="110" t="s">
        <v>1932</v>
      </c>
      <c r="G648" s="108" t="s">
        <v>1933</v>
      </c>
      <c r="H648" s="108" t="s">
        <v>118</v>
      </c>
      <c r="I648" s="111"/>
    </row>
    <row r="649" spans="1:9" x14ac:dyDescent="0.35">
      <c r="A649" s="107">
        <v>648</v>
      </c>
      <c r="B649" s="108" t="s">
        <v>692</v>
      </c>
      <c r="C649" s="108" t="s">
        <v>118</v>
      </c>
      <c r="D649" s="109" t="s">
        <v>49</v>
      </c>
      <c r="F649" s="110" t="s">
        <v>1934</v>
      </c>
      <c r="G649" s="108" t="s">
        <v>1935</v>
      </c>
      <c r="H649" s="108" t="s">
        <v>118</v>
      </c>
      <c r="I649" s="111"/>
    </row>
    <row r="650" spans="1:9" x14ac:dyDescent="0.35">
      <c r="A650" s="107">
        <v>649</v>
      </c>
      <c r="B650" s="108" t="s">
        <v>692</v>
      </c>
      <c r="C650" s="108" t="s">
        <v>118</v>
      </c>
      <c r="D650" s="109" t="s">
        <v>65</v>
      </c>
      <c r="F650" s="110" t="s">
        <v>1936</v>
      </c>
      <c r="G650" s="108" t="s">
        <v>1937</v>
      </c>
      <c r="H650" s="108" t="s">
        <v>118</v>
      </c>
      <c r="I650" s="111"/>
    </row>
    <row r="651" spans="1:9" ht="14.5" customHeight="1" x14ac:dyDescent="0.35">
      <c r="A651" s="107">
        <v>650</v>
      </c>
      <c r="B651" s="108" t="s">
        <v>693</v>
      </c>
      <c r="C651" s="108" t="s">
        <v>58</v>
      </c>
      <c r="D651" s="109" t="s">
        <v>49</v>
      </c>
      <c r="F651" s="110" t="s">
        <v>1938</v>
      </c>
      <c r="G651" s="108" t="s">
        <v>1939</v>
      </c>
      <c r="H651" s="108" t="s">
        <v>118</v>
      </c>
      <c r="I651" s="111"/>
    </row>
    <row r="652" spans="1:9" ht="14.5" customHeight="1" x14ac:dyDescent="0.35">
      <c r="A652" s="107">
        <v>651</v>
      </c>
      <c r="B652" s="108" t="s">
        <v>693</v>
      </c>
      <c r="C652" s="108" t="s">
        <v>58</v>
      </c>
      <c r="D652" s="109" t="s">
        <v>65</v>
      </c>
      <c r="F652" s="110" t="s">
        <v>1940</v>
      </c>
      <c r="G652" s="108" t="s">
        <v>1941</v>
      </c>
      <c r="H652" s="108" t="s">
        <v>118</v>
      </c>
      <c r="I652" s="111"/>
    </row>
    <row r="653" spans="1:9" ht="14.5" customHeight="1" x14ac:dyDescent="0.35">
      <c r="A653" s="107">
        <v>652</v>
      </c>
      <c r="B653" s="108" t="s">
        <v>694</v>
      </c>
      <c r="C653" s="108" t="s">
        <v>141</v>
      </c>
      <c r="D653" s="109" t="s">
        <v>49</v>
      </c>
      <c r="F653" s="110" t="s">
        <v>1942</v>
      </c>
      <c r="G653" s="108" t="s">
        <v>1943</v>
      </c>
      <c r="H653" s="108" t="s">
        <v>112</v>
      </c>
      <c r="I653" s="111" t="s">
        <v>69</v>
      </c>
    </row>
    <row r="654" spans="1:9" ht="14.5" customHeight="1" x14ac:dyDescent="0.35">
      <c r="A654" s="107">
        <v>653</v>
      </c>
      <c r="B654" s="108" t="s">
        <v>694</v>
      </c>
      <c r="C654" s="108" t="s">
        <v>141</v>
      </c>
      <c r="D654" s="109" t="s">
        <v>65</v>
      </c>
      <c r="F654" s="110" t="s">
        <v>1944</v>
      </c>
      <c r="G654" s="108" t="s">
        <v>1945</v>
      </c>
      <c r="H654" s="108" t="s">
        <v>112</v>
      </c>
      <c r="I654" s="111" t="s">
        <v>69</v>
      </c>
    </row>
    <row r="655" spans="1:9" ht="14.5" customHeight="1" x14ac:dyDescent="0.35">
      <c r="A655" s="107">
        <v>654</v>
      </c>
      <c r="B655" s="108" t="s">
        <v>695</v>
      </c>
      <c r="C655" s="108" t="s">
        <v>100</v>
      </c>
      <c r="D655" s="109" t="s">
        <v>49</v>
      </c>
      <c r="F655" s="110" t="s">
        <v>1946</v>
      </c>
      <c r="G655" s="108" t="s">
        <v>1947</v>
      </c>
      <c r="H655" s="108" t="s">
        <v>58</v>
      </c>
      <c r="I655" s="111"/>
    </row>
    <row r="656" spans="1:9" x14ac:dyDescent="0.35">
      <c r="A656" s="107">
        <v>655</v>
      </c>
      <c r="B656" s="108" t="s">
        <v>695</v>
      </c>
      <c r="C656" s="108" t="s">
        <v>100</v>
      </c>
      <c r="D656" s="109" t="s">
        <v>65</v>
      </c>
      <c r="F656" s="110" t="s">
        <v>1948</v>
      </c>
      <c r="G656" s="108" t="s">
        <v>1949</v>
      </c>
      <c r="H656" s="108" t="s">
        <v>58</v>
      </c>
      <c r="I656" s="111"/>
    </row>
    <row r="657" spans="1:9" ht="14.5" customHeight="1" x14ac:dyDescent="0.35">
      <c r="A657" s="107">
        <v>656</v>
      </c>
      <c r="B657" s="108" t="s">
        <v>696</v>
      </c>
      <c r="C657" s="108" t="s">
        <v>245</v>
      </c>
      <c r="D657" s="109" t="s">
        <v>49</v>
      </c>
      <c r="F657" s="110" t="s">
        <v>1950</v>
      </c>
      <c r="G657" s="108" t="s">
        <v>1951</v>
      </c>
      <c r="H657" s="108" t="s">
        <v>58</v>
      </c>
      <c r="I657" s="111"/>
    </row>
    <row r="658" spans="1:9" x14ac:dyDescent="0.35">
      <c r="A658" s="107">
        <v>657</v>
      </c>
      <c r="B658" s="108" t="s">
        <v>696</v>
      </c>
      <c r="C658" s="108" t="s">
        <v>245</v>
      </c>
      <c r="D658" s="109" t="s">
        <v>65</v>
      </c>
      <c r="F658" s="110" t="s">
        <v>1952</v>
      </c>
      <c r="G658" s="108" t="s">
        <v>1953</v>
      </c>
      <c r="H658" s="108" t="s">
        <v>48</v>
      </c>
      <c r="I658" s="111" t="s">
        <v>76</v>
      </c>
    </row>
    <row r="659" spans="1:9" x14ac:dyDescent="0.35">
      <c r="A659" s="107">
        <v>658</v>
      </c>
      <c r="B659" s="108" t="s">
        <v>697</v>
      </c>
      <c r="C659" s="108" t="s">
        <v>60</v>
      </c>
      <c r="D659" s="109" t="s">
        <v>49</v>
      </c>
      <c r="F659" s="110" t="s">
        <v>1954</v>
      </c>
      <c r="G659" s="108" t="s">
        <v>1955</v>
      </c>
      <c r="H659" s="108" t="s">
        <v>48</v>
      </c>
      <c r="I659" s="111" t="s">
        <v>76</v>
      </c>
    </row>
    <row r="660" spans="1:9" x14ac:dyDescent="0.35">
      <c r="A660" s="107">
        <v>659</v>
      </c>
      <c r="B660" s="108" t="s">
        <v>698</v>
      </c>
      <c r="C660" s="108" t="s">
        <v>82</v>
      </c>
      <c r="D660" s="109" t="s">
        <v>67</v>
      </c>
      <c r="F660" s="110" t="s">
        <v>1956</v>
      </c>
      <c r="G660" s="108" t="s">
        <v>1957</v>
      </c>
      <c r="H660" s="108" t="s">
        <v>60</v>
      </c>
      <c r="I660" s="111" t="s">
        <v>69</v>
      </c>
    </row>
    <row r="661" spans="1:9" x14ac:dyDescent="0.35">
      <c r="A661" s="107">
        <v>660</v>
      </c>
      <c r="B661" s="108" t="s">
        <v>699</v>
      </c>
      <c r="C661" s="108" t="s">
        <v>97</v>
      </c>
      <c r="D661" s="109" t="s">
        <v>49</v>
      </c>
      <c r="F661" s="110" t="s">
        <v>1958</v>
      </c>
      <c r="G661" s="108" t="s">
        <v>1959</v>
      </c>
      <c r="H661" s="108" t="s">
        <v>97</v>
      </c>
      <c r="I661" s="111"/>
    </row>
    <row r="662" spans="1:9" ht="14.5" customHeight="1" x14ac:dyDescent="0.35">
      <c r="A662" s="107">
        <v>661</v>
      </c>
      <c r="B662" s="108" t="s">
        <v>700</v>
      </c>
      <c r="C662" s="108" t="s">
        <v>95</v>
      </c>
      <c r="D662" s="109" t="s">
        <v>67</v>
      </c>
      <c r="F662" s="110" t="s">
        <v>1960</v>
      </c>
      <c r="G662" s="108" t="s">
        <v>1961</v>
      </c>
      <c r="H662" s="108" t="s">
        <v>97</v>
      </c>
      <c r="I662" s="111" t="s">
        <v>270</v>
      </c>
    </row>
    <row r="663" spans="1:9" ht="14.5" customHeight="1" x14ac:dyDescent="0.35">
      <c r="A663" s="107">
        <v>662</v>
      </c>
      <c r="B663" s="108" t="s">
        <v>701</v>
      </c>
      <c r="C663" s="108" t="s">
        <v>161</v>
      </c>
      <c r="D663" s="109" t="s">
        <v>49</v>
      </c>
      <c r="F663" s="110" t="s">
        <v>1962</v>
      </c>
      <c r="G663" s="108" t="s">
        <v>1963</v>
      </c>
      <c r="H663" s="108" t="s">
        <v>76</v>
      </c>
      <c r="I663" s="111" t="s">
        <v>95</v>
      </c>
    </row>
    <row r="664" spans="1:9" ht="14.5" customHeight="1" x14ac:dyDescent="0.35">
      <c r="A664" s="107">
        <v>663</v>
      </c>
      <c r="B664" s="108" t="s">
        <v>702</v>
      </c>
      <c r="C664" s="108" t="s">
        <v>100</v>
      </c>
      <c r="D664" s="109" t="s">
        <v>49</v>
      </c>
      <c r="F664" s="110" t="s">
        <v>1964</v>
      </c>
      <c r="G664" s="108" t="s">
        <v>1965</v>
      </c>
      <c r="H664" s="108" t="s">
        <v>76</v>
      </c>
      <c r="I664" s="111" t="s">
        <v>95</v>
      </c>
    </row>
    <row r="665" spans="1:9" ht="14.5" customHeight="1" x14ac:dyDescent="0.35">
      <c r="A665" s="107">
        <v>664</v>
      </c>
      <c r="B665" s="108" t="s">
        <v>703</v>
      </c>
      <c r="C665" s="108" t="s">
        <v>112</v>
      </c>
      <c r="D665" s="109" t="s">
        <v>65</v>
      </c>
      <c r="F665" s="110" t="s">
        <v>1966</v>
      </c>
      <c r="G665" s="108" t="s">
        <v>1967</v>
      </c>
      <c r="H665" s="108" t="s">
        <v>112</v>
      </c>
      <c r="I665" s="111" t="s">
        <v>161</v>
      </c>
    </row>
    <row r="666" spans="1:9" ht="14.5" customHeight="1" x14ac:dyDescent="0.35">
      <c r="A666" s="107">
        <v>665</v>
      </c>
      <c r="B666" s="108" t="s">
        <v>704</v>
      </c>
      <c r="C666" s="108" t="s">
        <v>58</v>
      </c>
      <c r="D666" s="109" t="s">
        <v>49</v>
      </c>
      <c r="F666" s="110" t="s">
        <v>1966</v>
      </c>
      <c r="G666" s="108" t="s">
        <v>1967</v>
      </c>
      <c r="H666" s="108" t="s">
        <v>112</v>
      </c>
      <c r="I666" s="111" t="s">
        <v>161</v>
      </c>
    </row>
    <row r="667" spans="1:9" x14ac:dyDescent="0.35">
      <c r="A667" s="107">
        <v>666</v>
      </c>
      <c r="B667" s="108" t="s">
        <v>705</v>
      </c>
      <c r="C667" s="108" t="s">
        <v>245</v>
      </c>
      <c r="D667" s="109" t="s">
        <v>67</v>
      </c>
      <c r="F667" s="110" t="s">
        <v>1968</v>
      </c>
      <c r="G667" s="108" t="s">
        <v>1969</v>
      </c>
      <c r="H667" s="108" t="s">
        <v>112</v>
      </c>
      <c r="I667" s="111" t="s">
        <v>161</v>
      </c>
    </row>
    <row r="668" spans="1:9" ht="14.5" customHeight="1" x14ac:dyDescent="0.35">
      <c r="A668" s="107">
        <v>667</v>
      </c>
      <c r="B668" s="108" t="s">
        <v>706</v>
      </c>
      <c r="C668" s="108" t="s">
        <v>82</v>
      </c>
      <c r="D668" s="109" t="s">
        <v>49</v>
      </c>
      <c r="F668" s="110" t="s">
        <v>1968</v>
      </c>
      <c r="G668" s="108" t="s">
        <v>1969</v>
      </c>
      <c r="H668" s="108" t="s">
        <v>112</v>
      </c>
      <c r="I668" s="111" t="s">
        <v>161</v>
      </c>
    </row>
    <row r="669" spans="1:9" ht="14.5" customHeight="1" x14ac:dyDescent="0.35">
      <c r="A669" s="107">
        <v>668</v>
      </c>
      <c r="B669" s="108" t="s">
        <v>707</v>
      </c>
      <c r="C669" s="108" t="s">
        <v>76</v>
      </c>
      <c r="D669" s="109" t="s">
        <v>67</v>
      </c>
      <c r="F669" s="110" t="s">
        <v>1970</v>
      </c>
      <c r="G669" s="108" t="s">
        <v>1971</v>
      </c>
      <c r="H669" s="108" t="s">
        <v>112</v>
      </c>
      <c r="I669" s="111"/>
    </row>
    <row r="670" spans="1:9" x14ac:dyDescent="0.35">
      <c r="A670" s="107">
        <v>669</v>
      </c>
      <c r="B670" s="108" t="s">
        <v>708</v>
      </c>
      <c r="C670" s="108" t="s">
        <v>76</v>
      </c>
      <c r="D670" s="109" t="s">
        <v>49</v>
      </c>
      <c r="F670" s="110" t="s">
        <v>1972</v>
      </c>
      <c r="G670" s="108" t="s">
        <v>1973</v>
      </c>
      <c r="H670" s="108" t="s">
        <v>97</v>
      </c>
      <c r="I670" s="111" t="s">
        <v>60</v>
      </c>
    </row>
    <row r="671" spans="1:9" ht="14.5" customHeight="1" x14ac:dyDescent="0.35">
      <c r="A671" s="107">
        <v>670</v>
      </c>
      <c r="B671" s="108" t="s">
        <v>709</v>
      </c>
      <c r="C671" s="108" t="s">
        <v>76</v>
      </c>
      <c r="D671" s="109" t="s">
        <v>49</v>
      </c>
      <c r="F671" s="110" t="s">
        <v>1974</v>
      </c>
      <c r="G671" s="108" t="s">
        <v>1975</v>
      </c>
      <c r="H671" s="108" t="s">
        <v>97</v>
      </c>
      <c r="I671" s="111" t="s">
        <v>60</v>
      </c>
    </row>
    <row r="672" spans="1:9" x14ac:dyDescent="0.35">
      <c r="A672" s="107">
        <v>671</v>
      </c>
      <c r="B672" s="108" t="s">
        <v>710</v>
      </c>
      <c r="C672" s="108" t="s">
        <v>48</v>
      </c>
      <c r="D672" s="109" t="s">
        <v>67</v>
      </c>
      <c r="F672" s="110" t="s">
        <v>1976</v>
      </c>
      <c r="G672" s="108" t="s">
        <v>1977</v>
      </c>
      <c r="H672" s="108" t="s">
        <v>76</v>
      </c>
      <c r="I672" s="111" t="s">
        <v>270</v>
      </c>
    </row>
    <row r="673" spans="1:9" x14ac:dyDescent="0.35">
      <c r="A673" s="107">
        <v>672</v>
      </c>
      <c r="B673" s="108" t="s">
        <v>711</v>
      </c>
      <c r="C673" s="108" t="s">
        <v>95</v>
      </c>
      <c r="D673" s="109" t="s">
        <v>67</v>
      </c>
      <c r="F673" s="110" t="s">
        <v>1978</v>
      </c>
      <c r="G673" s="108" t="s">
        <v>1979</v>
      </c>
      <c r="H673" s="108" t="s">
        <v>76</v>
      </c>
      <c r="I673" s="111" t="s">
        <v>270</v>
      </c>
    </row>
    <row r="674" spans="1:9" x14ac:dyDescent="0.35">
      <c r="A674" s="107">
        <v>673</v>
      </c>
      <c r="B674" s="108" t="s">
        <v>712</v>
      </c>
      <c r="C674" s="108" t="s">
        <v>48</v>
      </c>
      <c r="D674" s="109" t="s">
        <v>67</v>
      </c>
      <c r="F674" s="110" t="s">
        <v>1980</v>
      </c>
      <c r="G674" s="108" t="s">
        <v>1981</v>
      </c>
      <c r="H674" s="108" t="s">
        <v>270</v>
      </c>
      <c r="I674" s="111"/>
    </row>
    <row r="675" spans="1:9" x14ac:dyDescent="0.35">
      <c r="A675" s="107">
        <v>674</v>
      </c>
      <c r="B675" s="108" t="s">
        <v>713</v>
      </c>
      <c r="C675" s="108" t="s">
        <v>270</v>
      </c>
      <c r="D675" s="109" t="s">
        <v>67</v>
      </c>
      <c r="F675" s="110" t="s">
        <v>1982</v>
      </c>
      <c r="G675" s="108" t="s">
        <v>1983</v>
      </c>
      <c r="H675" s="108" t="s">
        <v>270</v>
      </c>
      <c r="I675" s="111"/>
    </row>
    <row r="676" spans="1:9" x14ac:dyDescent="0.35">
      <c r="A676" s="107">
        <v>675</v>
      </c>
      <c r="B676" s="108" t="s">
        <v>714</v>
      </c>
      <c r="C676" s="108" t="s">
        <v>100</v>
      </c>
      <c r="D676" s="109" t="s">
        <v>49</v>
      </c>
      <c r="F676" s="110" t="s">
        <v>1984</v>
      </c>
      <c r="G676" s="108" t="s">
        <v>1985</v>
      </c>
      <c r="H676" s="108" t="s">
        <v>270</v>
      </c>
      <c r="I676" s="111"/>
    </row>
    <row r="677" spans="1:9" x14ac:dyDescent="0.35">
      <c r="A677" s="107">
        <v>676</v>
      </c>
      <c r="B677" s="108" t="s">
        <v>715</v>
      </c>
      <c r="C677" s="108" t="s">
        <v>97</v>
      </c>
      <c r="D677" s="109" t="s">
        <v>65</v>
      </c>
      <c r="F677" s="110" t="s">
        <v>1986</v>
      </c>
      <c r="G677" s="108" t="s">
        <v>1987</v>
      </c>
      <c r="H677" s="108" t="s">
        <v>60</v>
      </c>
      <c r="I677" s="111"/>
    </row>
    <row r="678" spans="1:9" x14ac:dyDescent="0.35">
      <c r="A678" s="107">
        <v>677</v>
      </c>
      <c r="B678" s="108" t="s">
        <v>716</v>
      </c>
      <c r="C678" s="108" t="s">
        <v>270</v>
      </c>
      <c r="D678" s="109" t="s">
        <v>49</v>
      </c>
      <c r="F678" s="110" t="s">
        <v>1988</v>
      </c>
      <c r="G678" s="108" t="s">
        <v>1989</v>
      </c>
      <c r="H678" s="108" t="s">
        <v>60</v>
      </c>
      <c r="I678" s="111"/>
    </row>
    <row r="679" spans="1:9" x14ac:dyDescent="0.35">
      <c r="A679" s="107">
        <v>678</v>
      </c>
      <c r="B679" s="108" t="s">
        <v>717</v>
      </c>
      <c r="C679" s="108" t="s">
        <v>118</v>
      </c>
      <c r="D679" s="109" t="s">
        <v>67</v>
      </c>
      <c r="F679" s="110" t="s">
        <v>1990</v>
      </c>
      <c r="G679" s="108" t="s">
        <v>1991</v>
      </c>
      <c r="H679" s="108" t="s">
        <v>60</v>
      </c>
      <c r="I679" s="111"/>
    </row>
    <row r="680" spans="1:9" x14ac:dyDescent="0.35">
      <c r="A680" s="107">
        <v>679</v>
      </c>
      <c r="B680" s="108" t="s">
        <v>718</v>
      </c>
      <c r="C680" s="108" t="s">
        <v>97</v>
      </c>
      <c r="D680" s="109" t="s">
        <v>49</v>
      </c>
      <c r="F680" s="110" t="s">
        <v>1992</v>
      </c>
      <c r="G680" s="108" t="s">
        <v>1993</v>
      </c>
      <c r="H680" s="108" t="s">
        <v>118</v>
      </c>
      <c r="I680" s="111"/>
    </row>
    <row r="681" spans="1:9" x14ac:dyDescent="0.35">
      <c r="A681" s="107">
        <v>680</v>
      </c>
      <c r="B681" s="108" t="s">
        <v>719</v>
      </c>
      <c r="C681" s="108" t="s">
        <v>56</v>
      </c>
      <c r="D681" s="109" t="s">
        <v>49</v>
      </c>
      <c r="F681" s="110" t="s">
        <v>1994</v>
      </c>
      <c r="G681" s="108" t="s">
        <v>1995</v>
      </c>
      <c r="H681" s="108" t="s">
        <v>118</v>
      </c>
      <c r="I681" s="111"/>
    </row>
    <row r="682" spans="1:9" x14ac:dyDescent="0.35">
      <c r="A682" s="107">
        <v>681</v>
      </c>
      <c r="B682" s="108" t="s">
        <v>720</v>
      </c>
      <c r="C682" s="108" t="s">
        <v>100</v>
      </c>
      <c r="D682" s="109" t="s">
        <v>49</v>
      </c>
      <c r="F682" s="110" t="s">
        <v>1996</v>
      </c>
      <c r="G682" s="108" t="s">
        <v>1997</v>
      </c>
      <c r="H682" s="108" t="s">
        <v>161</v>
      </c>
      <c r="I682" s="111" t="s">
        <v>56</v>
      </c>
    </row>
    <row r="683" spans="1:9" ht="14.5" customHeight="1" x14ac:dyDescent="0.35">
      <c r="A683" s="107">
        <v>682</v>
      </c>
      <c r="B683" s="108" t="s">
        <v>721</v>
      </c>
      <c r="C683" s="108" t="s">
        <v>56</v>
      </c>
      <c r="D683" s="109" t="s">
        <v>65</v>
      </c>
      <c r="F683" s="110" t="s">
        <v>1998</v>
      </c>
      <c r="G683" s="108" t="s">
        <v>1999</v>
      </c>
      <c r="H683" s="108" t="s">
        <v>161</v>
      </c>
      <c r="I683" s="111" t="s">
        <v>56</v>
      </c>
    </row>
    <row r="684" spans="1:9" x14ac:dyDescent="0.35">
      <c r="A684" s="107">
        <v>683</v>
      </c>
      <c r="B684" s="108" t="s">
        <v>722</v>
      </c>
      <c r="C684" s="108" t="s">
        <v>118</v>
      </c>
      <c r="D684" s="109" t="s">
        <v>67</v>
      </c>
      <c r="F684" s="110" t="s">
        <v>2000</v>
      </c>
      <c r="G684" s="108" t="s">
        <v>2001</v>
      </c>
      <c r="H684" s="108" t="s">
        <v>161</v>
      </c>
      <c r="I684" s="111" t="s">
        <v>56</v>
      </c>
    </row>
    <row r="685" spans="1:9" x14ac:dyDescent="0.35">
      <c r="A685" s="107">
        <v>684</v>
      </c>
      <c r="B685" s="108" t="s">
        <v>723</v>
      </c>
      <c r="C685" s="108" t="s">
        <v>270</v>
      </c>
      <c r="D685" s="109" t="s">
        <v>49</v>
      </c>
      <c r="F685" s="110" t="s">
        <v>2002</v>
      </c>
      <c r="G685" s="108" t="s">
        <v>2003</v>
      </c>
      <c r="H685" s="108" t="s">
        <v>141</v>
      </c>
      <c r="I685" s="111"/>
    </row>
    <row r="686" spans="1:9" x14ac:dyDescent="0.35">
      <c r="A686" s="107">
        <v>685</v>
      </c>
      <c r="B686" s="108" t="s">
        <v>724</v>
      </c>
      <c r="C686" s="108" t="s">
        <v>95</v>
      </c>
      <c r="D686" s="109" t="s">
        <v>67</v>
      </c>
      <c r="F686" s="110" t="s">
        <v>2004</v>
      </c>
      <c r="G686" s="108" t="s">
        <v>2005</v>
      </c>
      <c r="H686" s="108" t="s">
        <v>141</v>
      </c>
      <c r="I686" s="111"/>
    </row>
    <row r="687" spans="1:9" x14ac:dyDescent="0.35">
      <c r="A687" s="107">
        <v>686</v>
      </c>
      <c r="B687" s="108" t="s">
        <v>725</v>
      </c>
      <c r="C687" s="108" t="s">
        <v>48</v>
      </c>
      <c r="D687" s="109" t="s">
        <v>65</v>
      </c>
      <c r="F687" s="110" t="s">
        <v>2006</v>
      </c>
      <c r="G687" s="108" t="s">
        <v>2007</v>
      </c>
      <c r="H687" s="108" t="s">
        <v>141</v>
      </c>
      <c r="I687" s="111"/>
    </row>
    <row r="688" spans="1:9" x14ac:dyDescent="0.35">
      <c r="A688" s="107">
        <v>687</v>
      </c>
      <c r="B688" s="108" t="s">
        <v>726</v>
      </c>
      <c r="C688" s="108" t="s">
        <v>141</v>
      </c>
      <c r="D688" s="109" t="s">
        <v>65</v>
      </c>
      <c r="F688" s="110" t="s">
        <v>2008</v>
      </c>
      <c r="G688" s="108" t="s">
        <v>2009</v>
      </c>
      <c r="H688" s="108" t="s">
        <v>58</v>
      </c>
      <c r="I688" s="111"/>
    </row>
    <row r="689" spans="1:9" x14ac:dyDescent="0.35">
      <c r="A689" s="107">
        <v>688</v>
      </c>
      <c r="B689" s="108" t="s">
        <v>727</v>
      </c>
      <c r="C689" s="108" t="s">
        <v>76</v>
      </c>
      <c r="D689" s="109" t="s">
        <v>49</v>
      </c>
      <c r="F689" s="110" t="s">
        <v>2010</v>
      </c>
      <c r="G689" s="108" t="s">
        <v>2011</v>
      </c>
      <c r="H689" s="108" t="s">
        <v>58</v>
      </c>
      <c r="I689" s="111"/>
    </row>
    <row r="690" spans="1:9" x14ac:dyDescent="0.35">
      <c r="A690" s="107">
        <v>689</v>
      </c>
      <c r="B690" s="108" t="s">
        <v>728</v>
      </c>
      <c r="C690" s="108" t="s">
        <v>118</v>
      </c>
      <c r="D690" s="109" t="s">
        <v>67</v>
      </c>
      <c r="F690" s="110" t="s">
        <v>2012</v>
      </c>
      <c r="G690" s="108" t="s">
        <v>2013</v>
      </c>
      <c r="H690" s="108" t="s">
        <v>58</v>
      </c>
      <c r="I690" s="111"/>
    </row>
    <row r="691" spans="1:9" x14ac:dyDescent="0.35">
      <c r="A691" s="107">
        <v>690</v>
      </c>
      <c r="B691" s="108" t="s">
        <v>729</v>
      </c>
      <c r="C691" s="108" t="s">
        <v>69</v>
      </c>
      <c r="D691" s="109" t="s">
        <v>49</v>
      </c>
      <c r="F691" s="110" t="s">
        <v>2014</v>
      </c>
      <c r="G691" s="108" t="s">
        <v>2015</v>
      </c>
      <c r="H691" s="108" t="s">
        <v>97</v>
      </c>
      <c r="I691" s="111"/>
    </row>
    <row r="692" spans="1:9" x14ac:dyDescent="0.35">
      <c r="A692" s="107">
        <v>691</v>
      </c>
      <c r="B692" s="108" t="s">
        <v>730</v>
      </c>
      <c r="C692" s="108" t="s">
        <v>141</v>
      </c>
      <c r="D692" s="109" t="s">
        <v>65</v>
      </c>
      <c r="F692" s="110" t="s">
        <v>2016</v>
      </c>
      <c r="G692" s="108" t="s">
        <v>2017</v>
      </c>
      <c r="H692" s="108" t="s">
        <v>97</v>
      </c>
      <c r="I692" s="111"/>
    </row>
    <row r="693" spans="1:9" ht="14.5" customHeight="1" x14ac:dyDescent="0.35">
      <c r="A693" s="107">
        <v>692</v>
      </c>
      <c r="B693" s="108" t="s">
        <v>731</v>
      </c>
      <c r="C693" s="108" t="s">
        <v>141</v>
      </c>
      <c r="D693" s="109" t="s">
        <v>49</v>
      </c>
      <c r="F693" s="110" t="s">
        <v>2018</v>
      </c>
      <c r="G693" s="108" t="s">
        <v>2019</v>
      </c>
      <c r="H693" s="108" t="s">
        <v>82</v>
      </c>
      <c r="I693" s="111" t="s">
        <v>60</v>
      </c>
    </row>
    <row r="694" spans="1:9" x14ac:dyDescent="0.35">
      <c r="A694" s="107">
        <v>693</v>
      </c>
      <c r="B694" s="108" t="s">
        <v>732</v>
      </c>
      <c r="C694" s="108" t="s">
        <v>100</v>
      </c>
      <c r="D694" s="109" t="s">
        <v>49</v>
      </c>
      <c r="F694" s="112" t="s">
        <v>2018</v>
      </c>
      <c r="G694" s="108" t="s">
        <v>2469</v>
      </c>
      <c r="H694" s="108" t="s">
        <v>82</v>
      </c>
      <c r="I694" s="111" t="s">
        <v>270</v>
      </c>
    </row>
    <row r="695" spans="1:9" x14ac:dyDescent="0.35">
      <c r="A695" s="107">
        <v>694</v>
      </c>
      <c r="B695" s="108" t="s">
        <v>733</v>
      </c>
      <c r="C695" s="108" t="s">
        <v>58</v>
      </c>
      <c r="D695" s="109" t="s">
        <v>67</v>
      </c>
      <c r="F695" s="110" t="s">
        <v>2020</v>
      </c>
      <c r="G695" s="108" t="s">
        <v>2021</v>
      </c>
      <c r="H695" s="108" t="s">
        <v>50</v>
      </c>
      <c r="I695" s="111"/>
    </row>
    <row r="696" spans="1:9" x14ac:dyDescent="0.35">
      <c r="A696" s="107">
        <v>695</v>
      </c>
      <c r="B696" s="108" t="s">
        <v>734</v>
      </c>
      <c r="C696" s="108" t="s">
        <v>161</v>
      </c>
      <c r="D696" s="109" t="s">
        <v>49</v>
      </c>
      <c r="F696" s="110" t="s">
        <v>2022</v>
      </c>
      <c r="G696" s="108" t="s">
        <v>2023</v>
      </c>
      <c r="H696" s="108" t="s">
        <v>50</v>
      </c>
      <c r="I696" s="111"/>
    </row>
    <row r="697" spans="1:9" x14ac:dyDescent="0.35">
      <c r="A697" s="107">
        <v>696</v>
      </c>
      <c r="B697" s="108" t="s">
        <v>735</v>
      </c>
      <c r="C697" s="108" t="s">
        <v>100</v>
      </c>
      <c r="D697" s="109" t="s">
        <v>49</v>
      </c>
      <c r="F697" s="110" t="s">
        <v>2024</v>
      </c>
      <c r="G697" s="108" t="s">
        <v>2025</v>
      </c>
      <c r="H697" s="108" t="s">
        <v>141</v>
      </c>
      <c r="I697" s="111"/>
    </row>
    <row r="698" spans="1:9" x14ac:dyDescent="0.35">
      <c r="A698" s="107">
        <v>697</v>
      </c>
      <c r="B698" s="108" t="s">
        <v>736</v>
      </c>
      <c r="C698" s="108" t="s">
        <v>112</v>
      </c>
      <c r="D698" s="109" t="s">
        <v>65</v>
      </c>
      <c r="F698" s="110" t="s">
        <v>2026</v>
      </c>
      <c r="G698" s="108" t="s">
        <v>2027</v>
      </c>
      <c r="H698" s="108" t="s">
        <v>82</v>
      </c>
      <c r="I698" s="111" t="s">
        <v>161</v>
      </c>
    </row>
    <row r="699" spans="1:9" x14ac:dyDescent="0.35">
      <c r="A699" s="107">
        <v>698</v>
      </c>
      <c r="B699" s="108" t="s">
        <v>737</v>
      </c>
      <c r="C699" s="108" t="s">
        <v>245</v>
      </c>
      <c r="D699" s="109" t="s">
        <v>65</v>
      </c>
      <c r="F699" s="110" t="s">
        <v>2028</v>
      </c>
      <c r="G699" s="108" t="s">
        <v>2029</v>
      </c>
      <c r="H699" s="108" t="s">
        <v>82</v>
      </c>
      <c r="I699" s="111" t="s">
        <v>161</v>
      </c>
    </row>
    <row r="700" spans="1:9" x14ac:dyDescent="0.35">
      <c r="A700" s="107">
        <v>699</v>
      </c>
      <c r="B700" s="108" t="s">
        <v>738</v>
      </c>
      <c r="C700" s="108" t="s">
        <v>161</v>
      </c>
      <c r="D700" s="109" t="s">
        <v>49</v>
      </c>
      <c r="F700" s="110" t="s">
        <v>2030</v>
      </c>
      <c r="G700" s="108" t="s">
        <v>2031</v>
      </c>
      <c r="H700" s="108" t="s">
        <v>100</v>
      </c>
      <c r="I700" s="111" t="s">
        <v>270</v>
      </c>
    </row>
    <row r="701" spans="1:9" x14ac:dyDescent="0.35">
      <c r="A701" s="107">
        <v>700</v>
      </c>
      <c r="B701" s="108" t="s">
        <v>739</v>
      </c>
      <c r="C701" s="108" t="s">
        <v>60</v>
      </c>
      <c r="D701" s="109" t="s">
        <v>65</v>
      </c>
      <c r="F701" s="110" t="s">
        <v>2032</v>
      </c>
      <c r="G701" s="108" t="s">
        <v>2033</v>
      </c>
      <c r="H701" s="108" t="s">
        <v>100</v>
      </c>
      <c r="I701" s="111" t="s">
        <v>270</v>
      </c>
    </row>
    <row r="702" spans="1:9" x14ac:dyDescent="0.35">
      <c r="A702" s="107">
        <v>701</v>
      </c>
      <c r="B702" s="108" t="s">
        <v>740</v>
      </c>
      <c r="C702" s="108" t="s">
        <v>48</v>
      </c>
      <c r="D702" s="109" t="s">
        <v>49</v>
      </c>
      <c r="F702" s="110" t="s">
        <v>2034</v>
      </c>
      <c r="G702" s="108" t="s">
        <v>2035</v>
      </c>
      <c r="H702" s="108" t="s">
        <v>48</v>
      </c>
      <c r="I702" s="111"/>
    </row>
    <row r="703" spans="1:9" x14ac:dyDescent="0.35">
      <c r="A703" s="107">
        <v>702</v>
      </c>
      <c r="B703" s="108" t="s">
        <v>741</v>
      </c>
      <c r="C703" s="108" t="s">
        <v>48</v>
      </c>
      <c r="D703" s="109" t="s">
        <v>67</v>
      </c>
      <c r="F703" s="110" t="s">
        <v>2036</v>
      </c>
      <c r="G703" s="108" t="s">
        <v>2037</v>
      </c>
      <c r="H703" s="108" t="s">
        <v>48</v>
      </c>
      <c r="I703" s="111" t="s">
        <v>69</v>
      </c>
    </row>
    <row r="704" spans="1:9" x14ac:dyDescent="0.35">
      <c r="A704" s="107">
        <v>703</v>
      </c>
      <c r="B704" s="108" t="s">
        <v>742</v>
      </c>
      <c r="C704" s="108" t="s">
        <v>118</v>
      </c>
      <c r="D704" s="109" t="s">
        <v>65</v>
      </c>
      <c r="F704" s="110" t="s">
        <v>2038</v>
      </c>
      <c r="G704" s="108" t="s">
        <v>2039</v>
      </c>
      <c r="H704" s="108" t="s">
        <v>48</v>
      </c>
      <c r="I704" s="111" t="s">
        <v>69</v>
      </c>
    </row>
    <row r="705" spans="1:9" x14ac:dyDescent="0.35">
      <c r="A705" s="107">
        <v>704</v>
      </c>
      <c r="B705" s="108" t="s">
        <v>743</v>
      </c>
      <c r="C705" s="108" t="s">
        <v>56</v>
      </c>
      <c r="D705" s="109" t="s">
        <v>65</v>
      </c>
      <c r="F705" s="112" t="s">
        <v>2038</v>
      </c>
      <c r="G705" s="108" t="s">
        <v>2470</v>
      </c>
      <c r="H705" s="108" t="s">
        <v>118</v>
      </c>
      <c r="I705" s="111" t="s">
        <v>69</v>
      </c>
    </row>
    <row r="706" spans="1:9" ht="14.5" customHeight="1" x14ac:dyDescent="0.35">
      <c r="A706" s="107">
        <v>705</v>
      </c>
      <c r="B706" s="108" t="s">
        <v>744</v>
      </c>
      <c r="C706" s="108" t="s">
        <v>245</v>
      </c>
      <c r="D706" s="109" t="s">
        <v>65</v>
      </c>
      <c r="F706" s="110" t="s">
        <v>2040</v>
      </c>
      <c r="G706" s="108" t="s">
        <v>2041</v>
      </c>
      <c r="H706" s="108" t="s">
        <v>100</v>
      </c>
      <c r="I706" s="111" t="s">
        <v>69</v>
      </c>
    </row>
    <row r="707" spans="1:9" ht="14.5" customHeight="1" x14ac:dyDescent="0.35">
      <c r="A707" s="107">
        <v>706</v>
      </c>
      <c r="B707" s="108" t="s">
        <v>745</v>
      </c>
      <c r="C707" s="108" t="s">
        <v>118</v>
      </c>
      <c r="D707" s="109" t="s">
        <v>49</v>
      </c>
      <c r="F707" s="110" t="s">
        <v>2042</v>
      </c>
      <c r="G707" s="108" t="s">
        <v>2043</v>
      </c>
      <c r="H707" s="108" t="s">
        <v>100</v>
      </c>
      <c r="I707" s="111" t="s">
        <v>69</v>
      </c>
    </row>
    <row r="708" spans="1:9" x14ac:dyDescent="0.35">
      <c r="A708" s="107">
        <v>707</v>
      </c>
      <c r="B708" s="108" t="s">
        <v>746</v>
      </c>
      <c r="C708" s="108" t="s">
        <v>82</v>
      </c>
      <c r="D708" s="109" t="s">
        <v>49</v>
      </c>
      <c r="F708" s="110" t="s">
        <v>2044</v>
      </c>
      <c r="G708" s="108" t="s">
        <v>2045</v>
      </c>
      <c r="H708" s="108" t="s">
        <v>56</v>
      </c>
      <c r="I708" s="111"/>
    </row>
    <row r="709" spans="1:9" ht="14.5" customHeight="1" x14ac:dyDescent="0.35">
      <c r="A709" s="107">
        <v>708</v>
      </c>
      <c r="B709" s="108" t="s">
        <v>747</v>
      </c>
      <c r="C709" s="108" t="s">
        <v>161</v>
      </c>
      <c r="D709" s="109" t="s">
        <v>49</v>
      </c>
      <c r="F709" s="110" t="s">
        <v>2046</v>
      </c>
      <c r="G709" s="108" t="s">
        <v>2047</v>
      </c>
      <c r="H709" s="108" t="s">
        <v>97</v>
      </c>
      <c r="I709" s="111" t="s">
        <v>270</v>
      </c>
    </row>
    <row r="710" spans="1:9" ht="14.5" customHeight="1" x14ac:dyDescent="0.35">
      <c r="A710" s="107">
        <v>709</v>
      </c>
      <c r="B710" s="108" t="s">
        <v>748</v>
      </c>
      <c r="C710" s="108" t="s">
        <v>148</v>
      </c>
      <c r="D710" s="109" t="s">
        <v>49</v>
      </c>
      <c r="F710" s="110" t="s">
        <v>2048</v>
      </c>
      <c r="G710" s="108" t="s">
        <v>2049</v>
      </c>
      <c r="H710" s="108" t="s">
        <v>100</v>
      </c>
      <c r="I710" s="111" t="s">
        <v>141</v>
      </c>
    </row>
    <row r="711" spans="1:9" x14ac:dyDescent="0.35">
      <c r="A711" s="107">
        <v>710</v>
      </c>
      <c r="B711" s="108" t="s">
        <v>749</v>
      </c>
      <c r="C711" s="108" t="s">
        <v>112</v>
      </c>
      <c r="D711" s="109" t="s">
        <v>49</v>
      </c>
      <c r="F711" s="110" t="s">
        <v>2050</v>
      </c>
      <c r="G711" s="108" t="s">
        <v>2051</v>
      </c>
      <c r="H711" s="108" t="s">
        <v>100</v>
      </c>
      <c r="I711" s="111" t="s">
        <v>141</v>
      </c>
    </row>
    <row r="712" spans="1:9" ht="14.5" customHeight="1" x14ac:dyDescent="0.35">
      <c r="A712" s="107">
        <v>711</v>
      </c>
      <c r="B712" s="108" t="s">
        <v>750</v>
      </c>
      <c r="C712" s="108" t="s">
        <v>118</v>
      </c>
      <c r="D712" s="109" t="s">
        <v>65</v>
      </c>
      <c r="F712" s="110" t="s">
        <v>2052</v>
      </c>
      <c r="G712" s="108" t="s">
        <v>2053</v>
      </c>
      <c r="H712" s="108" t="s">
        <v>100</v>
      </c>
      <c r="I712" s="111" t="s">
        <v>141</v>
      </c>
    </row>
    <row r="713" spans="1:9" ht="14.5" customHeight="1" x14ac:dyDescent="0.35">
      <c r="A713" s="107">
        <v>712</v>
      </c>
      <c r="B713" s="108" t="s">
        <v>751</v>
      </c>
      <c r="C713" s="108" t="s">
        <v>161</v>
      </c>
      <c r="D713" s="109" t="s">
        <v>49</v>
      </c>
      <c r="F713" s="110" t="s">
        <v>2054</v>
      </c>
      <c r="G713" s="108" t="s">
        <v>2055</v>
      </c>
      <c r="H713" s="108" t="s">
        <v>97</v>
      </c>
      <c r="I713" s="111" t="s">
        <v>56</v>
      </c>
    </row>
    <row r="714" spans="1:9" x14ac:dyDescent="0.35">
      <c r="A714" s="107">
        <v>713</v>
      </c>
      <c r="B714" s="108" t="s">
        <v>752</v>
      </c>
      <c r="C714" s="108" t="s">
        <v>270</v>
      </c>
      <c r="D714" s="109" t="s">
        <v>49</v>
      </c>
      <c r="F714" s="110" t="s">
        <v>2056</v>
      </c>
      <c r="G714" s="108" t="s">
        <v>2057</v>
      </c>
      <c r="H714" s="108" t="s">
        <v>97</v>
      </c>
      <c r="I714" s="111" t="s">
        <v>56</v>
      </c>
    </row>
    <row r="715" spans="1:9" ht="14.5" customHeight="1" x14ac:dyDescent="0.35">
      <c r="A715" s="107">
        <v>714</v>
      </c>
      <c r="B715" s="108" t="s">
        <v>753</v>
      </c>
      <c r="C715" s="108" t="s">
        <v>161</v>
      </c>
      <c r="D715" s="109" t="s">
        <v>65</v>
      </c>
      <c r="F715" s="110" t="s">
        <v>2058</v>
      </c>
      <c r="G715" s="108" t="s">
        <v>2059</v>
      </c>
      <c r="H715" s="108" t="s">
        <v>270</v>
      </c>
      <c r="I715" s="111" t="s">
        <v>50</v>
      </c>
    </row>
    <row r="716" spans="1:9" x14ac:dyDescent="0.35">
      <c r="A716" s="107">
        <v>715</v>
      </c>
      <c r="B716" s="108" t="s">
        <v>754</v>
      </c>
      <c r="C716" s="108" t="s">
        <v>48</v>
      </c>
      <c r="D716" s="109" t="s">
        <v>67</v>
      </c>
      <c r="F716" s="110" t="s">
        <v>2060</v>
      </c>
      <c r="G716" s="108" t="s">
        <v>2061</v>
      </c>
      <c r="H716" s="108" t="s">
        <v>148</v>
      </c>
      <c r="I716" s="111" t="s">
        <v>50</v>
      </c>
    </row>
    <row r="717" spans="1:9" x14ac:dyDescent="0.35">
      <c r="A717" s="107">
        <v>716</v>
      </c>
      <c r="B717" s="108" t="s">
        <v>755</v>
      </c>
      <c r="C717" s="108" t="s">
        <v>60</v>
      </c>
      <c r="D717" s="109" t="s">
        <v>49</v>
      </c>
      <c r="F717" s="110" t="s">
        <v>2062</v>
      </c>
      <c r="G717" s="108" t="s">
        <v>2063</v>
      </c>
      <c r="H717" s="108" t="s">
        <v>76</v>
      </c>
      <c r="I717" s="111" t="s">
        <v>50</v>
      </c>
    </row>
    <row r="718" spans="1:9" x14ac:dyDescent="0.35">
      <c r="A718" s="107">
        <v>717</v>
      </c>
      <c r="B718" s="108" t="s">
        <v>756</v>
      </c>
      <c r="C718" s="108" t="s">
        <v>245</v>
      </c>
      <c r="D718" s="109" t="s">
        <v>65</v>
      </c>
      <c r="F718" s="110" t="s">
        <v>2064</v>
      </c>
      <c r="G718" s="108" t="s">
        <v>2065</v>
      </c>
      <c r="H718" s="108" t="s">
        <v>69</v>
      </c>
      <c r="I718" s="111"/>
    </row>
    <row r="719" spans="1:9" x14ac:dyDescent="0.35">
      <c r="A719" s="107">
        <v>718</v>
      </c>
      <c r="B719" s="108" t="s">
        <v>757</v>
      </c>
      <c r="C719" s="108" t="s">
        <v>48</v>
      </c>
      <c r="D719" s="109" t="s">
        <v>49</v>
      </c>
      <c r="F719" s="110" t="s">
        <v>2066</v>
      </c>
      <c r="G719" s="108" t="s">
        <v>2067</v>
      </c>
      <c r="H719" s="108" t="s">
        <v>60</v>
      </c>
      <c r="I719" s="111" t="s">
        <v>69</v>
      </c>
    </row>
    <row r="720" spans="1:9" x14ac:dyDescent="0.35">
      <c r="A720" s="107">
        <v>719</v>
      </c>
      <c r="B720" s="108" t="s">
        <v>758</v>
      </c>
      <c r="C720" s="108" t="s">
        <v>60</v>
      </c>
      <c r="D720" s="109" t="s">
        <v>65</v>
      </c>
      <c r="F720" s="110" t="s">
        <v>2068</v>
      </c>
      <c r="G720" s="108" t="s">
        <v>2069</v>
      </c>
      <c r="H720" s="108" t="s">
        <v>141</v>
      </c>
      <c r="I720" s="111" t="s">
        <v>56</v>
      </c>
    </row>
    <row r="721" spans="1:9" ht="14.5" customHeight="1" x14ac:dyDescent="0.35">
      <c r="A721" s="107">
        <v>720</v>
      </c>
      <c r="B721" s="108" t="s">
        <v>759</v>
      </c>
      <c r="C721" s="108" t="s">
        <v>56</v>
      </c>
      <c r="D721" s="109" t="s">
        <v>65</v>
      </c>
      <c r="F721" s="110" t="s">
        <v>2070</v>
      </c>
      <c r="G721" s="108" t="s">
        <v>2071</v>
      </c>
      <c r="H721" s="108" t="s">
        <v>141</v>
      </c>
      <c r="I721" s="111" t="s">
        <v>60</v>
      </c>
    </row>
    <row r="722" spans="1:9" x14ac:dyDescent="0.35">
      <c r="A722" s="107">
        <v>721</v>
      </c>
      <c r="B722" s="108" t="s">
        <v>760</v>
      </c>
      <c r="C722" s="108" t="s">
        <v>60</v>
      </c>
      <c r="D722" s="109" t="s">
        <v>49</v>
      </c>
      <c r="F722" s="110" t="s">
        <v>2072</v>
      </c>
      <c r="G722" s="108" t="s">
        <v>2073</v>
      </c>
      <c r="H722" s="108" t="s">
        <v>82</v>
      </c>
      <c r="I722" s="111" t="s">
        <v>69</v>
      </c>
    </row>
    <row r="723" spans="1:9" x14ac:dyDescent="0.35">
      <c r="A723" s="107">
        <v>722</v>
      </c>
      <c r="B723" s="108" t="s">
        <v>761</v>
      </c>
      <c r="C723" s="108" t="s">
        <v>118</v>
      </c>
      <c r="D723" s="109" t="s">
        <v>65</v>
      </c>
      <c r="F723" s="110" t="s">
        <v>2074</v>
      </c>
      <c r="G723" s="108" t="s">
        <v>2075</v>
      </c>
      <c r="H723" s="108" t="s">
        <v>141</v>
      </c>
      <c r="I723" s="111" t="s">
        <v>58</v>
      </c>
    </row>
    <row r="724" spans="1:9" x14ac:dyDescent="0.35">
      <c r="A724" s="107">
        <v>723</v>
      </c>
      <c r="B724" s="108" t="s">
        <v>762</v>
      </c>
      <c r="C724" s="108" t="s">
        <v>118</v>
      </c>
      <c r="D724" s="109" t="s">
        <v>65</v>
      </c>
      <c r="F724" s="110" t="s">
        <v>2076</v>
      </c>
      <c r="G724" s="108" t="s">
        <v>2077</v>
      </c>
      <c r="H724" s="108" t="s">
        <v>112</v>
      </c>
      <c r="I724" s="111" t="s">
        <v>50</v>
      </c>
    </row>
    <row r="725" spans="1:9" ht="14.5" customHeight="1" x14ac:dyDescent="0.35">
      <c r="A725" s="107">
        <v>724</v>
      </c>
      <c r="B725" s="108" t="s">
        <v>763</v>
      </c>
      <c r="C725" s="108" t="s">
        <v>270</v>
      </c>
      <c r="D725" s="109" t="s">
        <v>65</v>
      </c>
      <c r="F725" s="110" t="s">
        <v>2078</v>
      </c>
      <c r="G725" s="108" t="s">
        <v>2079</v>
      </c>
      <c r="H725" s="108" t="s">
        <v>48</v>
      </c>
      <c r="I725" s="111" t="s">
        <v>118</v>
      </c>
    </row>
    <row r="726" spans="1:9" ht="14.5" customHeight="1" x14ac:dyDescent="0.35">
      <c r="A726" s="107">
        <v>725</v>
      </c>
      <c r="B726" s="108" t="s">
        <v>764</v>
      </c>
      <c r="C726" s="108" t="s">
        <v>161</v>
      </c>
      <c r="D726" s="109" t="s">
        <v>65</v>
      </c>
      <c r="F726" s="110" t="s">
        <v>2078</v>
      </c>
      <c r="G726" s="108" t="s">
        <v>2079</v>
      </c>
      <c r="H726" s="108" t="s">
        <v>48</v>
      </c>
      <c r="I726" s="111" t="s">
        <v>50</v>
      </c>
    </row>
    <row r="727" spans="1:9" ht="14.5" customHeight="1" x14ac:dyDescent="0.35">
      <c r="A727" s="107">
        <v>726</v>
      </c>
      <c r="B727" s="108" t="s">
        <v>765</v>
      </c>
      <c r="C727" s="108" t="s">
        <v>245</v>
      </c>
      <c r="D727" s="109" t="s">
        <v>49</v>
      </c>
      <c r="F727" s="110" t="s">
        <v>2080</v>
      </c>
      <c r="G727" s="108" t="s">
        <v>2081</v>
      </c>
      <c r="H727" s="108" t="s">
        <v>97</v>
      </c>
      <c r="I727" s="111" t="s">
        <v>270</v>
      </c>
    </row>
    <row r="728" spans="1:9" ht="14.5" customHeight="1" x14ac:dyDescent="0.35">
      <c r="A728" s="107">
        <v>727</v>
      </c>
      <c r="B728" s="108" t="s">
        <v>766</v>
      </c>
      <c r="C728" s="108" t="s">
        <v>148</v>
      </c>
      <c r="D728" s="109" t="s">
        <v>49</v>
      </c>
      <c r="F728" s="110" t="s">
        <v>2082</v>
      </c>
      <c r="G728" s="108" t="s">
        <v>2083</v>
      </c>
      <c r="H728" s="108" t="s">
        <v>76</v>
      </c>
      <c r="I728" s="111"/>
    </row>
    <row r="729" spans="1:9" ht="14.5" customHeight="1" x14ac:dyDescent="0.35">
      <c r="A729" s="107">
        <v>728</v>
      </c>
      <c r="B729" s="108" t="s">
        <v>767</v>
      </c>
      <c r="C729" s="108" t="s">
        <v>141</v>
      </c>
      <c r="D729" s="109" t="s">
        <v>65</v>
      </c>
      <c r="F729" s="110" t="s">
        <v>2084</v>
      </c>
      <c r="G729" s="108" t="s">
        <v>2085</v>
      </c>
      <c r="H729" s="108" t="s">
        <v>76</v>
      </c>
      <c r="I729" s="111"/>
    </row>
    <row r="730" spans="1:9" ht="14.5" customHeight="1" x14ac:dyDescent="0.35">
      <c r="A730" s="107">
        <v>729</v>
      </c>
      <c r="B730" s="108" t="s">
        <v>768</v>
      </c>
      <c r="C730" s="108" t="s">
        <v>60</v>
      </c>
      <c r="D730" s="109" t="s">
        <v>49</v>
      </c>
      <c r="F730" s="110" t="s">
        <v>2086</v>
      </c>
      <c r="G730" s="108" t="s">
        <v>2087</v>
      </c>
      <c r="H730" s="108" t="s">
        <v>76</v>
      </c>
      <c r="I730" s="111" t="s">
        <v>50</v>
      </c>
    </row>
    <row r="731" spans="1:9" x14ac:dyDescent="0.35">
      <c r="A731" s="107">
        <v>730</v>
      </c>
      <c r="B731" s="108" t="s">
        <v>769</v>
      </c>
      <c r="C731" s="108" t="s">
        <v>112</v>
      </c>
      <c r="D731" s="109" t="s">
        <v>65</v>
      </c>
      <c r="F731" s="110" t="s">
        <v>2088</v>
      </c>
      <c r="G731" s="108" t="s">
        <v>2089</v>
      </c>
      <c r="H731" s="108" t="s">
        <v>56</v>
      </c>
      <c r="I731" s="111"/>
    </row>
    <row r="732" spans="1:9" ht="14.5" customHeight="1" x14ac:dyDescent="0.35">
      <c r="A732" s="107">
        <v>731</v>
      </c>
      <c r="B732" s="108" t="s">
        <v>770</v>
      </c>
      <c r="C732" s="108" t="s">
        <v>69</v>
      </c>
      <c r="D732" s="109" t="s">
        <v>49</v>
      </c>
      <c r="F732" s="110" t="s">
        <v>2090</v>
      </c>
      <c r="G732" s="108" t="s">
        <v>2091</v>
      </c>
      <c r="H732" s="108" t="s">
        <v>56</v>
      </c>
      <c r="I732" s="111"/>
    </row>
    <row r="733" spans="1:9" ht="14.5" customHeight="1" x14ac:dyDescent="0.35">
      <c r="A733" s="107">
        <v>732</v>
      </c>
      <c r="B733" s="108" t="s">
        <v>771</v>
      </c>
      <c r="C733" s="108" t="s">
        <v>60</v>
      </c>
      <c r="D733" s="109" t="s">
        <v>65</v>
      </c>
      <c r="F733" s="110" t="s">
        <v>2092</v>
      </c>
      <c r="G733" s="108" t="s">
        <v>2093</v>
      </c>
      <c r="H733" s="108" t="s">
        <v>56</v>
      </c>
      <c r="I733" s="111" t="s">
        <v>118</v>
      </c>
    </row>
    <row r="734" spans="1:9" x14ac:dyDescent="0.35">
      <c r="A734" s="107">
        <v>733</v>
      </c>
      <c r="B734" s="108" t="s">
        <v>772</v>
      </c>
      <c r="C734" s="108" t="s">
        <v>112</v>
      </c>
      <c r="D734" s="109" t="s">
        <v>65</v>
      </c>
      <c r="F734" s="110" t="s">
        <v>2094</v>
      </c>
      <c r="G734" s="108" t="s">
        <v>2095</v>
      </c>
      <c r="H734" s="108" t="s">
        <v>112</v>
      </c>
      <c r="I734" s="111"/>
    </row>
    <row r="735" spans="1:9" x14ac:dyDescent="0.35">
      <c r="A735" s="107">
        <v>734</v>
      </c>
      <c r="B735" s="108" t="s">
        <v>773</v>
      </c>
      <c r="C735" s="108" t="s">
        <v>60</v>
      </c>
      <c r="D735" s="109" t="s">
        <v>65</v>
      </c>
      <c r="F735" s="110" t="s">
        <v>2096</v>
      </c>
      <c r="G735" s="108" t="s">
        <v>2097</v>
      </c>
      <c r="H735" s="108" t="s">
        <v>112</v>
      </c>
      <c r="I735" s="111"/>
    </row>
    <row r="736" spans="1:9" x14ac:dyDescent="0.35">
      <c r="A736" s="107">
        <v>735</v>
      </c>
      <c r="B736" s="108" t="s">
        <v>774</v>
      </c>
      <c r="C736" s="108" t="s">
        <v>56</v>
      </c>
      <c r="D736" s="109" t="s">
        <v>49</v>
      </c>
      <c r="F736" s="110" t="s">
        <v>2098</v>
      </c>
      <c r="G736" s="108" t="s">
        <v>2099</v>
      </c>
      <c r="H736" s="108" t="s">
        <v>112</v>
      </c>
      <c r="I736" s="111" t="s">
        <v>100</v>
      </c>
    </row>
    <row r="737" spans="1:18" x14ac:dyDescent="0.35">
      <c r="A737" s="107">
        <v>736</v>
      </c>
      <c r="B737" s="108" t="s">
        <v>775</v>
      </c>
      <c r="C737" s="108" t="s">
        <v>118</v>
      </c>
      <c r="D737" s="109" t="s">
        <v>65</v>
      </c>
      <c r="F737" s="110" t="s">
        <v>2100</v>
      </c>
      <c r="G737" s="108" t="s">
        <v>2101</v>
      </c>
      <c r="H737" s="108" t="s">
        <v>48</v>
      </c>
      <c r="I737" s="111"/>
    </row>
    <row r="738" spans="1:18" ht="14.5" customHeight="1" x14ac:dyDescent="0.35">
      <c r="A738" s="107">
        <v>737</v>
      </c>
      <c r="B738" s="108" t="s">
        <v>776</v>
      </c>
      <c r="C738" s="108" t="s">
        <v>100</v>
      </c>
      <c r="D738" s="109" t="s">
        <v>65</v>
      </c>
      <c r="F738" s="110" t="s">
        <v>2102</v>
      </c>
      <c r="G738" s="108" t="s">
        <v>2103</v>
      </c>
      <c r="H738" s="108" t="s">
        <v>48</v>
      </c>
      <c r="I738" s="111" t="s">
        <v>82</v>
      </c>
    </row>
    <row r="739" spans="1:18" x14ac:dyDescent="0.35">
      <c r="A739" s="107">
        <v>738</v>
      </c>
      <c r="B739" s="108" t="s">
        <v>777</v>
      </c>
      <c r="C739" s="108" t="s">
        <v>76</v>
      </c>
      <c r="D739" s="109" t="s">
        <v>49</v>
      </c>
      <c r="F739" s="110" t="s">
        <v>2104</v>
      </c>
      <c r="G739" s="108" t="s">
        <v>2105</v>
      </c>
      <c r="H739" s="108" t="s">
        <v>48</v>
      </c>
      <c r="I739" s="111" t="s">
        <v>69</v>
      </c>
    </row>
    <row r="740" spans="1:18" ht="14.5" customHeight="1" x14ac:dyDescent="0.35">
      <c r="A740" s="107">
        <v>739</v>
      </c>
      <c r="B740" s="108" t="s">
        <v>778</v>
      </c>
      <c r="C740" s="108" t="s">
        <v>58</v>
      </c>
      <c r="D740" s="109" t="s">
        <v>65</v>
      </c>
      <c r="F740" s="110" t="s">
        <v>2106</v>
      </c>
      <c r="G740" s="108" t="s">
        <v>2107</v>
      </c>
      <c r="H740" s="108" t="s">
        <v>56</v>
      </c>
      <c r="I740" s="111" t="s">
        <v>69</v>
      </c>
    </row>
    <row r="741" spans="1:18" ht="14.5" customHeight="1" x14ac:dyDescent="0.35">
      <c r="A741" s="107">
        <v>740</v>
      </c>
      <c r="B741" s="108" t="s">
        <v>779</v>
      </c>
      <c r="C741" s="108" t="s">
        <v>245</v>
      </c>
      <c r="D741" s="109" t="s">
        <v>65</v>
      </c>
      <c r="F741" s="110" t="s">
        <v>2108</v>
      </c>
      <c r="G741" s="108" t="s">
        <v>2109</v>
      </c>
      <c r="H741" s="108" t="s">
        <v>56</v>
      </c>
      <c r="I741" s="111" t="s">
        <v>69</v>
      </c>
    </row>
    <row r="742" spans="1:18" x14ac:dyDescent="0.35">
      <c r="A742" s="107">
        <v>741</v>
      </c>
      <c r="B742" s="108" t="s">
        <v>780</v>
      </c>
      <c r="C742" s="108" t="s">
        <v>48</v>
      </c>
      <c r="D742" s="109" t="s">
        <v>49</v>
      </c>
      <c r="F742" s="110" t="s">
        <v>2110</v>
      </c>
      <c r="G742" s="108" t="s">
        <v>2111</v>
      </c>
      <c r="H742" s="108" t="s">
        <v>97</v>
      </c>
      <c r="I742" s="111"/>
    </row>
    <row r="743" spans="1:18" x14ac:dyDescent="0.35">
      <c r="A743" s="107">
        <v>742</v>
      </c>
      <c r="B743" s="108" t="s">
        <v>781</v>
      </c>
      <c r="C743" s="108" t="s">
        <v>270</v>
      </c>
      <c r="D743" s="109" t="s">
        <v>49</v>
      </c>
      <c r="F743" s="110" t="s">
        <v>2112</v>
      </c>
      <c r="G743" s="108" t="s">
        <v>2113</v>
      </c>
      <c r="H743" s="108" t="s">
        <v>97</v>
      </c>
      <c r="I743" s="111"/>
    </row>
    <row r="744" spans="1:18" x14ac:dyDescent="0.35">
      <c r="A744" s="113">
        <v>743</v>
      </c>
      <c r="B744" s="108" t="s">
        <v>2471</v>
      </c>
      <c r="C744" s="108" t="s">
        <v>48</v>
      </c>
      <c r="D744" s="109" t="s">
        <v>67</v>
      </c>
      <c r="F744" s="110" t="s">
        <v>2114</v>
      </c>
      <c r="G744" s="108" t="s">
        <v>2115</v>
      </c>
      <c r="H744" s="108" t="s">
        <v>97</v>
      </c>
      <c r="I744" s="111" t="s">
        <v>69</v>
      </c>
    </row>
    <row r="745" spans="1:18" x14ac:dyDescent="0.35">
      <c r="A745" s="114">
        <v>744</v>
      </c>
      <c r="B745" s="108" t="s">
        <v>2472</v>
      </c>
      <c r="C745" s="108" t="s">
        <v>141</v>
      </c>
      <c r="D745" s="109" t="s">
        <v>65</v>
      </c>
      <c r="F745" s="110" t="s">
        <v>2116</v>
      </c>
      <c r="G745" s="108" t="s">
        <v>2117</v>
      </c>
      <c r="H745" s="108" t="s">
        <v>56</v>
      </c>
      <c r="I745" s="111" t="s">
        <v>48</v>
      </c>
    </row>
    <row r="746" spans="1:18" x14ac:dyDescent="0.35">
      <c r="A746" s="114">
        <v>745</v>
      </c>
      <c r="B746" s="108" t="s">
        <v>2473</v>
      </c>
      <c r="C746" s="108" t="s">
        <v>112</v>
      </c>
      <c r="D746" s="109" t="s">
        <v>65</v>
      </c>
      <c r="F746" s="110" t="s">
        <v>2118</v>
      </c>
      <c r="G746" s="108" t="s">
        <v>2119</v>
      </c>
      <c r="H746" s="108" t="s">
        <v>56</v>
      </c>
      <c r="I746" s="111" t="s">
        <v>48</v>
      </c>
      <c r="R746" s="115"/>
    </row>
    <row r="747" spans="1:18" x14ac:dyDescent="0.35">
      <c r="A747" s="114">
        <v>746</v>
      </c>
      <c r="B747" s="108" t="s">
        <v>2474</v>
      </c>
      <c r="C747" s="108" t="s">
        <v>100</v>
      </c>
      <c r="D747" s="109" t="s">
        <v>49</v>
      </c>
      <c r="F747" s="110" t="s">
        <v>2120</v>
      </c>
      <c r="G747" s="108" t="s">
        <v>2121</v>
      </c>
      <c r="H747" s="108" t="s">
        <v>245</v>
      </c>
      <c r="I747" s="111"/>
      <c r="R747" s="115"/>
    </row>
    <row r="748" spans="1:18" x14ac:dyDescent="0.35">
      <c r="A748" s="114">
        <v>747</v>
      </c>
      <c r="B748" s="108" t="s">
        <v>2475</v>
      </c>
      <c r="C748" s="108" t="s">
        <v>48</v>
      </c>
      <c r="D748" s="109" t="s">
        <v>67</v>
      </c>
      <c r="F748" s="110" t="s">
        <v>2122</v>
      </c>
      <c r="G748" s="108" t="s">
        <v>2123</v>
      </c>
      <c r="H748" s="108" t="s">
        <v>245</v>
      </c>
      <c r="I748" s="111"/>
      <c r="R748" s="115"/>
    </row>
    <row r="749" spans="1:18" ht="14.5" customHeight="1" x14ac:dyDescent="0.35">
      <c r="A749" s="114">
        <v>748</v>
      </c>
      <c r="B749" s="108" t="s">
        <v>2476</v>
      </c>
      <c r="C749" s="108" t="s">
        <v>50</v>
      </c>
      <c r="D749" s="109" t="s">
        <v>67</v>
      </c>
      <c r="F749" s="110" t="s">
        <v>2124</v>
      </c>
      <c r="G749" s="108" t="s">
        <v>2125</v>
      </c>
      <c r="H749" s="108" t="s">
        <v>245</v>
      </c>
      <c r="I749" s="111"/>
    </row>
    <row r="750" spans="1:18" x14ac:dyDescent="0.35">
      <c r="A750" s="114">
        <v>749</v>
      </c>
      <c r="B750" s="108" t="s">
        <v>2477</v>
      </c>
      <c r="C750" s="108" t="s">
        <v>148</v>
      </c>
      <c r="D750" s="109" t="s">
        <v>67</v>
      </c>
      <c r="F750" s="110" t="s">
        <v>2126</v>
      </c>
      <c r="G750" s="108" t="s">
        <v>2127</v>
      </c>
      <c r="H750" s="108" t="s">
        <v>76</v>
      </c>
      <c r="I750" s="111"/>
    </row>
    <row r="751" spans="1:18" x14ac:dyDescent="0.35">
      <c r="A751" s="114">
        <v>750</v>
      </c>
      <c r="B751" s="108" t="s">
        <v>2478</v>
      </c>
      <c r="C751" s="108" t="s">
        <v>118</v>
      </c>
      <c r="D751" s="109" t="s">
        <v>67</v>
      </c>
      <c r="F751" s="110" t="s">
        <v>2128</v>
      </c>
      <c r="G751" s="108" t="s">
        <v>2129</v>
      </c>
      <c r="H751" s="108" t="s">
        <v>76</v>
      </c>
      <c r="I751" s="111"/>
      <c r="R751" s="115"/>
    </row>
    <row r="752" spans="1:18" x14ac:dyDescent="0.35">
      <c r="A752" s="114">
        <v>751</v>
      </c>
      <c r="B752" s="108" t="s">
        <v>2479</v>
      </c>
      <c r="C752" s="108" t="s">
        <v>141</v>
      </c>
      <c r="D752" s="109" t="s">
        <v>49</v>
      </c>
      <c r="F752" s="110" t="s">
        <v>2130</v>
      </c>
      <c r="G752" s="108" t="s">
        <v>2131</v>
      </c>
      <c r="H752" s="108" t="s">
        <v>50</v>
      </c>
      <c r="I752" s="111"/>
      <c r="R752" s="115"/>
    </row>
    <row r="753" spans="1:18" x14ac:dyDescent="0.35">
      <c r="A753" s="114">
        <v>752</v>
      </c>
      <c r="B753" s="108" t="s">
        <v>2480</v>
      </c>
      <c r="C753" s="108" t="s">
        <v>48</v>
      </c>
      <c r="D753" s="109" t="s">
        <v>67</v>
      </c>
      <c r="F753" s="110" t="s">
        <v>2132</v>
      </c>
      <c r="G753" s="108" t="s">
        <v>2133</v>
      </c>
      <c r="H753" s="108" t="s">
        <v>50</v>
      </c>
      <c r="I753" s="111" t="s">
        <v>100</v>
      </c>
      <c r="R753" s="115"/>
    </row>
    <row r="754" spans="1:18" x14ac:dyDescent="0.35">
      <c r="A754" s="114">
        <v>753</v>
      </c>
      <c r="B754" s="108" t="s">
        <v>2481</v>
      </c>
      <c r="C754" s="108" t="s">
        <v>50</v>
      </c>
      <c r="D754" s="109" t="s">
        <v>67</v>
      </c>
      <c r="F754" s="110" t="s">
        <v>2134</v>
      </c>
      <c r="G754" s="108" t="s">
        <v>2135</v>
      </c>
      <c r="H754" s="108" t="s">
        <v>48</v>
      </c>
      <c r="I754" s="111"/>
    </row>
    <row r="755" spans="1:18" x14ac:dyDescent="0.35">
      <c r="A755" s="114">
        <v>754</v>
      </c>
      <c r="B755" s="108" t="s">
        <v>2482</v>
      </c>
      <c r="C755" s="108" t="s">
        <v>60</v>
      </c>
      <c r="D755" s="109" t="s">
        <v>49</v>
      </c>
      <c r="F755" s="110" t="s">
        <v>2136</v>
      </c>
      <c r="G755" s="108" t="s">
        <v>2137</v>
      </c>
      <c r="H755" s="108" t="s">
        <v>118</v>
      </c>
      <c r="I755" s="111"/>
      <c r="R755" s="115"/>
    </row>
    <row r="756" spans="1:18" ht="14.5" customHeight="1" x14ac:dyDescent="0.35">
      <c r="A756" s="114">
        <v>755</v>
      </c>
      <c r="B756" s="108" t="s">
        <v>2483</v>
      </c>
      <c r="C756" s="108" t="s">
        <v>112</v>
      </c>
      <c r="D756" s="109" t="s">
        <v>49</v>
      </c>
      <c r="F756" s="110" t="s">
        <v>2138</v>
      </c>
      <c r="G756" s="108" t="s">
        <v>2139</v>
      </c>
      <c r="H756" s="108" t="s">
        <v>118</v>
      </c>
      <c r="I756" s="111"/>
      <c r="R756" s="115"/>
    </row>
    <row r="757" spans="1:18" x14ac:dyDescent="0.35">
      <c r="A757" s="114">
        <v>756</v>
      </c>
      <c r="B757" s="108" t="s">
        <v>2484</v>
      </c>
      <c r="C757" s="108" t="s">
        <v>48</v>
      </c>
      <c r="D757" s="109" t="s">
        <v>67</v>
      </c>
      <c r="F757" s="110" t="s">
        <v>2140</v>
      </c>
      <c r="G757" s="108" t="s">
        <v>2141</v>
      </c>
      <c r="H757" s="108" t="s">
        <v>270</v>
      </c>
      <c r="I757" s="111" t="s">
        <v>161</v>
      </c>
      <c r="R757" s="115"/>
    </row>
    <row r="758" spans="1:18" x14ac:dyDescent="0.35">
      <c r="A758" s="114">
        <v>757</v>
      </c>
      <c r="B758" s="108" t="s">
        <v>2485</v>
      </c>
      <c r="C758" s="108" t="s">
        <v>56</v>
      </c>
      <c r="D758" s="109" t="s">
        <v>2486</v>
      </c>
      <c r="F758" s="110" t="s">
        <v>2142</v>
      </c>
      <c r="G758" s="108" t="s">
        <v>2143</v>
      </c>
      <c r="H758" s="108" t="s">
        <v>270</v>
      </c>
      <c r="I758" s="111" t="s">
        <v>161</v>
      </c>
      <c r="R758" s="115"/>
    </row>
    <row r="759" spans="1:18" x14ac:dyDescent="0.35">
      <c r="A759" s="114">
        <v>758</v>
      </c>
      <c r="B759" s="108" t="s">
        <v>2487</v>
      </c>
      <c r="C759" s="108" t="s">
        <v>97</v>
      </c>
      <c r="D759" s="109" t="s">
        <v>2486</v>
      </c>
      <c r="F759" s="110" t="s">
        <v>2144</v>
      </c>
      <c r="G759" s="108" t="s">
        <v>2145</v>
      </c>
      <c r="H759" s="108" t="s">
        <v>270</v>
      </c>
      <c r="I759" s="111" t="s">
        <v>161</v>
      </c>
    </row>
    <row r="760" spans="1:18" ht="14.5" customHeight="1" x14ac:dyDescent="0.35">
      <c r="A760" s="114">
        <v>759</v>
      </c>
      <c r="B760" s="108" t="s">
        <v>2488</v>
      </c>
      <c r="C760" s="108" t="s">
        <v>60</v>
      </c>
      <c r="D760" s="109" t="s">
        <v>2486</v>
      </c>
      <c r="F760" s="110" t="s">
        <v>2146</v>
      </c>
      <c r="G760" s="108" t="s">
        <v>2147</v>
      </c>
      <c r="H760" s="108" t="s">
        <v>245</v>
      </c>
      <c r="I760" s="111"/>
    </row>
    <row r="761" spans="1:18" ht="14.5" customHeight="1" x14ac:dyDescent="0.35">
      <c r="A761" s="114">
        <v>760</v>
      </c>
      <c r="B761" s="108" t="s">
        <v>2489</v>
      </c>
      <c r="C761" s="108" t="s">
        <v>48</v>
      </c>
      <c r="D761" s="109" t="s">
        <v>2486</v>
      </c>
      <c r="F761" s="110" t="s">
        <v>2148</v>
      </c>
      <c r="G761" s="108" t="s">
        <v>2149</v>
      </c>
      <c r="H761" s="108" t="s">
        <v>245</v>
      </c>
      <c r="I761" s="111"/>
    </row>
    <row r="762" spans="1:18" ht="14.5" customHeight="1" x14ac:dyDescent="0.35">
      <c r="A762" s="114">
        <v>761</v>
      </c>
      <c r="B762" s="108" t="s">
        <v>2490</v>
      </c>
      <c r="C762" s="108" t="s">
        <v>50</v>
      </c>
      <c r="D762" s="109" t="s">
        <v>2486</v>
      </c>
      <c r="F762" s="110" t="s">
        <v>2150</v>
      </c>
      <c r="G762" s="108" t="s">
        <v>2151</v>
      </c>
      <c r="H762" s="108" t="s">
        <v>245</v>
      </c>
      <c r="I762" s="111"/>
    </row>
    <row r="763" spans="1:18" x14ac:dyDescent="0.35">
      <c r="A763" s="114">
        <v>762</v>
      </c>
      <c r="B763" s="108" t="s">
        <v>2491</v>
      </c>
      <c r="C763" s="108" t="s">
        <v>161</v>
      </c>
      <c r="D763" s="109" t="s">
        <v>2486</v>
      </c>
      <c r="F763" s="110" t="s">
        <v>2152</v>
      </c>
      <c r="G763" s="108" t="s">
        <v>2153</v>
      </c>
      <c r="H763" s="108" t="s">
        <v>245</v>
      </c>
      <c r="I763" s="111"/>
    </row>
    <row r="764" spans="1:18" x14ac:dyDescent="0.35">
      <c r="A764" s="114">
        <v>763</v>
      </c>
      <c r="B764" s="108" t="s">
        <v>2492</v>
      </c>
      <c r="C764" s="108" t="s">
        <v>58</v>
      </c>
      <c r="D764" s="109" t="s">
        <v>2486</v>
      </c>
      <c r="F764" s="110" t="s">
        <v>2154</v>
      </c>
      <c r="G764" s="108" t="s">
        <v>2155</v>
      </c>
      <c r="H764" s="108" t="s">
        <v>100</v>
      </c>
      <c r="I764" s="111" t="s">
        <v>118</v>
      </c>
    </row>
    <row r="765" spans="1:18" x14ac:dyDescent="0.35">
      <c r="A765" s="114">
        <v>764</v>
      </c>
      <c r="B765" s="108" t="s">
        <v>2493</v>
      </c>
      <c r="C765" s="108" t="s">
        <v>95</v>
      </c>
      <c r="D765" s="109" t="s">
        <v>2486</v>
      </c>
      <c r="F765" s="110" t="s">
        <v>2156</v>
      </c>
      <c r="G765" s="108" t="s">
        <v>2157</v>
      </c>
      <c r="H765" s="108" t="s">
        <v>100</v>
      </c>
      <c r="I765" s="111" t="s">
        <v>118</v>
      </c>
    </row>
    <row r="766" spans="1:18" x14ac:dyDescent="0.35">
      <c r="A766" s="114">
        <v>765</v>
      </c>
      <c r="B766" s="108" t="s">
        <v>2494</v>
      </c>
      <c r="C766" s="108" t="s">
        <v>112</v>
      </c>
      <c r="D766" s="109" t="s">
        <v>2486</v>
      </c>
      <c r="F766" s="110" t="s">
        <v>2158</v>
      </c>
      <c r="G766" s="108" t="s">
        <v>2159</v>
      </c>
      <c r="H766" s="108" t="s">
        <v>148</v>
      </c>
      <c r="I766" s="111" t="s">
        <v>112</v>
      </c>
    </row>
    <row r="767" spans="1:18" x14ac:dyDescent="0.35">
      <c r="A767" s="114">
        <v>766</v>
      </c>
      <c r="B767" s="108" t="s">
        <v>2495</v>
      </c>
      <c r="C767" s="108" t="s">
        <v>69</v>
      </c>
      <c r="D767" s="109" t="s">
        <v>2486</v>
      </c>
      <c r="F767" s="110" t="s">
        <v>2160</v>
      </c>
      <c r="G767" s="108" t="s">
        <v>2161</v>
      </c>
      <c r="H767" s="108" t="s">
        <v>148</v>
      </c>
      <c r="I767" s="111" t="s">
        <v>112</v>
      </c>
    </row>
    <row r="768" spans="1:18" ht="14.5" customHeight="1" x14ac:dyDescent="0.35">
      <c r="A768" s="114">
        <v>767</v>
      </c>
      <c r="B768" s="108" t="s">
        <v>2496</v>
      </c>
      <c r="C768" s="108" t="s">
        <v>245</v>
      </c>
      <c r="D768" s="109" t="s">
        <v>2486</v>
      </c>
      <c r="F768" s="110" t="s">
        <v>2162</v>
      </c>
      <c r="G768" s="108" t="s">
        <v>2163</v>
      </c>
      <c r="H768" s="108" t="s">
        <v>95</v>
      </c>
      <c r="I768" s="111" t="s">
        <v>112</v>
      </c>
    </row>
    <row r="769" spans="1:18" ht="14.5" customHeight="1" x14ac:dyDescent="0.35">
      <c r="A769" s="114">
        <v>768</v>
      </c>
      <c r="B769" s="108" t="s">
        <v>2497</v>
      </c>
      <c r="C769" s="108" t="s">
        <v>141</v>
      </c>
      <c r="D769" s="109" t="s">
        <v>2486</v>
      </c>
      <c r="F769" s="110" t="s">
        <v>2164</v>
      </c>
      <c r="G769" s="108" t="s">
        <v>2165</v>
      </c>
      <c r="H769" s="108" t="s">
        <v>95</v>
      </c>
      <c r="I769" s="111" t="s">
        <v>141</v>
      </c>
    </row>
    <row r="770" spans="1:18" x14ac:dyDescent="0.35">
      <c r="A770" s="114">
        <v>769</v>
      </c>
      <c r="B770" s="108" t="s">
        <v>2498</v>
      </c>
      <c r="C770" s="108" t="s">
        <v>118</v>
      </c>
      <c r="D770" s="109" t="s">
        <v>2486</v>
      </c>
      <c r="F770" s="110" t="s">
        <v>2166</v>
      </c>
      <c r="G770" s="108" t="s">
        <v>2167</v>
      </c>
      <c r="H770" s="108" t="s">
        <v>112</v>
      </c>
      <c r="I770" s="111"/>
    </row>
    <row r="771" spans="1:18" x14ac:dyDescent="0.35">
      <c r="A771" s="114">
        <v>770</v>
      </c>
      <c r="B771" s="108" t="s">
        <v>2499</v>
      </c>
      <c r="C771" s="108" t="s">
        <v>148</v>
      </c>
      <c r="D771" s="109" t="s">
        <v>2486</v>
      </c>
      <c r="F771" s="110" t="s">
        <v>2168</v>
      </c>
      <c r="G771" s="108" t="s">
        <v>2169</v>
      </c>
      <c r="H771" s="108" t="s">
        <v>112</v>
      </c>
      <c r="I771" s="111"/>
    </row>
    <row r="772" spans="1:18" ht="14.5" customHeight="1" x14ac:dyDescent="0.35">
      <c r="A772" s="114">
        <v>771</v>
      </c>
      <c r="B772" s="108" t="s">
        <v>2500</v>
      </c>
      <c r="C772" s="108" t="s">
        <v>82</v>
      </c>
      <c r="D772" s="109" t="s">
        <v>2486</v>
      </c>
      <c r="F772" s="110" t="s">
        <v>2170</v>
      </c>
      <c r="G772" s="108" t="s">
        <v>2171</v>
      </c>
      <c r="H772" s="108" t="s">
        <v>60</v>
      </c>
      <c r="I772" s="111" t="s">
        <v>48</v>
      </c>
    </row>
    <row r="773" spans="1:18" x14ac:dyDescent="0.35">
      <c r="A773" s="114">
        <v>772</v>
      </c>
      <c r="B773" s="108" t="s">
        <v>2501</v>
      </c>
      <c r="C773" s="108" t="s">
        <v>100</v>
      </c>
      <c r="D773" s="109" t="s">
        <v>2486</v>
      </c>
      <c r="F773" s="110" t="s">
        <v>2172</v>
      </c>
      <c r="G773" s="108" t="s">
        <v>2173</v>
      </c>
      <c r="H773" s="108" t="s">
        <v>60</v>
      </c>
      <c r="I773" s="111" t="s">
        <v>48</v>
      </c>
    </row>
    <row r="774" spans="1:18" x14ac:dyDescent="0.35">
      <c r="A774" s="114">
        <v>773</v>
      </c>
      <c r="B774" s="108" t="s">
        <v>2502</v>
      </c>
      <c r="C774" s="108" t="s">
        <v>76</v>
      </c>
      <c r="D774" s="109" t="s">
        <v>2486</v>
      </c>
      <c r="F774" s="110" t="s">
        <v>2174</v>
      </c>
      <c r="G774" s="108" t="s">
        <v>2175</v>
      </c>
      <c r="H774" s="108" t="s">
        <v>148</v>
      </c>
      <c r="I774" s="111" t="s">
        <v>141</v>
      </c>
    </row>
    <row r="775" spans="1:18" x14ac:dyDescent="0.35">
      <c r="A775" s="114">
        <v>774</v>
      </c>
      <c r="B775" s="108" t="s">
        <v>2503</v>
      </c>
      <c r="C775" s="108" t="s">
        <v>270</v>
      </c>
      <c r="D775" s="109" t="s">
        <v>2486</v>
      </c>
      <c r="F775" s="110" t="s">
        <v>2176</v>
      </c>
      <c r="G775" s="108" t="s">
        <v>2177</v>
      </c>
      <c r="H775" s="108" t="s">
        <v>148</v>
      </c>
      <c r="I775" s="111" t="s">
        <v>141</v>
      </c>
    </row>
    <row r="776" spans="1:18" x14ac:dyDescent="0.35">
      <c r="A776" s="114">
        <v>775</v>
      </c>
      <c r="B776" s="108" t="s">
        <v>2504</v>
      </c>
      <c r="C776" s="108" t="s">
        <v>141</v>
      </c>
      <c r="D776" s="109" t="s">
        <v>67</v>
      </c>
      <c r="F776" s="110" t="s">
        <v>2178</v>
      </c>
      <c r="G776" s="108" t="s">
        <v>2179</v>
      </c>
      <c r="H776" s="108" t="s">
        <v>148</v>
      </c>
      <c r="I776" s="111" t="s">
        <v>58</v>
      </c>
    </row>
    <row r="777" spans="1:18" x14ac:dyDescent="0.35">
      <c r="A777" s="114">
        <v>776</v>
      </c>
      <c r="B777" s="108" t="s">
        <v>2505</v>
      </c>
      <c r="C777" s="108" t="s">
        <v>50</v>
      </c>
      <c r="D777" s="109" t="s">
        <v>49</v>
      </c>
      <c r="F777" s="110" t="s">
        <v>2180</v>
      </c>
      <c r="G777" s="108" t="s">
        <v>2181</v>
      </c>
      <c r="H777" s="108" t="s">
        <v>148</v>
      </c>
      <c r="I777" s="111" t="s">
        <v>58</v>
      </c>
    </row>
    <row r="778" spans="1:18" x14ac:dyDescent="0.35">
      <c r="A778" s="114">
        <v>777</v>
      </c>
      <c r="B778" s="108" t="s">
        <v>2506</v>
      </c>
      <c r="C778" s="108" t="s">
        <v>245</v>
      </c>
      <c r="D778" s="109" t="s">
        <v>67</v>
      </c>
      <c r="F778" s="110" t="s">
        <v>2182</v>
      </c>
      <c r="G778" s="108" t="s">
        <v>2183</v>
      </c>
      <c r="H778" s="108" t="s">
        <v>245</v>
      </c>
      <c r="I778" s="111"/>
      <c r="R778" s="115"/>
    </row>
    <row r="779" spans="1:18" x14ac:dyDescent="0.35">
      <c r="A779" s="114">
        <v>778</v>
      </c>
      <c r="B779" s="108" t="s">
        <v>2507</v>
      </c>
      <c r="C779" s="108" t="s">
        <v>76</v>
      </c>
      <c r="D779" s="109" t="s">
        <v>49</v>
      </c>
      <c r="F779" s="110" t="s">
        <v>2184</v>
      </c>
      <c r="G779" s="108" t="s">
        <v>2185</v>
      </c>
      <c r="H779" s="108" t="s">
        <v>50</v>
      </c>
      <c r="I779" s="111" t="s">
        <v>69</v>
      </c>
    </row>
    <row r="780" spans="1:18" x14ac:dyDescent="0.35">
      <c r="A780" s="114">
        <v>779</v>
      </c>
      <c r="B780" s="108" t="s">
        <v>2508</v>
      </c>
      <c r="C780" s="108" t="s">
        <v>76</v>
      </c>
      <c r="D780" s="109" t="s">
        <v>49</v>
      </c>
      <c r="F780" s="110" t="s">
        <v>2186</v>
      </c>
      <c r="G780" s="108" t="s">
        <v>2187</v>
      </c>
      <c r="H780" s="108" t="s">
        <v>60</v>
      </c>
      <c r="I780" s="111" t="s">
        <v>245</v>
      </c>
      <c r="R780" s="115"/>
    </row>
    <row r="781" spans="1:18" x14ac:dyDescent="0.35">
      <c r="A781" s="114">
        <v>780</v>
      </c>
      <c r="B781" s="108" t="s">
        <v>2509</v>
      </c>
      <c r="C781" s="108" t="s">
        <v>56</v>
      </c>
      <c r="D781" s="109" t="s">
        <v>49</v>
      </c>
      <c r="F781" s="110" t="s">
        <v>2188</v>
      </c>
      <c r="G781" s="108" t="s">
        <v>2189</v>
      </c>
      <c r="H781" s="108" t="s">
        <v>148</v>
      </c>
      <c r="I781" s="111" t="s">
        <v>245</v>
      </c>
      <c r="R781" s="115"/>
    </row>
    <row r="782" spans="1:18" x14ac:dyDescent="0.35">
      <c r="A782" s="114">
        <v>781</v>
      </c>
      <c r="B782" s="108" t="s">
        <v>2510</v>
      </c>
      <c r="C782" s="108" t="s">
        <v>270</v>
      </c>
      <c r="D782" s="109" t="s">
        <v>49</v>
      </c>
      <c r="F782" s="110" t="s">
        <v>2190</v>
      </c>
      <c r="G782" s="108" t="s">
        <v>2191</v>
      </c>
      <c r="H782" s="108" t="s">
        <v>141</v>
      </c>
      <c r="I782" s="111"/>
      <c r="R782" s="115"/>
    </row>
    <row r="783" spans="1:18" x14ac:dyDescent="0.35">
      <c r="A783" s="114">
        <v>782</v>
      </c>
      <c r="B783" s="108" t="s">
        <v>2511</v>
      </c>
      <c r="C783" s="108" t="s">
        <v>270</v>
      </c>
      <c r="D783" s="109" t="s">
        <v>49</v>
      </c>
      <c r="F783" s="110" t="s">
        <v>2192</v>
      </c>
      <c r="G783" s="108" t="s">
        <v>2193</v>
      </c>
      <c r="H783" s="108" t="s">
        <v>141</v>
      </c>
      <c r="I783" s="111"/>
      <c r="R783" s="115"/>
    </row>
    <row r="784" spans="1:18" ht="14.5" customHeight="1" x14ac:dyDescent="0.35">
      <c r="A784" s="114">
        <v>783</v>
      </c>
      <c r="B784" s="108" t="s">
        <v>2512</v>
      </c>
      <c r="C784" s="108" t="s">
        <v>60</v>
      </c>
      <c r="D784" s="109" t="s">
        <v>49</v>
      </c>
      <c r="F784" s="112" t="s">
        <v>2192</v>
      </c>
      <c r="G784" s="108" t="s">
        <v>2513</v>
      </c>
      <c r="H784" s="108" t="s">
        <v>270</v>
      </c>
      <c r="I784" s="111" t="s">
        <v>141</v>
      </c>
      <c r="R784" s="115"/>
    </row>
    <row r="785" spans="1:18" ht="14.5" customHeight="1" x14ac:dyDescent="0.35">
      <c r="A785" s="114">
        <v>784</v>
      </c>
      <c r="B785" s="108" t="s">
        <v>2514</v>
      </c>
      <c r="C785" s="108" t="s">
        <v>141</v>
      </c>
      <c r="D785" s="109" t="s">
        <v>49</v>
      </c>
      <c r="F785" s="110" t="s">
        <v>2194</v>
      </c>
      <c r="G785" s="108" t="s">
        <v>2195</v>
      </c>
      <c r="H785" s="108" t="s">
        <v>141</v>
      </c>
      <c r="I785" s="111"/>
      <c r="R785" s="115"/>
    </row>
    <row r="786" spans="1:18" x14ac:dyDescent="0.35">
      <c r="A786" s="114">
        <v>785</v>
      </c>
      <c r="B786" s="108" t="s">
        <v>2515</v>
      </c>
      <c r="C786" s="108" t="s">
        <v>76</v>
      </c>
      <c r="D786" s="109" t="s">
        <v>49</v>
      </c>
      <c r="F786" s="112" t="s">
        <v>2194</v>
      </c>
      <c r="G786" s="108" t="s">
        <v>2516</v>
      </c>
      <c r="H786" s="108" t="s">
        <v>270</v>
      </c>
      <c r="I786" s="111" t="s">
        <v>141</v>
      </c>
      <c r="R786" s="115"/>
    </row>
    <row r="787" spans="1:18" ht="14.5" customHeight="1" x14ac:dyDescent="0.35">
      <c r="A787" s="114">
        <v>786</v>
      </c>
      <c r="B787" s="108" t="s">
        <v>2517</v>
      </c>
      <c r="C787" s="108" t="s">
        <v>60</v>
      </c>
      <c r="D787" s="109" t="s">
        <v>65</v>
      </c>
      <c r="F787" s="110" t="s">
        <v>2196</v>
      </c>
      <c r="G787" s="108" t="s">
        <v>2197</v>
      </c>
      <c r="H787" s="108" t="s">
        <v>270</v>
      </c>
      <c r="I787" s="111" t="s">
        <v>245</v>
      </c>
      <c r="R787" s="115"/>
    </row>
    <row r="788" spans="1:18" ht="14.5" customHeight="1" x14ac:dyDescent="0.35">
      <c r="A788" s="114">
        <v>787</v>
      </c>
      <c r="B788" s="108" t="s">
        <v>2518</v>
      </c>
      <c r="C788" s="108" t="s">
        <v>76</v>
      </c>
      <c r="D788" s="109" t="s">
        <v>65</v>
      </c>
      <c r="F788" s="110" t="s">
        <v>2198</v>
      </c>
      <c r="G788" s="108" t="s">
        <v>2199</v>
      </c>
      <c r="H788" s="108" t="s">
        <v>161</v>
      </c>
      <c r="I788" s="111" t="s">
        <v>76</v>
      </c>
      <c r="R788" s="115"/>
    </row>
    <row r="789" spans="1:18" x14ac:dyDescent="0.35">
      <c r="A789" s="114">
        <v>788</v>
      </c>
      <c r="B789" s="108" t="s">
        <v>2519</v>
      </c>
      <c r="C789" s="108" t="s">
        <v>76</v>
      </c>
      <c r="D789" s="109" t="s">
        <v>49</v>
      </c>
      <c r="F789" s="110" t="s">
        <v>2200</v>
      </c>
      <c r="G789" s="108" t="s">
        <v>2201</v>
      </c>
      <c r="H789" s="108" t="s">
        <v>161</v>
      </c>
      <c r="I789" s="111" t="s">
        <v>76</v>
      </c>
      <c r="R789" s="115"/>
    </row>
    <row r="790" spans="1:18" x14ac:dyDescent="0.35">
      <c r="A790" s="114">
        <v>789</v>
      </c>
      <c r="B790" s="108" t="s">
        <v>2520</v>
      </c>
      <c r="C790" s="108" t="s">
        <v>245</v>
      </c>
      <c r="D790" s="109" t="s">
        <v>49</v>
      </c>
      <c r="F790" s="110" t="s">
        <v>2202</v>
      </c>
      <c r="G790" s="108" t="s">
        <v>2203</v>
      </c>
      <c r="H790" s="108" t="s">
        <v>161</v>
      </c>
      <c r="I790" s="111" t="s">
        <v>76</v>
      </c>
      <c r="R790" s="115"/>
    </row>
    <row r="791" spans="1:18" x14ac:dyDescent="0.35">
      <c r="A791" s="114">
        <v>790</v>
      </c>
      <c r="B791" s="108" t="s">
        <v>2521</v>
      </c>
      <c r="C791" s="108" t="s">
        <v>245</v>
      </c>
      <c r="D791" s="109" t="s">
        <v>65</v>
      </c>
      <c r="F791" s="110" t="s">
        <v>2204</v>
      </c>
      <c r="G791" s="108" t="s">
        <v>2205</v>
      </c>
      <c r="H791" s="108" t="s">
        <v>161</v>
      </c>
      <c r="I791" s="111" t="s">
        <v>76</v>
      </c>
      <c r="R791" s="115"/>
    </row>
    <row r="792" spans="1:18" x14ac:dyDescent="0.35">
      <c r="A792" s="114">
        <v>791</v>
      </c>
      <c r="B792" s="108" t="s">
        <v>2522</v>
      </c>
      <c r="C792" s="108" t="s">
        <v>112</v>
      </c>
      <c r="D792" s="109" t="s">
        <v>67</v>
      </c>
      <c r="F792" s="110" t="s">
        <v>2206</v>
      </c>
      <c r="G792" s="108" t="s">
        <v>2207</v>
      </c>
      <c r="H792" s="108" t="s">
        <v>58</v>
      </c>
      <c r="I792" s="111"/>
      <c r="R792" s="115"/>
    </row>
    <row r="793" spans="1:18" ht="14.5" customHeight="1" x14ac:dyDescent="0.35">
      <c r="A793" s="114">
        <v>792</v>
      </c>
      <c r="B793" s="108" t="s">
        <v>2523</v>
      </c>
      <c r="C793" s="108" t="s">
        <v>100</v>
      </c>
      <c r="D793" s="109" t="s">
        <v>67</v>
      </c>
      <c r="F793" s="110" t="s">
        <v>2208</v>
      </c>
      <c r="G793" s="108" t="s">
        <v>2209</v>
      </c>
      <c r="H793" s="108" t="s">
        <v>58</v>
      </c>
      <c r="I793" s="111"/>
    </row>
    <row r="794" spans="1:18" x14ac:dyDescent="0.35">
      <c r="A794" s="114">
        <v>793</v>
      </c>
      <c r="B794" s="108" t="s">
        <v>2524</v>
      </c>
      <c r="C794" s="108" t="s">
        <v>100</v>
      </c>
      <c r="D794" s="109" t="s">
        <v>49</v>
      </c>
      <c r="F794" s="112" t="s">
        <v>2208</v>
      </c>
      <c r="G794" s="108" t="s">
        <v>2525</v>
      </c>
      <c r="H794" s="108" t="s">
        <v>58</v>
      </c>
      <c r="I794" s="111" t="s">
        <v>148</v>
      </c>
      <c r="R794" s="115"/>
    </row>
    <row r="795" spans="1:18" ht="14.5" customHeight="1" x14ac:dyDescent="0.35">
      <c r="A795" s="114">
        <v>794</v>
      </c>
      <c r="B795" s="108" t="s">
        <v>2526</v>
      </c>
      <c r="C795" s="108" t="s">
        <v>50</v>
      </c>
      <c r="D795" s="109" t="s">
        <v>49</v>
      </c>
      <c r="F795" s="110" t="s">
        <v>2210</v>
      </c>
      <c r="G795" s="108" t="s">
        <v>2211</v>
      </c>
      <c r="H795" s="108" t="s">
        <v>69</v>
      </c>
      <c r="I795" s="111" t="s">
        <v>141</v>
      </c>
    </row>
    <row r="796" spans="1:18" x14ac:dyDescent="0.35">
      <c r="A796" s="114">
        <v>795</v>
      </c>
      <c r="B796" s="108" t="s">
        <v>2527</v>
      </c>
      <c r="C796" s="108" t="s">
        <v>141</v>
      </c>
      <c r="D796" s="109" t="s">
        <v>65</v>
      </c>
      <c r="F796" s="110" t="s">
        <v>2212</v>
      </c>
      <c r="G796" s="108" t="s">
        <v>2213</v>
      </c>
      <c r="H796" s="108" t="s">
        <v>69</v>
      </c>
      <c r="I796" s="111" t="s">
        <v>141</v>
      </c>
      <c r="R796" s="115"/>
    </row>
    <row r="797" spans="1:18" x14ac:dyDescent="0.35">
      <c r="A797" s="114">
        <v>796</v>
      </c>
      <c r="B797" s="108" t="s">
        <v>2528</v>
      </c>
      <c r="C797" s="108" t="s">
        <v>270</v>
      </c>
      <c r="D797" s="109" t="s">
        <v>65</v>
      </c>
      <c r="F797" s="110" t="s">
        <v>2214</v>
      </c>
      <c r="G797" s="108" t="s">
        <v>2215</v>
      </c>
      <c r="H797" s="108" t="s">
        <v>245</v>
      </c>
      <c r="I797" s="111"/>
      <c r="R797" s="115"/>
    </row>
    <row r="798" spans="1:18" x14ac:dyDescent="0.35">
      <c r="A798" s="114">
        <v>797</v>
      </c>
      <c r="B798" s="108" t="s">
        <v>2529</v>
      </c>
      <c r="C798" s="108" t="s">
        <v>118</v>
      </c>
      <c r="D798" s="109" t="s">
        <v>65</v>
      </c>
      <c r="F798" s="110" t="s">
        <v>2216</v>
      </c>
      <c r="G798" s="108" t="s">
        <v>2217</v>
      </c>
      <c r="H798" s="108" t="s">
        <v>100</v>
      </c>
      <c r="I798" s="111" t="s">
        <v>69</v>
      </c>
      <c r="R798" s="115"/>
    </row>
    <row r="799" spans="1:18" x14ac:dyDescent="0.35">
      <c r="A799" s="114">
        <v>798</v>
      </c>
      <c r="B799" s="108" t="s">
        <v>2530</v>
      </c>
      <c r="C799" s="108" t="s">
        <v>270</v>
      </c>
      <c r="D799" s="109" t="s">
        <v>49</v>
      </c>
      <c r="F799" s="110" t="s">
        <v>2218</v>
      </c>
      <c r="G799" s="108" t="s">
        <v>2219</v>
      </c>
      <c r="H799" s="108" t="s">
        <v>141</v>
      </c>
      <c r="I799" s="111" t="s">
        <v>82</v>
      </c>
      <c r="R799" s="115"/>
    </row>
    <row r="800" spans="1:18" x14ac:dyDescent="0.35">
      <c r="A800" s="114">
        <v>799</v>
      </c>
      <c r="B800" s="108" t="s">
        <v>2531</v>
      </c>
      <c r="C800" s="108" t="s">
        <v>141</v>
      </c>
      <c r="D800" s="109" t="s">
        <v>49</v>
      </c>
      <c r="F800" s="110" t="s">
        <v>2220</v>
      </c>
      <c r="G800" s="108" t="s">
        <v>2221</v>
      </c>
      <c r="H800" s="108" t="s">
        <v>148</v>
      </c>
      <c r="I800" s="111" t="s">
        <v>245</v>
      </c>
      <c r="R800" s="115"/>
    </row>
    <row r="801" spans="1:18" x14ac:dyDescent="0.35">
      <c r="A801" s="114">
        <v>800</v>
      </c>
      <c r="B801" s="108" t="s">
        <v>2532</v>
      </c>
      <c r="C801" s="108" t="s">
        <v>148</v>
      </c>
      <c r="D801" s="109" t="s">
        <v>65</v>
      </c>
      <c r="F801" s="110" t="s">
        <v>2222</v>
      </c>
      <c r="G801" s="108" t="s">
        <v>2223</v>
      </c>
      <c r="H801" s="108" t="s">
        <v>118</v>
      </c>
      <c r="I801" s="111" t="s">
        <v>161</v>
      </c>
      <c r="R801" s="115"/>
    </row>
    <row r="802" spans="1:18" x14ac:dyDescent="0.35">
      <c r="A802" s="114">
        <v>801</v>
      </c>
      <c r="B802" s="108" t="s">
        <v>2533</v>
      </c>
      <c r="C802" s="108" t="s">
        <v>95</v>
      </c>
      <c r="D802" s="109" t="s">
        <v>65</v>
      </c>
      <c r="F802" s="110" t="s">
        <v>2222</v>
      </c>
      <c r="G802" s="108" t="s">
        <v>2223</v>
      </c>
      <c r="H802" s="108" t="s">
        <v>118</v>
      </c>
      <c r="I802" s="111" t="s">
        <v>100</v>
      </c>
      <c r="R802" s="115"/>
    </row>
    <row r="803" spans="1:18" x14ac:dyDescent="0.35">
      <c r="A803" s="114">
        <v>802</v>
      </c>
      <c r="B803" s="108" t="s">
        <v>2534</v>
      </c>
      <c r="C803" s="108" t="s">
        <v>245</v>
      </c>
      <c r="D803" s="109" t="s">
        <v>65</v>
      </c>
      <c r="F803" s="110" t="s">
        <v>2224</v>
      </c>
      <c r="G803" s="108" t="s">
        <v>2225</v>
      </c>
      <c r="H803" s="108" t="s">
        <v>56</v>
      </c>
      <c r="I803" s="111" t="s">
        <v>112</v>
      </c>
      <c r="R803" s="115"/>
    </row>
    <row r="804" spans="1:18" x14ac:dyDescent="0.35">
      <c r="A804" s="114">
        <v>803</v>
      </c>
      <c r="B804" s="108" t="s">
        <v>2535</v>
      </c>
      <c r="C804" s="108" t="s">
        <v>76</v>
      </c>
      <c r="D804" s="109" t="s">
        <v>49</v>
      </c>
      <c r="F804" s="110" t="s">
        <v>2226</v>
      </c>
      <c r="G804" s="108" t="s">
        <v>2227</v>
      </c>
      <c r="H804" s="108" t="s">
        <v>76</v>
      </c>
      <c r="I804" s="111" t="s">
        <v>69</v>
      </c>
      <c r="R804" s="115"/>
    </row>
    <row r="805" spans="1:18" x14ac:dyDescent="0.35">
      <c r="A805" s="114">
        <v>804</v>
      </c>
      <c r="B805" s="108" t="s">
        <v>2536</v>
      </c>
      <c r="C805" s="108" t="s">
        <v>60</v>
      </c>
      <c r="D805" s="109" t="s">
        <v>65</v>
      </c>
      <c r="F805" s="110" t="s">
        <v>2228</v>
      </c>
      <c r="G805" s="108" t="s">
        <v>2229</v>
      </c>
      <c r="H805" s="108" t="s">
        <v>76</v>
      </c>
      <c r="I805" s="111" t="s">
        <v>69</v>
      </c>
      <c r="R805" s="115"/>
    </row>
    <row r="806" spans="1:18" ht="14.5" customHeight="1" x14ac:dyDescent="0.35">
      <c r="A806" s="114">
        <v>805</v>
      </c>
      <c r="B806" s="108" t="s">
        <v>2537</v>
      </c>
      <c r="C806" s="108" t="s">
        <v>48</v>
      </c>
      <c r="D806" s="109" t="s">
        <v>65</v>
      </c>
      <c r="F806" s="110" t="s">
        <v>2230</v>
      </c>
      <c r="G806" s="108" t="s">
        <v>2231</v>
      </c>
      <c r="H806" s="108" t="s">
        <v>76</v>
      </c>
      <c r="I806" s="111" t="s">
        <v>161</v>
      </c>
      <c r="R806" s="115"/>
    </row>
    <row r="807" spans="1:18" ht="14.5" customHeight="1" x14ac:dyDescent="0.35">
      <c r="A807" s="114">
        <v>806</v>
      </c>
      <c r="B807" s="108" t="s">
        <v>2538</v>
      </c>
      <c r="C807" s="108" t="s">
        <v>97</v>
      </c>
      <c r="D807" s="109" t="s">
        <v>49</v>
      </c>
      <c r="F807" s="112" t="s">
        <v>2230</v>
      </c>
      <c r="G807" s="108" t="s">
        <v>2539</v>
      </c>
      <c r="H807" s="108" t="s">
        <v>76</v>
      </c>
      <c r="I807" s="111" t="s">
        <v>50</v>
      </c>
      <c r="R807" s="115"/>
    </row>
    <row r="808" spans="1:18" x14ac:dyDescent="0.35">
      <c r="A808" s="114">
        <v>807</v>
      </c>
      <c r="B808" s="108" t="s">
        <v>2540</v>
      </c>
      <c r="C808" s="108" t="s">
        <v>56</v>
      </c>
      <c r="D808" s="109" t="s">
        <v>65</v>
      </c>
      <c r="F808" s="110" t="s">
        <v>2232</v>
      </c>
      <c r="G808" s="108" t="s">
        <v>2233</v>
      </c>
      <c r="H808" s="108" t="s">
        <v>56</v>
      </c>
      <c r="I808" s="111"/>
      <c r="R808" s="115"/>
    </row>
    <row r="809" spans="1:18" x14ac:dyDescent="0.35">
      <c r="A809" s="114">
        <v>808</v>
      </c>
      <c r="B809" s="108" t="s">
        <v>2541</v>
      </c>
      <c r="C809" s="108" t="s">
        <v>100</v>
      </c>
      <c r="D809" s="109" t="s">
        <v>49</v>
      </c>
      <c r="F809" s="110" t="s">
        <v>2234</v>
      </c>
      <c r="G809" s="108" t="s">
        <v>2235</v>
      </c>
      <c r="H809" s="108" t="s">
        <v>56</v>
      </c>
      <c r="I809" s="111"/>
      <c r="R809" s="115"/>
    </row>
    <row r="810" spans="1:18" x14ac:dyDescent="0.35">
      <c r="A810" s="114">
        <v>809</v>
      </c>
      <c r="B810" s="108" t="s">
        <v>2542</v>
      </c>
      <c r="C810" s="108" t="s">
        <v>161</v>
      </c>
      <c r="D810" s="109" t="s">
        <v>49</v>
      </c>
      <c r="F810" s="110" t="s">
        <v>2236</v>
      </c>
      <c r="G810" s="108" t="s">
        <v>2237</v>
      </c>
      <c r="H810" s="108" t="s">
        <v>56</v>
      </c>
      <c r="I810" s="111" t="s">
        <v>100</v>
      </c>
      <c r="R810" s="115"/>
    </row>
    <row r="811" spans="1:18" ht="14.5" customHeight="1" x14ac:dyDescent="0.35">
      <c r="A811" s="114">
        <v>810</v>
      </c>
      <c r="B811" s="108" t="s">
        <v>2543</v>
      </c>
      <c r="C811" s="108" t="s">
        <v>95</v>
      </c>
      <c r="D811" s="109" t="s">
        <v>67</v>
      </c>
      <c r="F811" s="110" t="s">
        <v>2238</v>
      </c>
      <c r="G811" s="108" t="s">
        <v>2239</v>
      </c>
      <c r="H811" s="108" t="s">
        <v>112</v>
      </c>
      <c r="I811" s="111"/>
      <c r="R811" s="115"/>
    </row>
    <row r="812" spans="1:18" x14ac:dyDescent="0.35">
      <c r="A812" s="114">
        <v>811</v>
      </c>
      <c r="B812" s="108" t="s">
        <v>2544</v>
      </c>
      <c r="C812" s="108" t="s">
        <v>50</v>
      </c>
      <c r="D812" s="109" t="s">
        <v>67</v>
      </c>
      <c r="F812" s="110" t="s">
        <v>2240</v>
      </c>
      <c r="G812" s="108" t="s">
        <v>2241</v>
      </c>
      <c r="H812" s="108" t="s">
        <v>112</v>
      </c>
      <c r="I812" s="111"/>
      <c r="R812" s="115"/>
    </row>
    <row r="813" spans="1:18" x14ac:dyDescent="0.35">
      <c r="A813" s="114">
        <v>812</v>
      </c>
      <c r="B813" s="108" t="s">
        <v>2545</v>
      </c>
      <c r="C813" s="108" t="s">
        <v>112</v>
      </c>
      <c r="D813" s="109" t="s">
        <v>49</v>
      </c>
      <c r="F813" s="110" t="s">
        <v>2242</v>
      </c>
      <c r="G813" s="108" t="s">
        <v>2243</v>
      </c>
      <c r="H813" s="108" t="s">
        <v>112</v>
      </c>
      <c r="I813" s="111" t="s">
        <v>245</v>
      </c>
    </row>
    <row r="814" spans="1:18" x14ac:dyDescent="0.35">
      <c r="A814" s="114">
        <v>813</v>
      </c>
      <c r="B814" s="108" t="s">
        <v>2546</v>
      </c>
      <c r="C814" s="108" t="s">
        <v>58</v>
      </c>
      <c r="D814" s="109" t="s">
        <v>49</v>
      </c>
      <c r="F814" s="110" t="s">
        <v>2244</v>
      </c>
      <c r="G814" s="108" t="s">
        <v>2245</v>
      </c>
      <c r="H814" s="108" t="s">
        <v>48</v>
      </c>
      <c r="I814" s="111" t="s">
        <v>69</v>
      </c>
      <c r="R814" s="115"/>
    </row>
    <row r="815" spans="1:18" ht="14.5" customHeight="1" x14ac:dyDescent="0.35">
      <c r="A815" s="114">
        <v>814</v>
      </c>
      <c r="B815" s="108" t="s">
        <v>2547</v>
      </c>
      <c r="C815" s="108" t="s">
        <v>69</v>
      </c>
      <c r="D815" s="109" t="s">
        <v>49</v>
      </c>
      <c r="F815" s="110" t="s">
        <v>2246</v>
      </c>
      <c r="G815" s="108" t="s">
        <v>2247</v>
      </c>
      <c r="H815" s="108" t="s">
        <v>48</v>
      </c>
      <c r="I815" s="111" t="s">
        <v>69</v>
      </c>
      <c r="R815" s="115"/>
    </row>
    <row r="816" spans="1:18" ht="14.5" customHeight="1" x14ac:dyDescent="0.35">
      <c r="A816" s="114">
        <v>815</v>
      </c>
      <c r="B816" s="108" t="s">
        <v>2548</v>
      </c>
      <c r="C816" s="108" t="s">
        <v>82</v>
      </c>
      <c r="D816" s="109" t="s">
        <v>65</v>
      </c>
      <c r="F816" s="110" t="s">
        <v>2248</v>
      </c>
      <c r="G816" s="108" t="s">
        <v>2249</v>
      </c>
      <c r="H816" s="108" t="s">
        <v>48</v>
      </c>
      <c r="I816" s="111" t="s">
        <v>69</v>
      </c>
      <c r="R816" s="115"/>
    </row>
    <row r="817" spans="1:18" x14ac:dyDescent="0.35">
      <c r="A817" s="114">
        <v>816</v>
      </c>
      <c r="B817" s="108" t="s">
        <v>2549</v>
      </c>
      <c r="C817" s="108" t="s">
        <v>76</v>
      </c>
      <c r="D817" s="109" t="s">
        <v>67</v>
      </c>
      <c r="F817" s="110" t="s">
        <v>2250</v>
      </c>
      <c r="G817" s="108" t="s">
        <v>2251</v>
      </c>
      <c r="H817" s="108" t="s">
        <v>48</v>
      </c>
      <c r="I817" s="111"/>
      <c r="R817" s="115"/>
    </row>
    <row r="818" spans="1:18" x14ac:dyDescent="0.35">
      <c r="A818" s="114">
        <v>817</v>
      </c>
      <c r="B818" s="108" t="s">
        <v>2550</v>
      </c>
      <c r="C818" s="108" t="s">
        <v>100</v>
      </c>
      <c r="D818" s="109" t="s">
        <v>49</v>
      </c>
      <c r="F818" s="110" t="s">
        <v>2252</v>
      </c>
      <c r="G818" s="108" t="s">
        <v>2253</v>
      </c>
      <c r="H818" s="108" t="s">
        <v>48</v>
      </c>
      <c r="I818" s="111"/>
    </row>
    <row r="819" spans="1:18" x14ac:dyDescent="0.35">
      <c r="A819" s="114">
        <v>818</v>
      </c>
      <c r="B819" s="108" t="s">
        <v>2551</v>
      </c>
      <c r="C819" s="108" t="s">
        <v>112</v>
      </c>
      <c r="D819" s="109" t="s">
        <v>49</v>
      </c>
      <c r="F819" s="110" t="s">
        <v>2254</v>
      </c>
      <c r="G819" s="108" t="s">
        <v>2255</v>
      </c>
      <c r="H819" s="108" t="s">
        <v>97</v>
      </c>
      <c r="I819" s="111"/>
      <c r="R819" s="115"/>
    </row>
    <row r="820" spans="1:18" x14ac:dyDescent="0.35">
      <c r="A820" s="114">
        <v>819</v>
      </c>
      <c r="B820" s="108" t="s">
        <v>2552</v>
      </c>
      <c r="C820" s="108" t="s">
        <v>60</v>
      </c>
      <c r="D820" s="109" t="s">
        <v>65</v>
      </c>
      <c r="F820" s="110" t="s">
        <v>2256</v>
      </c>
      <c r="G820" s="108" t="s">
        <v>2257</v>
      </c>
      <c r="H820" s="108" t="s">
        <v>97</v>
      </c>
      <c r="I820" s="111" t="s">
        <v>60</v>
      </c>
      <c r="R820" s="115"/>
    </row>
    <row r="821" spans="1:18" x14ac:dyDescent="0.35">
      <c r="A821" s="114">
        <v>820</v>
      </c>
      <c r="B821" s="108" t="s">
        <v>2553</v>
      </c>
      <c r="C821" s="108" t="s">
        <v>141</v>
      </c>
      <c r="D821" s="109" t="s">
        <v>65</v>
      </c>
      <c r="F821" s="110" t="s">
        <v>2258</v>
      </c>
      <c r="G821" s="108" t="s">
        <v>2259</v>
      </c>
      <c r="H821" s="108" t="s">
        <v>97</v>
      </c>
      <c r="I821" s="111" t="s">
        <v>60</v>
      </c>
      <c r="R821" s="115"/>
    </row>
    <row r="822" spans="1:18" x14ac:dyDescent="0.35">
      <c r="A822" s="114">
        <v>821</v>
      </c>
      <c r="B822" s="108" t="s">
        <v>2554</v>
      </c>
      <c r="C822" s="108" t="s">
        <v>118</v>
      </c>
      <c r="D822" s="109" t="s">
        <v>65</v>
      </c>
      <c r="F822" s="110" t="s">
        <v>2260</v>
      </c>
      <c r="G822" s="108" t="s">
        <v>2261</v>
      </c>
      <c r="H822" s="108" t="s">
        <v>50</v>
      </c>
      <c r="I822" s="111"/>
      <c r="R822" s="115"/>
    </row>
    <row r="823" spans="1:18" x14ac:dyDescent="0.35">
      <c r="A823" s="114">
        <v>822</v>
      </c>
      <c r="B823" s="108" t="s">
        <v>2555</v>
      </c>
      <c r="C823" s="108" t="s">
        <v>100</v>
      </c>
      <c r="D823" s="109" t="s">
        <v>65</v>
      </c>
      <c r="F823" s="110" t="s">
        <v>2262</v>
      </c>
      <c r="G823" s="108" t="s">
        <v>2263</v>
      </c>
      <c r="H823" s="108" t="s">
        <v>50</v>
      </c>
      <c r="I823" s="111" t="s">
        <v>58</v>
      </c>
      <c r="R823" s="115"/>
    </row>
    <row r="824" spans="1:18" ht="14.5" customHeight="1" x14ac:dyDescent="0.35">
      <c r="A824" s="114">
        <v>823</v>
      </c>
      <c r="B824" s="108" t="s">
        <v>2556</v>
      </c>
      <c r="C824" s="108" t="s">
        <v>50</v>
      </c>
      <c r="D824" s="109" t="s">
        <v>49</v>
      </c>
      <c r="F824" s="110" t="s">
        <v>2264</v>
      </c>
      <c r="G824" s="108" t="s">
        <v>2265</v>
      </c>
      <c r="H824" s="108" t="s">
        <v>56</v>
      </c>
      <c r="I824" s="111" t="s">
        <v>69</v>
      </c>
      <c r="R824" s="115"/>
    </row>
    <row r="825" spans="1:18" ht="14.5" customHeight="1" x14ac:dyDescent="0.35">
      <c r="A825" s="114">
        <v>824</v>
      </c>
      <c r="B825" s="108" t="s">
        <v>2557</v>
      </c>
      <c r="C825" s="108" t="s">
        <v>58</v>
      </c>
      <c r="D825" s="109" t="s">
        <v>49</v>
      </c>
      <c r="F825" s="110" t="s">
        <v>2264</v>
      </c>
      <c r="G825" s="108" t="s">
        <v>2265</v>
      </c>
      <c r="H825" s="108" t="s">
        <v>60</v>
      </c>
      <c r="I825" s="111" t="s">
        <v>69</v>
      </c>
      <c r="R825" s="115"/>
    </row>
    <row r="826" spans="1:18" ht="14.5" customHeight="1" x14ac:dyDescent="0.35">
      <c r="A826" s="114">
        <v>825</v>
      </c>
      <c r="B826" s="108" t="s">
        <v>2558</v>
      </c>
      <c r="C826" s="108" t="s">
        <v>161</v>
      </c>
      <c r="D826" s="109" t="s">
        <v>65</v>
      </c>
      <c r="F826" s="110" t="s">
        <v>2264</v>
      </c>
      <c r="G826" s="108" t="s">
        <v>2265</v>
      </c>
      <c r="H826" s="108" t="s">
        <v>118</v>
      </c>
      <c r="I826" s="111" t="s">
        <v>69</v>
      </c>
      <c r="R826" s="115"/>
    </row>
    <row r="827" spans="1:18" x14ac:dyDescent="0.35">
      <c r="A827" s="114">
        <v>826</v>
      </c>
      <c r="B827" s="108" t="s">
        <v>2559</v>
      </c>
      <c r="C827" s="108" t="s">
        <v>118</v>
      </c>
      <c r="D827" s="109" t="s">
        <v>65</v>
      </c>
      <c r="F827" s="110" t="s">
        <v>2264</v>
      </c>
      <c r="G827" s="108" t="s">
        <v>2265</v>
      </c>
      <c r="H827" s="108" t="s">
        <v>161</v>
      </c>
      <c r="I827" s="111" t="s">
        <v>69</v>
      </c>
      <c r="R827" s="115"/>
    </row>
    <row r="828" spans="1:18" x14ac:dyDescent="0.35">
      <c r="A828" s="114">
        <v>827</v>
      </c>
      <c r="B828" s="108" t="s">
        <v>2560</v>
      </c>
      <c r="C828" s="108" t="s">
        <v>95</v>
      </c>
      <c r="D828" s="109" t="s">
        <v>49</v>
      </c>
      <c r="F828" s="110" t="s">
        <v>2266</v>
      </c>
      <c r="G828" s="108" t="s">
        <v>2267</v>
      </c>
      <c r="H828" s="108" t="s">
        <v>97</v>
      </c>
      <c r="I828" s="111" t="s">
        <v>245</v>
      </c>
      <c r="R828" s="115"/>
    </row>
    <row r="829" spans="1:18" x14ac:dyDescent="0.35">
      <c r="A829" s="114">
        <v>828</v>
      </c>
      <c r="B829" s="108" t="s">
        <v>2561</v>
      </c>
      <c r="C829" s="108" t="s">
        <v>118</v>
      </c>
      <c r="D829" s="109" t="s">
        <v>49</v>
      </c>
      <c r="F829" s="110" t="s">
        <v>2268</v>
      </c>
      <c r="G829" s="108" t="s">
        <v>2269</v>
      </c>
      <c r="H829" s="108" t="s">
        <v>97</v>
      </c>
      <c r="I829" s="111" t="s">
        <v>245</v>
      </c>
    </row>
    <row r="830" spans="1:18" x14ac:dyDescent="0.35">
      <c r="A830" s="114">
        <v>829</v>
      </c>
      <c r="B830" s="108" t="s">
        <v>2562</v>
      </c>
      <c r="C830" s="108" t="s">
        <v>48</v>
      </c>
      <c r="D830" s="109" t="s">
        <v>67</v>
      </c>
      <c r="F830" s="110" t="s">
        <v>2270</v>
      </c>
      <c r="G830" s="108" t="s">
        <v>2271</v>
      </c>
      <c r="H830" s="108" t="s">
        <v>148</v>
      </c>
      <c r="I830" s="111"/>
    </row>
    <row r="831" spans="1:18" x14ac:dyDescent="0.35">
      <c r="A831" s="114">
        <v>830</v>
      </c>
      <c r="B831" s="108" t="s">
        <v>2563</v>
      </c>
      <c r="C831" s="108" t="s">
        <v>148</v>
      </c>
      <c r="D831" s="109" t="s">
        <v>49</v>
      </c>
      <c r="F831" s="110" t="s">
        <v>2272</v>
      </c>
      <c r="G831" s="108" t="s">
        <v>2273</v>
      </c>
      <c r="H831" s="108" t="s">
        <v>148</v>
      </c>
      <c r="I831" s="111"/>
    </row>
    <row r="832" spans="1:18" x14ac:dyDescent="0.35">
      <c r="A832" s="114">
        <v>831</v>
      </c>
      <c r="B832" s="108" t="s">
        <v>2564</v>
      </c>
      <c r="C832" s="108" t="s">
        <v>245</v>
      </c>
      <c r="D832" s="109" t="s">
        <v>65</v>
      </c>
      <c r="F832" s="110" t="s">
        <v>2274</v>
      </c>
      <c r="G832" s="108" t="s">
        <v>2275</v>
      </c>
      <c r="H832" s="108" t="s">
        <v>112</v>
      </c>
      <c r="I832" s="111"/>
    </row>
    <row r="833" spans="1:9" x14ac:dyDescent="0.35">
      <c r="A833" s="114">
        <v>832</v>
      </c>
      <c r="B833" s="108" t="s">
        <v>2565</v>
      </c>
      <c r="C833" s="108" t="s">
        <v>118</v>
      </c>
      <c r="D833" s="109" t="s">
        <v>65</v>
      </c>
      <c r="F833" s="110" t="s">
        <v>2276</v>
      </c>
      <c r="G833" s="108" t="s">
        <v>2277</v>
      </c>
      <c r="H833" s="108" t="s">
        <v>95</v>
      </c>
      <c r="I833" s="111" t="s">
        <v>112</v>
      </c>
    </row>
    <row r="834" spans="1:9" x14ac:dyDescent="0.35">
      <c r="A834" s="114">
        <v>833</v>
      </c>
      <c r="B834" s="108" t="s">
        <v>2566</v>
      </c>
      <c r="C834" s="108" t="s">
        <v>56</v>
      </c>
      <c r="D834" s="109" t="s">
        <v>49</v>
      </c>
      <c r="F834" s="110" t="s">
        <v>2278</v>
      </c>
      <c r="G834" s="108" t="s">
        <v>2279</v>
      </c>
      <c r="H834" s="108" t="s">
        <v>95</v>
      </c>
      <c r="I834" s="111" t="s">
        <v>112</v>
      </c>
    </row>
    <row r="835" spans="1:9" ht="14.5" customHeight="1" x14ac:dyDescent="0.35">
      <c r="A835" s="114">
        <v>834</v>
      </c>
      <c r="B835" s="108" t="s">
        <v>2567</v>
      </c>
      <c r="C835" s="108" t="s">
        <v>112</v>
      </c>
      <c r="D835" s="109" t="s">
        <v>49</v>
      </c>
      <c r="F835" s="110" t="s">
        <v>2280</v>
      </c>
      <c r="G835" s="108" t="s">
        <v>2281</v>
      </c>
      <c r="H835" s="108" t="s">
        <v>82</v>
      </c>
      <c r="I835" s="111"/>
    </row>
    <row r="836" spans="1:9" x14ac:dyDescent="0.35">
      <c r="A836" s="114">
        <v>835</v>
      </c>
      <c r="B836" s="108" t="s">
        <v>2568</v>
      </c>
      <c r="C836" s="108" t="s">
        <v>76</v>
      </c>
      <c r="D836" s="109" t="s">
        <v>65</v>
      </c>
      <c r="F836" s="110" t="s">
        <v>2282</v>
      </c>
      <c r="G836" s="108" t="s">
        <v>2283</v>
      </c>
      <c r="H836" s="108" t="s">
        <v>82</v>
      </c>
      <c r="I836" s="111"/>
    </row>
    <row r="837" spans="1:9" ht="14.5" customHeight="1" x14ac:dyDescent="0.35">
      <c r="A837" s="114">
        <v>836</v>
      </c>
      <c r="B837" s="108" t="s">
        <v>2569</v>
      </c>
      <c r="C837" s="108" t="s">
        <v>58</v>
      </c>
      <c r="D837" s="109" t="s">
        <v>49</v>
      </c>
      <c r="F837" s="110" t="s">
        <v>2284</v>
      </c>
      <c r="G837" s="108" t="s">
        <v>2285</v>
      </c>
      <c r="H837" s="108" t="s">
        <v>112</v>
      </c>
      <c r="I837" s="111" t="s">
        <v>97</v>
      </c>
    </row>
    <row r="838" spans="1:9" x14ac:dyDescent="0.35">
      <c r="A838" s="114">
        <v>837</v>
      </c>
      <c r="B838" s="108" t="s">
        <v>2570</v>
      </c>
      <c r="C838" s="108" t="s">
        <v>50</v>
      </c>
      <c r="D838" s="109" t="s">
        <v>67</v>
      </c>
      <c r="F838" s="110" t="s">
        <v>2286</v>
      </c>
      <c r="G838" s="108" t="s">
        <v>2287</v>
      </c>
      <c r="H838" s="108" t="s">
        <v>112</v>
      </c>
      <c r="I838" s="111" t="s">
        <v>97</v>
      </c>
    </row>
    <row r="839" spans="1:9" x14ac:dyDescent="0.35">
      <c r="A839" s="114">
        <v>838</v>
      </c>
      <c r="B839" s="108" t="s">
        <v>2571</v>
      </c>
      <c r="C839" s="108" t="s">
        <v>82</v>
      </c>
      <c r="D839" s="109" t="s">
        <v>49</v>
      </c>
      <c r="F839" s="110" t="s">
        <v>2288</v>
      </c>
      <c r="G839" s="108" t="s">
        <v>2289</v>
      </c>
      <c r="H839" s="108" t="s">
        <v>76</v>
      </c>
      <c r="I839" s="111"/>
    </row>
    <row r="840" spans="1:9" x14ac:dyDescent="0.35">
      <c r="A840" s="114">
        <v>839</v>
      </c>
      <c r="B840" s="108" t="s">
        <v>2572</v>
      </c>
      <c r="C840" s="108" t="s">
        <v>95</v>
      </c>
      <c r="D840" s="109" t="s">
        <v>49</v>
      </c>
      <c r="F840" s="110" t="s">
        <v>2290</v>
      </c>
      <c r="G840" s="108" t="s">
        <v>2291</v>
      </c>
      <c r="H840" s="108" t="s">
        <v>76</v>
      </c>
      <c r="I840" s="111"/>
    </row>
    <row r="841" spans="1:9" x14ac:dyDescent="0.35">
      <c r="A841" s="114">
        <v>840</v>
      </c>
      <c r="B841" s="108" t="s">
        <v>2573</v>
      </c>
      <c r="C841" s="108" t="s">
        <v>118</v>
      </c>
      <c r="D841" s="109" t="s">
        <v>65</v>
      </c>
      <c r="F841" s="110" t="s">
        <v>2292</v>
      </c>
      <c r="G841" s="108" t="s">
        <v>2293</v>
      </c>
      <c r="H841" s="108" t="s">
        <v>76</v>
      </c>
      <c r="I841" s="111" t="s">
        <v>245</v>
      </c>
    </row>
    <row r="842" spans="1:9" x14ac:dyDescent="0.35">
      <c r="A842" s="114">
        <v>841</v>
      </c>
      <c r="B842" s="108" t="s">
        <v>2574</v>
      </c>
      <c r="C842" s="108" t="s">
        <v>161</v>
      </c>
      <c r="D842" s="109" t="s">
        <v>65</v>
      </c>
      <c r="F842" s="110" t="s">
        <v>2294</v>
      </c>
      <c r="G842" s="108" t="s">
        <v>2295</v>
      </c>
      <c r="H842" s="108" t="s">
        <v>76</v>
      </c>
      <c r="I842" s="111" t="s">
        <v>245</v>
      </c>
    </row>
    <row r="843" spans="1:9" x14ac:dyDescent="0.35">
      <c r="A843" s="114">
        <v>842</v>
      </c>
      <c r="B843" s="108" t="s">
        <v>2575</v>
      </c>
      <c r="C843" s="108" t="s">
        <v>270</v>
      </c>
      <c r="D843" s="109" t="s">
        <v>67</v>
      </c>
      <c r="F843" s="110" t="s">
        <v>2296</v>
      </c>
      <c r="G843" s="108" t="s">
        <v>2297</v>
      </c>
      <c r="H843" s="108" t="s">
        <v>95</v>
      </c>
      <c r="I843" s="111" t="s">
        <v>56</v>
      </c>
    </row>
    <row r="844" spans="1:9" x14ac:dyDescent="0.35">
      <c r="A844" s="114">
        <v>843</v>
      </c>
      <c r="B844" s="108" t="s">
        <v>2576</v>
      </c>
      <c r="C844" s="108" t="s">
        <v>50</v>
      </c>
      <c r="D844" s="109" t="s">
        <v>49</v>
      </c>
      <c r="F844" s="110" t="s">
        <v>2298</v>
      </c>
      <c r="G844" s="108" t="s">
        <v>2299</v>
      </c>
      <c r="H844" s="108" t="s">
        <v>95</v>
      </c>
      <c r="I844" s="111" t="s">
        <v>56</v>
      </c>
    </row>
    <row r="845" spans="1:9" x14ac:dyDescent="0.35">
      <c r="A845" s="114">
        <v>844</v>
      </c>
      <c r="B845" s="108" t="s">
        <v>2577</v>
      </c>
      <c r="C845" s="108" t="s">
        <v>161</v>
      </c>
      <c r="D845" s="109" t="s">
        <v>65</v>
      </c>
      <c r="F845" s="110" t="s">
        <v>2300</v>
      </c>
      <c r="G845" s="108" t="s">
        <v>2301</v>
      </c>
      <c r="H845" s="108" t="s">
        <v>48</v>
      </c>
      <c r="I845" s="111" t="s">
        <v>50</v>
      </c>
    </row>
    <row r="846" spans="1:9" x14ac:dyDescent="0.35">
      <c r="A846" s="114">
        <v>845</v>
      </c>
      <c r="B846" s="108" t="s">
        <v>2578</v>
      </c>
      <c r="C846" s="108" t="s">
        <v>100</v>
      </c>
      <c r="D846" s="109" t="s">
        <v>49</v>
      </c>
      <c r="F846" s="110" t="s">
        <v>2302</v>
      </c>
      <c r="G846" s="108" t="s">
        <v>2303</v>
      </c>
      <c r="H846" s="108" t="s">
        <v>48</v>
      </c>
      <c r="I846" s="111" t="s">
        <v>50</v>
      </c>
    </row>
    <row r="847" spans="1:9" x14ac:dyDescent="0.35">
      <c r="A847" s="114">
        <v>846</v>
      </c>
      <c r="B847" s="108" t="s">
        <v>2579</v>
      </c>
      <c r="C847" s="108" t="s">
        <v>69</v>
      </c>
      <c r="D847" s="109" t="s">
        <v>65</v>
      </c>
      <c r="F847" s="110" t="s">
        <v>2304</v>
      </c>
      <c r="G847" s="108" t="s">
        <v>2305</v>
      </c>
      <c r="H847" s="108" t="s">
        <v>76</v>
      </c>
      <c r="I847" s="111"/>
    </row>
    <row r="848" spans="1:9" x14ac:dyDescent="0.35">
      <c r="A848" s="114">
        <v>847</v>
      </c>
      <c r="B848" s="108" t="s">
        <v>2580</v>
      </c>
      <c r="C848" s="108" t="s">
        <v>60</v>
      </c>
      <c r="D848" s="109" t="s">
        <v>65</v>
      </c>
      <c r="F848" s="110" t="s">
        <v>2306</v>
      </c>
      <c r="G848" s="108" t="s">
        <v>2307</v>
      </c>
      <c r="H848" s="108" t="s">
        <v>76</v>
      </c>
      <c r="I848" s="111"/>
    </row>
    <row r="849" spans="1:10" x14ac:dyDescent="0.35">
      <c r="A849" s="114">
        <v>848</v>
      </c>
      <c r="B849" s="108" t="s">
        <v>2581</v>
      </c>
      <c r="C849" s="108" t="s">
        <v>82</v>
      </c>
      <c r="D849" s="109" t="s">
        <v>65</v>
      </c>
      <c r="F849" s="110" t="s">
        <v>2308</v>
      </c>
      <c r="G849" s="108" t="s">
        <v>2309</v>
      </c>
      <c r="H849" s="108" t="s">
        <v>76</v>
      </c>
      <c r="I849" s="111"/>
    </row>
    <row r="850" spans="1:10" x14ac:dyDescent="0.35">
      <c r="A850" s="114">
        <v>849</v>
      </c>
      <c r="B850" s="108" t="s">
        <v>2582</v>
      </c>
      <c r="C850" s="108" t="s">
        <v>118</v>
      </c>
      <c r="D850" s="109" t="s">
        <v>67</v>
      </c>
      <c r="F850" s="110" t="s">
        <v>2310</v>
      </c>
      <c r="G850" s="108" t="s">
        <v>2311</v>
      </c>
      <c r="H850" s="108" t="s">
        <v>245</v>
      </c>
      <c r="I850" s="111"/>
    </row>
    <row r="851" spans="1:10" ht="14.5" customHeight="1" x14ac:dyDescent="0.35">
      <c r="A851" s="116">
        <v>850</v>
      </c>
      <c r="B851" s="117" t="s">
        <v>2583</v>
      </c>
      <c r="C851" s="117" t="s">
        <v>118</v>
      </c>
      <c r="D851" s="118" t="s">
        <v>67</v>
      </c>
      <c r="F851" s="110" t="s">
        <v>2312</v>
      </c>
      <c r="G851" s="108" t="s">
        <v>2313</v>
      </c>
      <c r="H851" s="108" t="s">
        <v>48</v>
      </c>
      <c r="I851" s="111" t="s">
        <v>118</v>
      </c>
    </row>
    <row r="852" spans="1:10" x14ac:dyDescent="0.35">
      <c r="F852" s="110" t="s">
        <v>2314</v>
      </c>
      <c r="G852" s="108" t="s">
        <v>2315</v>
      </c>
      <c r="H852" s="108" t="s">
        <v>50</v>
      </c>
      <c r="I852" s="111"/>
    </row>
    <row r="853" spans="1:10" x14ac:dyDescent="0.35">
      <c r="F853" s="110" t="s">
        <v>2316</v>
      </c>
      <c r="G853" s="108" t="s">
        <v>2317</v>
      </c>
      <c r="H853" s="108" t="s">
        <v>97</v>
      </c>
      <c r="I853" s="111" t="s">
        <v>112</v>
      </c>
    </row>
    <row r="854" spans="1:10" x14ac:dyDescent="0.35">
      <c r="F854" s="110" t="s">
        <v>2318</v>
      </c>
      <c r="G854" s="108" t="s">
        <v>2319</v>
      </c>
      <c r="H854" s="108" t="s">
        <v>97</v>
      </c>
      <c r="I854" s="111" t="s">
        <v>112</v>
      </c>
    </row>
    <row r="855" spans="1:10" x14ac:dyDescent="0.35">
      <c r="F855" s="110" t="s">
        <v>2320</v>
      </c>
      <c r="G855" s="108" t="s">
        <v>2321</v>
      </c>
      <c r="H855" s="108" t="s">
        <v>161</v>
      </c>
      <c r="I855" s="111" t="s">
        <v>82</v>
      </c>
    </row>
    <row r="856" spans="1:10" x14ac:dyDescent="0.35">
      <c r="F856" s="110" t="s">
        <v>2322</v>
      </c>
      <c r="G856" s="108" t="s">
        <v>2323</v>
      </c>
      <c r="H856" s="108" t="s">
        <v>161</v>
      </c>
      <c r="I856" s="111" t="s">
        <v>82</v>
      </c>
    </row>
    <row r="857" spans="1:10" x14ac:dyDescent="0.35">
      <c r="F857" s="110" t="s">
        <v>2324</v>
      </c>
      <c r="G857" s="108" t="s">
        <v>2325</v>
      </c>
      <c r="H857" s="108" t="s">
        <v>112</v>
      </c>
      <c r="I857" s="111"/>
    </row>
    <row r="858" spans="1:10" ht="14.5" customHeight="1" x14ac:dyDescent="0.35">
      <c r="F858" s="110" t="s">
        <v>2326</v>
      </c>
      <c r="G858" s="108" t="s">
        <v>2327</v>
      </c>
      <c r="H858" s="108" t="s">
        <v>48</v>
      </c>
      <c r="I858" s="111"/>
    </row>
    <row r="859" spans="1:10" x14ac:dyDescent="0.35">
      <c r="F859" s="110" t="s">
        <v>2328</v>
      </c>
      <c r="G859" s="108" t="s">
        <v>2329</v>
      </c>
      <c r="H859" s="108" t="s">
        <v>48</v>
      </c>
      <c r="I859" s="111"/>
    </row>
    <row r="860" spans="1:10" x14ac:dyDescent="0.35">
      <c r="F860" s="110" t="s">
        <v>2330</v>
      </c>
      <c r="G860" s="108" t="s">
        <v>2331</v>
      </c>
      <c r="H860" s="108" t="s">
        <v>148</v>
      </c>
      <c r="I860" s="111" t="s">
        <v>69</v>
      </c>
    </row>
    <row r="861" spans="1:10" x14ac:dyDescent="0.35">
      <c r="F861" s="110" t="s">
        <v>2332</v>
      </c>
      <c r="G861" s="108" t="s">
        <v>2333</v>
      </c>
      <c r="H861" s="108" t="s">
        <v>48</v>
      </c>
      <c r="I861" s="111"/>
      <c r="J861"/>
    </row>
    <row r="862" spans="1:10" x14ac:dyDescent="0.35">
      <c r="F862" s="110" t="s">
        <v>2334</v>
      </c>
      <c r="G862" s="108" t="s">
        <v>2335</v>
      </c>
      <c r="H862" s="108" t="s">
        <v>56</v>
      </c>
      <c r="I862" s="111" t="s">
        <v>141</v>
      </c>
    </row>
    <row r="863" spans="1:10" x14ac:dyDescent="0.35">
      <c r="F863" s="110" t="s">
        <v>2336</v>
      </c>
      <c r="G863" s="108" t="s">
        <v>2337</v>
      </c>
      <c r="H863" s="108" t="s">
        <v>60</v>
      </c>
      <c r="I863" s="111" t="s">
        <v>270</v>
      </c>
    </row>
    <row r="864" spans="1:10" x14ac:dyDescent="0.35">
      <c r="F864" s="110" t="s">
        <v>2338</v>
      </c>
      <c r="G864" s="108" t="s">
        <v>2339</v>
      </c>
      <c r="H864" s="108" t="s">
        <v>161</v>
      </c>
      <c r="I864" s="111" t="s">
        <v>245</v>
      </c>
    </row>
    <row r="865" spans="6:9" ht="14.5" customHeight="1" x14ac:dyDescent="0.35">
      <c r="F865" s="110" t="s">
        <v>2340</v>
      </c>
      <c r="G865" s="108" t="s">
        <v>2341</v>
      </c>
      <c r="H865" s="108" t="s">
        <v>112</v>
      </c>
      <c r="I865" s="111" t="s">
        <v>118</v>
      </c>
    </row>
    <row r="866" spans="6:9" x14ac:dyDescent="0.35">
      <c r="F866" s="110" t="s">
        <v>2342</v>
      </c>
      <c r="G866" s="108" t="s">
        <v>2343</v>
      </c>
      <c r="H866" s="108" t="s">
        <v>48</v>
      </c>
      <c r="I866" s="111" t="s">
        <v>141</v>
      </c>
    </row>
    <row r="867" spans="6:9" x14ac:dyDescent="0.35">
      <c r="F867" s="110" t="s">
        <v>2344</v>
      </c>
      <c r="G867" s="108" t="s">
        <v>2345</v>
      </c>
      <c r="H867" s="108" t="s">
        <v>161</v>
      </c>
      <c r="I867" s="111" t="s">
        <v>76</v>
      </c>
    </row>
    <row r="868" spans="6:9" x14ac:dyDescent="0.35">
      <c r="F868" s="110" t="s">
        <v>2346</v>
      </c>
      <c r="G868" s="108" t="s">
        <v>2347</v>
      </c>
      <c r="H868" s="108" t="s">
        <v>141</v>
      </c>
      <c r="I868" s="111"/>
    </row>
    <row r="869" spans="6:9" ht="14.5" customHeight="1" x14ac:dyDescent="0.35">
      <c r="F869" s="110" t="s">
        <v>2348</v>
      </c>
      <c r="G869" s="108" t="s">
        <v>2349</v>
      </c>
      <c r="H869" s="108" t="s">
        <v>141</v>
      </c>
      <c r="I869" s="111" t="s">
        <v>50</v>
      </c>
    </row>
    <row r="870" spans="6:9" ht="14.5" customHeight="1" x14ac:dyDescent="0.35">
      <c r="F870" s="110" t="s">
        <v>2350</v>
      </c>
      <c r="G870" s="108" t="s">
        <v>2351</v>
      </c>
      <c r="H870" s="108" t="s">
        <v>141</v>
      </c>
      <c r="I870" s="111" t="s">
        <v>50</v>
      </c>
    </row>
    <row r="871" spans="6:9" x14ac:dyDescent="0.35">
      <c r="F871" s="110" t="s">
        <v>2352</v>
      </c>
      <c r="G871" s="108" t="s">
        <v>2353</v>
      </c>
      <c r="H871" s="108" t="s">
        <v>60</v>
      </c>
      <c r="I871" s="111" t="s">
        <v>245</v>
      </c>
    </row>
    <row r="872" spans="6:9" x14ac:dyDescent="0.35">
      <c r="F872" s="110" t="s">
        <v>2354</v>
      </c>
      <c r="G872" s="108" t="s">
        <v>2355</v>
      </c>
      <c r="H872" s="108" t="s">
        <v>118</v>
      </c>
      <c r="I872" s="111" t="s">
        <v>245</v>
      </c>
    </row>
    <row r="873" spans="6:9" x14ac:dyDescent="0.35">
      <c r="F873" s="110" t="s">
        <v>2356</v>
      </c>
      <c r="G873" s="108" t="s">
        <v>2357</v>
      </c>
      <c r="H873" s="108" t="s">
        <v>76</v>
      </c>
      <c r="I873" s="111" t="s">
        <v>245</v>
      </c>
    </row>
    <row r="874" spans="6:9" x14ac:dyDescent="0.35">
      <c r="F874" s="110" t="s">
        <v>2358</v>
      </c>
      <c r="G874" s="108" t="s">
        <v>2359</v>
      </c>
      <c r="H874" s="108" t="s">
        <v>112</v>
      </c>
      <c r="I874" s="111" t="s">
        <v>245</v>
      </c>
    </row>
    <row r="875" spans="6:9" x14ac:dyDescent="0.35">
      <c r="F875" s="110" t="s">
        <v>2360</v>
      </c>
      <c r="G875" s="108" t="s">
        <v>2361</v>
      </c>
      <c r="H875" s="108" t="s">
        <v>118</v>
      </c>
      <c r="I875" s="111"/>
    </row>
    <row r="876" spans="6:9" x14ac:dyDescent="0.35">
      <c r="F876" s="110" t="s">
        <v>2362</v>
      </c>
      <c r="G876" s="108" t="s">
        <v>2363</v>
      </c>
      <c r="H876" s="108" t="s">
        <v>118</v>
      </c>
      <c r="I876" s="111"/>
    </row>
    <row r="877" spans="6:9" x14ac:dyDescent="0.35">
      <c r="F877" s="110" t="s">
        <v>2364</v>
      </c>
      <c r="G877" s="108" t="s">
        <v>2365</v>
      </c>
      <c r="H877" s="108" t="s">
        <v>118</v>
      </c>
      <c r="I877" s="111" t="s">
        <v>270</v>
      </c>
    </row>
    <row r="878" spans="6:9" x14ac:dyDescent="0.35">
      <c r="F878" s="110" t="s">
        <v>2366</v>
      </c>
      <c r="G878" s="108" t="s">
        <v>2367</v>
      </c>
      <c r="H878" s="108" t="s">
        <v>118</v>
      </c>
      <c r="I878" s="111" t="s">
        <v>161</v>
      </c>
    </row>
    <row r="879" spans="6:9" x14ac:dyDescent="0.35">
      <c r="F879" s="110" t="s">
        <v>2368</v>
      </c>
      <c r="G879" s="108" t="s">
        <v>2369</v>
      </c>
      <c r="H879" s="108" t="s">
        <v>148</v>
      </c>
      <c r="I879" s="111" t="s">
        <v>95</v>
      </c>
    </row>
    <row r="880" spans="6:9" x14ac:dyDescent="0.35">
      <c r="F880" s="110" t="s">
        <v>2370</v>
      </c>
      <c r="G880" s="108" t="s">
        <v>2371</v>
      </c>
      <c r="H880" s="108" t="s">
        <v>97</v>
      </c>
      <c r="I880" s="111" t="s">
        <v>50</v>
      </c>
    </row>
    <row r="881" spans="6:9" x14ac:dyDescent="0.35">
      <c r="F881" s="110" t="s">
        <v>2372</v>
      </c>
      <c r="G881" s="108" t="s">
        <v>2373</v>
      </c>
      <c r="H881" s="108" t="s">
        <v>97</v>
      </c>
      <c r="I881" s="111" t="s">
        <v>50</v>
      </c>
    </row>
    <row r="882" spans="6:9" x14ac:dyDescent="0.35">
      <c r="F882" s="110" t="s">
        <v>2374</v>
      </c>
      <c r="G882" s="108" t="s">
        <v>2375</v>
      </c>
      <c r="H882" s="108" t="s">
        <v>60</v>
      </c>
      <c r="I882" s="111"/>
    </row>
    <row r="883" spans="6:9" x14ac:dyDescent="0.35">
      <c r="F883" s="110" t="s">
        <v>2376</v>
      </c>
      <c r="G883" s="108" t="s">
        <v>2377</v>
      </c>
      <c r="H883" s="108" t="s">
        <v>270</v>
      </c>
      <c r="I883" s="111" t="s">
        <v>69</v>
      </c>
    </row>
    <row r="884" spans="6:9" x14ac:dyDescent="0.35">
      <c r="F884" s="110" t="s">
        <v>2378</v>
      </c>
      <c r="G884" s="108" t="s">
        <v>2379</v>
      </c>
      <c r="H884" s="108" t="s">
        <v>76</v>
      </c>
      <c r="I884" s="111" t="s">
        <v>270</v>
      </c>
    </row>
    <row r="885" spans="6:9" x14ac:dyDescent="0.35">
      <c r="F885" s="110" t="s">
        <v>2380</v>
      </c>
      <c r="G885" s="108" t="s">
        <v>2381</v>
      </c>
      <c r="H885" s="108" t="s">
        <v>100</v>
      </c>
      <c r="I885" s="111" t="s">
        <v>141</v>
      </c>
    </row>
    <row r="886" spans="6:9" x14ac:dyDescent="0.35">
      <c r="F886" s="110" t="s">
        <v>2382</v>
      </c>
      <c r="G886" s="108" t="s">
        <v>2383</v>
      </c>
      <c r="H886" s="108" t="s">
        <v>118</v>
      </c>
      <c r="I886" s="111"/>
    </row>
    <row r="887" spans="6:9" x14ac:dyDescent="0.35">
      <c r="F887" s="110" t="s">
        <v>2384</v>
      </c>
      <c r="G887" s="108" t="s">
        <v>2385</v>
      </c>
      <c r="H887" s="108" t="s">
        <v>270</v>
      </c>
      <c r="I887" s="111" t="s">
        <v>245</v>
      </c>
    </row>
    <row r="888" spans="6:9" x14ac:dyDescent="0.35">
      <c r="F888" s="110" t="s">
        <v>2386</v>
      </c>
      <c r="G888" s="108" t="s">
        <v>2387</v>
      </c>
      <c r="H888" s="108" t="s">
        <v>50</v>
      </c>
      <c r="I888" s="111" t="s">
        <v>161</v>
      </c>
    </row>
    <row r="889" spans="6:9" x14ac:dyDescent="0.35">
      <c r="F889" s="110" t="s">
        <v>2388</v>
      </c>
      <c r="G889" s="108" t="s">
        <v>2389</v>
      </c>
      <c r="H889" s="108" t="s">
        <v>95</v>
      </c>
      <c r="I889" s="111"/>
    </row>
    <row r="890" spans="6:9" x14ac:dyDescent="0.35">
      <c r="F890" s="110" t="s">
        <v>2390</v>
      </c>
      <c r="G890" s="108" t="s">
        <v>2391</v>
      </c>
      <c r="H890" s="108" t="s">
        <v>95</v>
      </c>
      <c r="I890" s="111" t="s">
        <v>141</v>
      </c>
    </row>
    <row r="891" spans="6:9" x14ac:dyDescent="0.35">
      <c r="F891" s="110" t="s">
        <v>2392</v>
      </c>
      <c r="G891" s="108" t="s">
        <v>2393</v>
      </c>
      <c r="H891" s="108" t="s">
        <v>148</v>
      </c>
      <c r="I891" s="111" t="s">
        <v>270</v>
      </c>
    </row>
    <row r="892" spans="6:9" x14ac:dyDescent="0.35">
      <c r="F892" s="110" t="s">
        <v>2394</v>
      </c>
      <c r="G892" s="108" t="s">
        <v>2395</v>
      </c>
      <c r="H892" s="108" t="s">
        <v>56</v>
      </c>
      <c r="I892" s="111" t="s">
        <v>161</v>
      </c>
    </row>
    <row r="893" spans="6:9" x14ac:dyDescent="0.35">
      <c r="F893" s="110" t="s">
        <v>2396</v>
      </c>
      <c r="G893" s="108" t="s">
        <v>2397</v>
      </c>
      <c r="H893" s="108" t="s">
        <v>60</v>
      </c>
      <c r="I893" s="111"/>
    </row>
    <row r="894" spans="6:9" x14ac:dyDescent="0.35">
      <c r="F894" s="110" t="s">
        <v>2398</v>
      </c>
      <c r="G894" s="108" t="s">
        <v>2399</v>
      </c>
      <c r="H894" s="108" t="s">
        <v>270</v>
      </c>
      <c r="I894" s="111"/>
    </row>
    <row r="895" spans="6:9" x14ac:dyDescent="0.35">
      <c r="F895" s="110" t="s">
        <v>2400</v>
      </c>
      <c r="G895" s="108" t="s">
        <v>2401</v>
      </c>
      <c r="H895" s="108" t="s">
        <v>270</v>
      </c>
      <c r="I895" s="111"/>
    </row>
    <row r="896" spans="6:9" x14ac:dyDescent="0.35">
      <c r="F896" s="119" t="s">
        <v>2584</v>
      </c>
      <c r="G896" s="120" t="s">
        <v>2585</v>
      </c>
      <c r="H896" s="120" t="s">
        <v>76</v>
      </c>
      <c r="I896" s="121"/>
    </row>
    <row r="897" spans="6:9" x14ac:dyDescent="0.35">
      <c r="F897" s="119" t="s">
        <v>2586</v>
      </c>
      <c r="G897" s="120" t="s">
        <v>2587</v>
      </c>
      <c r="H897" s="120" t="s">
        <v>76</v>
      </c>
      <c r="I897" s="121"/>
    </row>
    <row r="898" spans="6:9" x14ac:dyDescent="0.35">
      <c r="F898" s="119" t="s">
        <v>2588</v>
      </c>
      <c r="G898" s="120" t="s">
        <v>2589</v>
      </c>
      <c r="H898" s="120" t="s">
        <v>76</v>
      </c>
      <c r="I898" s="121"/>
    </row>
    <row r="899" spans="6:9" x14ac:dyDescent="0.35">
      <c r="F899" s="119" t="s">
        <v>2590</v>
      </c>
      <c r="G899" s="120" t="s">
        <v>2591</v>
      </c>
      <c r="H899" s="120" t="s">
        <v>56</v>
      </c>
      <c r="I899" s="121"/>
    </row>
    <row r="900" spans="6:9" x14ac:dyDescent="0.35">
      <c r="F900" s="119" t="s">
        <v>2592</v>
      </c>
      <c r="G900" s="120" t="s">
        <v>2593</v>
      </c>
      <c r="H900" s="120" t="s">
        <v>56</v>
      </c>
      <c r="I900" s="121"/>
    </row>
    <row r="901" spans="6:9" x14ac:dyDescent="0.35">
      <c r="F901" s="119" t="s">
        <v>2594</v>
      </c>
      <c r="G901" s="120" t="s">
        <v>2595</v>
      </c>
      <c r="H901" s="120" t="s">
        <v>56</v>
      </c>
      <c r="I901" s="121"/>
    </row>
    <row r="902" spans="6:9" x14ac:dyDescent="0.35">
      <c r="F902" s="119" t="s">
        <v>2596</v>
      </c>
      <c r="G902" s="120" t="s">
        <v>2597</v>
      </c>
      <c r="H902" s="120" t="s">
        <v>112</v>
      </c>
      <c r="I902" s="121"/>
    </row>
    <row r="903" spans="6:9" x14ac:dyDescent="0.35">
      <c r="F903" s="119" t="s">
        <v>2598</v>
      </c>
      <c r="G903" s="120" t="s">
        <v>2599</v>
      </c>
      <c r="H903" s="120" t="s">
        <v>112</v>
      </c>
      <c r="I903" s="121"/>
    </row>
    <row r="904" spans="6:9" x14ac:dyDescent="0.35">
      <c r="F904" s="119" t="s">
        <v>2600</v>
      </c>
      <c r="G904" s="120" t="s">
        <v>2601</v>
      </c>
      <c r="H904" s="120" t="s">
        <v>112</v>
      </c>
      <c r="I904" s="121"/>
    </row>
    <row r="905" spans="6:9" x14ac:dyDescent="0.35">
      <c r="F905" s="119" t="s">
        <v>2602</v>
      </c>
      <c r="G905" s="120" t="s">
        <v>2603</v>
      </c>
      <c r="H905" s="120" t="s">
        <v>48</v>
      </c>
      <c r="I905" s="121"/>
    </row>
    <row r="906" spans="6:9" x14ac:dyDescent="0.35">
      <c r="F906" s="119" t="s">
        <v>2604</v>
      </c>
      <c r="G906" s="120" t="s">
        <v>2605</v>
      </c>
      <c r="H906" s="120" t="s">
        <v>48</v>
      </c>
      <c r="I906" s="121"/>
    </row>
    <row r="907" spans="6:9" x14ac:dyDescent="0.35">
      <c r="F907" s="119" t="s">
        <v>2606</v>
      </c>
      <c r="G907" s="120" t="s">
        <v>2607</v>
      </c>
      <c r="H907" s="120" t="s">
        <v>69</v>
      </c>
      <c r="I907" s="121"/>
    </row>
    <row r="908" spans="6:9" x14ac:dyDescent="0.35">
      <c r="F908" s="119" t="s">
        <v>2608</v>
      </c>
      <c r="G908" s="120" t="s">
        <v>2609</v>
      </c>
      <c r="H908" s="120" t="s">
        <v>69</v>
      </c>
      <c r="I908" s="121"/>
    </row>
    <row r="909" spans="6:9" x14ac:dyDescent="0.35">
      <c r="F909" s="119" t="s">
        <v>2610</v>
      </c>
      <c r="G909" s="120" t="s">
        <v>2611</v>
      </c>
      <c r="H909" s="120" t="s">
        <v>69</v>
      </c>
      <c r="I909" s="121" t="s">
        <v>270</v>
      </c>
    </row>
    <row r="910" spans="6:9" x14ac:dyDescent="0.35">
      <c r="F910" s="119" t="s">
        <v>2612</v>
      </c>
      <c r="G910" s="120" t="s">
        <v>2613</v>
      </c>
      <c r="H910" s="120" t="s">
        <v>97</v>
      </c>
      <c r="I910" s="121"/>
    </row>
    <row r="911" spans="6:9" x14ac:dyDescent="0.35">
      <c r="F911" s="119" t="s">
        <v>2614</v>
      </c>
      <c r="G911" s="120" t="s">
        <v>2615</v>
      </c>
      <c r="H911" s="120" t="s">
        <v>97</v>
      </c>
      <c r="I911" s="121" t="s">
        <v>118</v>
      </c>
    </row>
    <row r="912" spans="6:9" x14ac:dyDescent="0.35">
      <c r="F912" s="119" t="s">
        <v>2616</v>
      </c>
      <c r="G912" s="120" t="s">
        <v>2617</v>
      </c>
      <c r="H912" s="120" t="s">
        <v>97</v>
      </c>
      <c r="I912" s="121" t="s">
        <v>118</v>
      </c>
    </row>
    <row r="913" spans="6:9" x14ac:dyDescent="0.35">
      <c r="F913" s="119" t="s">
        <v>2618</v>
      </c>
      <c r="G913" s="120" t="s">
        <v>2619</v>
      </c>
      <c r="H913" s="120" t="s">
        <v>100</v>
      </c>
      <c r="I913" s="121"/>
    </row>
    <row r="914" spans="6:9" x14ac:dyDescent="0.35">
      <c r="F914" s="119" t="s">
        <v>2620</v>
      </c>
      <c r="G914" s="120" t="s">
        <v>2621</v>
      </c>
      <c r="H914" s="120" t="s">
        <v>100</v>
      </c>
      <c r="I914" s="121"/>
    </row>
    <row r="915" spans="6:9" x14ac:dyDescent="0.35">
      <c r="F915" s="119" t="s">
        <v>2622</v>
      </c>
      <c r="G915" s="120" t="s">
        <v>2623</v>
      </c>
      <c r="H915" s="120" t="s">
        <v>76</v>
      </c>
      <c r="I915" s="121"/>
    </row>
    <row r="916" spans="6:9" x14ac:dyDescent="0.35">
      <c r="F916" s="119" t="s">
        <v>2624</v>
      </c>
      <c r="G916" s="120" t="s">
        <v>2625</v>
      </c>
      <c r="H916" s="120" t="s">
        <v>76</v>
      </c>
      <c r="I916" s="121"/>
    </row>
    <row r="917" spans="6:9" x14ac:dyDescent="0.35">
      <c r="F917" s="119" t="s">
        <v>2626</v>
      </c>
      <c r="G917" s="120" t="s">
        <v>2627</v>
      </c>
      <c r="H917" s="120" t="s">
        <v>48</v>
      </c>
      <c r="I917" s="121"/>
    </row>
    <row r="918" spans="6:9" x14ac:dyDescent="0.35">
      <c r="F918" s="119" t="s">
        <v>2628</v>
      </c>
      <c r="G918" s="120" t="s">
        <v>2629</v>
      </c>
      <c r="H918" s="120" t="s">
        <v>48</v>
      </c>
      <c r="I918" s="121"/>
    </row>
    <row r="919" spans="6:9" x14ac:dyDescent="0.35">
      <c r="F919" s="119" t="s">
        <v>2630</v>
      </c>
      <c r="G919" s="120" t="s">
        <v>2631</v>
      </c>
      <c r="H919" s="120" t="s">
        <v>112</v>
      </c>
      <c r="I919" s="121"/>
    </row>
    <row r="920" spans="6:9" x14ac:dyDescent="0.35">
      <c r="F920" s="119" t="s">
        <v>2632</v>
      </c>
      <c r="G920" s="120" t="s">
        <v>2633</v>
      </c>
      <c r="H920" s="120" t="s">
        <v>112</v>
      </c>
      <c r="I920" s="121" t="s">
        <v>148</v>
      </c>
    </row>
    <row r="921" spans="6:9" x14ac:dyDescent="0.35">
      <c r="F921" s="119" t="s">
        <v>2634</v>
      </c>
      <c r="G921" s="120" t="s">
        <v>2635</v>
      </c>
      <c r="H921" s="120" t="s">
        <v>60</v>
      </c>
      <c r="I921" s="121"/>
    </row>
    <row r="922" spans="6:9" x14ac:dyDescent="0.35">
      <c r="F922" s="119" t="s">
        <v>2636</v>
      </c>
      <c r="G922" s="120" t="s">
        <v>2637</v>
      </c>
      <c r="H922" s="120" t="s">
        <v>60</v>
      </c>
      <c r="I922" s="121"/>
    </row>
    <row r="923" spans="6:9" x14ac:dyDescent="0.35">
      <c r="F923" s="119" t="s">
        <v>2638</v>
      </c>
      <c r="G923" s="120" t="s">
        <v>2639</v>
      </c>
      <c r="H923" s="120" t="s">
        <v>148</v>
      </c>
      <c r="I923" s="121"/>
    </row>
    <row r="924" spans="6:9" x14ac:dyDescent="0.35">
      <c r="F924" s="119" t="s">
        <v>2640</v>
      </c>
      <c r="G924" s="120" t="s">
        <v>2641</v>
      </c>
      <c r="H924" s="120" t="s">
        <v>148</v>
      </c>
      <c r="I924" s="121" t="s">
        <v>56</v>
      </c>
    </row>
    <row r="925" spans="6:9" x14ac:dyDescent="0.35">
      <c r="F925" s="119" t="s">
        <v>2642</v>
      </c>
      <c r="G925" s="120" t="s">
        <v>2643</v>
      </c>
      <c r="H925" s="120" t="s">
        <v>148</v>
      </c>
      <c r="I925" s="121" t="s">
        <v>56</v>
      </c>
    </row>
    <row r="926" spans="6:9" x14ac:dyDescent="0.35">
      <c r="F926" s="119" t="s">
        <v>2644</v>
      </c>
      <c r="G926" s="120" t="s">
        <v>2645</v>
      </c>
      <c r="H926" s="120" t="s">
        <v>76</v>
      </c>
      <c r="I926" s="121" t="s">
        <v>141</v>
      </c>
    </row>
    <row r="927" spans="6:9" x14ac:dyDescent="0.35">
      <c r="F927" s="119" t="s">
        <v>2646</v>
      </c>
      <c r="G927" s="120" t="s">
        <v>2647</v>
      </c>
      <c r="H927" s="120" t="s">
        <v>76</v>
      </c>
      <c r="I927" s="121" t="s">
        <v>141</v>
      </c>
    </row>
    <row r="928" spans="6:9" x14ac:dyDescent="0.35">
      <c r="F928" s="119" t="s">
        <v>2648</v>
      </c>
      <c r="G928" s="120" t="s">
        <v>2649</v>
      </c>
      <c r="H928" s="120" t="s">
        <v>76</v>
      </c>
      <c r="I928" s="121" t="s">
        <v>141</v>
      </c>
    </row>
    <row r="929" spans="6:9" x14ac:dyDescent="0.35">
      <c r="F929" s="119" t="s">
        <v>2650</v>
      </c>
      <c r="G929" s="120" t="s">
        <v>2651</v>
      </c>
      <c r="H929" s="120" t="s">
        <v>82</v>
      </c>
      <c r="I929" s="121"/>
    </row>
    <row r="930" spans="6:9" x14ac:dyDescent="0.35">
      <c r="F930" s="119" t="s">
        <v>2652</v>
      </c>
      <c r="G930" s="120" t="s">
        <v>2653</v>
      </c>
      <c r="H930" s="120" t="s">
        <v>82</v>
      </c>
      <c r="I930" s="121"/>
    </row>
    <row r="931" spans="6:9" x14ac:dyDescent="0.35">
      <c r="F931" s="119" t="s">
        <v>2654</v>
      </c>
      <c r="G931" s="120" t="s">
        <v>2655</v>
      </c>
      <c r="H931" s="120" t="s">
        <v>69</v>
      </c>
      <c r="I931" s="121" t="s">
        <v>112</v>
      </c>
    </row>
    <row r="932" spans="6:9" x14ac:dyDescent="0.35">
      <c r="F932" s="119" t="s">
        <v>2656</v>
      </c>
      <c r="G932" s="120" t="s">
        <v>2657</v>
      </c>
      <c r="H932" s="120" t="s">
        <v>112</v>
      </c>
      <c r="I932" s="121"/>
    </row>
    <row r="933" spans="6:9" x14ac:dyDescent="0.35">
      <c r="F933" s="119" t="s">
        <v>2658</v>
      </c>
      <c r="G933" s="120" t="s">
        <v>2659</v>
      </c>
      <c r="H933" s="120" t="s">
        <v>112</v>
      </c>
      <c r="I933" s="121"/>
    </row>
    <row r="934" spans="6:9" x14ac:dyDescent="0.35">
      <c r="F934" s="119" t="s">
        <v>2660</v>
      </c>
      <c r="G934" s="120" t="s">
        <v>2661</v>
      </c>
      <c r="H934" s="120" t="s">
        <v>60</v>
      </c>
      <c r="I934" s="121" t="s">
        <v>95</v>
      </c>
    </row>
    <row r="935" spans="6:9" x14ac:dyDescent="0.35">
      <c r="F935" s="119" t="s">
        <v>2662</v>
      </c>
      <c r="G935" s="120" t="s">
        <v>2663</v>
      </c>
      <c r="H935" s="120" t="s">
        <v>60</v>
      </c>
      <c r="I935" s="121" t="s">
        <v>95</v>
      </c>
    </row>
    <row r="936" spans="6:9" x14ac:dyDescent="0.35">
      <c r="F936" s="119" t="s">
        <v>2664</v>
      </c>
      <c r="G936" s="120" t="s">
        <v>2665</v>
      </c>
      <c r="H936" s="120" t="s">
        <v>56</v>
      </c>
      <c r="I936" s="121" t="s">
        <v>97</v>
      </c>
    </row>
    <row r="937" spans="6:9" x14ac:dyDescent="0.35">
      <c r="F937" s="119" t="s">
        <v>2666</v>
      </c>
      <c r="G937" s="120" t="s">
        <v>2667</v>
      </c>
      <c r="H937" s="120" t="s">
        <v>56</v>
      </c>
      <c r="I937" s="121" t="s">
        <v>97</v>
      </c>
    </row>
    <row r="938" spans="6:9" x14ac:dyDescent="0.35">
      <c r="F938" s="119" t="s">
        <v>2668</v>
      </c>
      <c r="G938" s="120" t="s">
        <v>2669</v>
      </c>
      <c r="H938" s="120" t="s">
        <v>50</v>
      </c>
      <c r="I938" s="121"/>
    </row>
    <row r="939" spans="6:9" x14ac:dyDescent="0.35">
      <c r="F939" s="119" t="s">
        <v>2670</v>
      </c>
      <c r="G939" s="120" t="s">
        <v>2671</v>
      </c>
      <c r="H939" s="120" t="s">
        <v>50</v>
      </c>
      <c r="I939" s="121"/>
    </row>
    <row r="940" spans="6:9" x14ac:dyDescent="0.35">
      <c r="F940" s="119" t="s">
        <v>2672</v>
      </c>
      <c r="G940" s="120" t="s">
        <v>2673</v>
      </c>
      <c r="H940" s="120" t="s">
        <v>161</v>
      </c>
      <c r="I940" s="121"/>
    </row>
    <row r="941" spans="6:9" x14ac:dyDescent="0.35">
      <c r="F941" s="119" t="s">
        <v>2674</v>
      </c>
      <c r="G941" s="120" t="s">
        <v>2675</v>
      </c>
      <c r="H941" s="120" t="s">
        <v>161</v>
      </c>
      <c r="I941" s="121"/>
    </row>
    <row r="942" spans="6:9" x14ac:dyDescent="0.35">
      <c r="F942" s="119" t="s">
        <v>2676</v>
      </c>
      <c r="G942" s="120" t="s">
        <v>2677</v>
      </c>
      <c r="H942" s="120" t="s">
        <v>118</v>
      </c>
      <c r="I942" s="121"/>
    </row>
    <row r="943" spans="6:9" x14ac:dyDescent="0.35">
      <c r="F943" s="119" t="s">
        <v>2678</v>
      </c>
      <c r="G943" s="120" t="s">
        <v>2679</v>
      </c>
      <c r="H943" s="120" t="s">
        <v>118</v>
      </c>
      <c r="I943" s="121"/>
    </row>
    <row r="944" spans="6:9" x14ac:dyDescent="0.35">
      <c r="F944" s="119" t="s">
        <v>2680</v>
      </c>
      <c r="G944" s="120" t="s">
        <v>2681</v>
      </c>
      <c r="H944" s="120" t="s">
        <v>118</v>
      </c>
      <c r="I944" s="121" t="s">
        <v>245</v>
      </c>
    </row>
    <row r="945" spans="6:9" x14ac:dyDescent="0.35">
      <c r="F945" s="119" t="s">
        <v>2682</v>
      </c>
      <c r="G945" s="120" t="s">
        <v>2683</v>
      </c>
      <c r="H945" s="120" t="s">
        <v>100</v>
      </c>
      <c r="I945" s="121" t="s">
        <v>245</v>
      </c>
    </row>
    <row r="946" spans="6:9" x14ac:dyDescent="0.35">
      <c r="F946" s="119" t="s">
        <v>2684</v>
      </c>
      <c r="G946" s="120" t="s">
        <v>2685</v>
      </c>
      <c r="H946" s="120" t="s">
        <v>100</v>
      </c>
      <c r="I946" s="121" t="s">
        <v>245</v>
      </c>
    </row>
    <row r="947" spans="6:9" x14ac:dyDescent="0.35">
      <c r="F947" s="119" t="s">
        <v>2686</v>
      </c>
      <c r="G947" s="120" t="s">
        <v>2687</v>
      </c>
      <c r="H947" s="120" t="s">
        <v>100</v>
      </c>
      <c r="I947" s="121" t="s">
        <v>245</v>
      </c>
    </row>
    <row r="948" spans="6:9" x14ac:dyDescent="0.35">
      <c r="F948" s="119" t="s">
        <v>2688</v>
      </c>
      <c r="G948" s="120" t="s">
        <v>2689</v>
      </c>
      <c r="H948" s="120" t="s">
        <v>100</v>
      </c>
      <c r="I948" s="121" t="s">
        <v>48</v>
      </c>
    </row>
    <row r="949" spans="6:9" x14ac:dyDescent="0.35">
      <c r="F949" s="119" t="s">
        <v>2690</v>
      </c>
      <c r="G949" s="120" t="s">
        <v>2691</v>
      </c>
      <c r="H949" s="120" t="s">
        <v>270</v>
      </c>
      <c r="I949" s="121"/>
    </row>
    <row r="950" spans="6:9" x14ac:dyDescent="0.35">
      <c r="F950" s="119" t="s">
        <v>2692</v>
      </c>
      <c r="G950" s="120" t="s">
        <v>2693</v>
      </c>
      <c r="H950" s="120" t="s">
        <v>161</v>
      </c>
      <c r="I950" s="121"/>
    </row>
    <row r="951" spans="6:9" x14ac:dyDescent="0.35">
      <c r="F951" s="119" t="s">
        <v>2694</v>
      </c>
      <c r="G951" s="120" t="s">
        <v>2695</v>
      </c>
      <c r="H951" s="120" t="s">
        <v>50</v>
      </c>
      <c r="I951" s="121"/>
    </row>
    <row r="952" spans="6:9" x14ac:dyDescent="0.35">
      <c r="F952" s="119" t="s">
        <v>2696</v>
      </c>
      <c r="G952" s="120" t="s">
        <v>2697</v>
      </c>
      <c r="H952" s="120" t="s">
        <v>58</v>
      </c>
      <c r="I952" s="121" t="s">
        <v>118</v>
      </c>
    </row>
    <row r="953" spans="6:9" x14ac:dyDescent="0.35">
      <c r="F953" s="119" t="s">
        <v>2698</v>
      </c>
      <c r="G953" s="120" t="s">
        <v>2699</v>
      </c>
      <c r="H953" s="120" t="s">
        <v>82</v>
      </c>
      <c r="I953" s="121" t="s">
        <v>161</v>
      </c>
    </row>
    <row r="954" spans="6:9" x14ac:dyDescent="0.35">
      <c r="F954" s="119" t="s">
        <v>2700</v>
      </c>
      <c r="G954" s="120" t="s">
        <v>2701</v>
      </c>
      <c r="H954" s="120" t="s">
        <v>245</v>
      </c>
      <c r="I954" s="121"/>
    </row>
    <row r="955" spans="6:9" x14ac:dyDescent="0.35">
      <c r="F955" s="119" t="s">
        <v>2702</v>
      </c>
      <c r="G955" s="120" t="s">
        <v>2703</v>
      </c>
      <c r="H955" s="120" t="s">
        <v>245</v>
      </c>
      <c r="I955" s="121"/>
    </row>
    <row r="956" spans="6:9" x14ac:dyDescent="0.35">
      <c r="F956" s="119" t="s">
        <v>2704</v>
      </c>
      <c r="G956" s="120" t="s">
        <v>2705</v>
      </c>
      <c r="H956" s="120" t="s">
        <v>50</v>
      </c>
      <c r="I956" s="121"/>
    </row>
    <row r="957" spans="6:9" x14ac:dyDescent="0.35">
      <c r="F957" s="119" t="s">
        <v>2706</v>
      </c>
      <c r="G957" s="120" t="s">
        <v>2707</v>
      </c>
      <c r="H957" s="120" t="s">
        <v>60</v>
      </c>
      <c r="I957" s="121"/>
    </row>
    <row r="958" spans="6:9" x14ac:dyDescent="0.35">
      <c r="F958" s="119" t="s">
        <v>2708</v>
      </c>
      <c r="G958" s="120" t="s">
        <v>2709</v>
      </c>
      <c r="H958" s="120" t="s">
        <v>58</v>
      </c>
      <c r="I958" s="121" t="s">
        <v>97</v>
      </c>
    </row>
    <row r="959" spans="6:9" x14ac:dyDescent="0.35">
      <c r="F959" s="119" t="s">
        <v>2710</v>
      </c>
      <c r="G959" s="120" t="s">
        <v>2711</v>
      </c>
      <c r="H959" s="120" t="s">
        <v>58</v>
      </c>
      <c r="I959" s="121" t="s">
        <v>97</v>
      </c>
    </row>
    <row r="960" spans="6:9" x14ac:dyDescent="0.35">
      <c r="F960" s="119" t="s">
        <v>2712</v>
      </c>
      <c r="G960" s="120" t="s">
        <v>2713</v>
      </c>
      <c r="H960" s="120" t="s">
        <v>148</v>
      </c>
      <c r="I960" s="121"/>
    </row>
    <row r="961" spans="6:9" ht="16" thickBot="1" x14ac:dyDescent="0.4">
      <c r="F961" s="122" t="s">
        <v>2714</v>
      </c>
      <c r="G961" s="123" t="s">
        <v>2715</v>
      </c>
      <c r="H961" s="123" t="s">
        <v>58</v>
      </c>
      <c r="I961" s="124"/>
    </row>
    <row r="962" spans="6:9" x14ac:dyDescent="0.35">
      <c r="F962" s="125" t="s">
        <v>2716</v>
      </c>
      <c r="G962" s="126" t="s">
        <v>2717</v>
      </c>
      <c r="H962" s="127" t="s">
        <v>118</v>
      </c>
      <c r="I962" s="127" t="s">
        <v>48</v>
      </c>
    </row>
    <row r="963" spans="6:9" x14ac:dyDescent="0.35">
      <c r="F963" s="125" t="s">
        <v>2718</v>
      </c>
      <c r="G963" s="126" t="s">
        <v>2719</v>
      </c>
      <c r="H963" s="126" t="s">
        <v>60</v>
      </c>
      <c r="I963" s="126" t="s">
        <v>100</v>
      </c>
    </row>
    <row r="964" spans="6:9" x14ac:dyDescent="0.35">
      <c r="F964" s="125" t="s">
        <v>2720</v>
      </c>
      <c r="G964" s="126" t="s">
        <v>2721</v>
      </c>
      <c r="H964" s="126" t="s">
        <v>270</v>
      </c>
      <c r="I964" s="126"/>
    </row>
    <row r="965" spans="6:9" x14ac:dyDescent="0.35">
      <c r="F965" s="125" t="s">
        <v>2722</v>
      </c>
      <c r="G965" s="126" t="s">
        <v>2723</v>
      </c>
      <c r="H965" s="126" t="s">
        <v>270</v>
      </c>
      <c r="I965" s="126"/>
    </row>
    <row r="966" spans="6:9" x14ac:dyDescent="0.35">
      <c r="F966" s="125" t="s">
        <v>2724</v>
      </c>
      <c r="G966" s="126" t="s">
        <v>2725</v>
      </c>
      <c r="H966" s="126" t="s">
        <v>60</v>
      </c>
      <c r="I966" s="126" t="s">
        <v>141</v>
      </c>
    </row>
    <row r="967" spans="6:9" x14ac:dyDescent="0.35">
      <c r="F967" s="125" t="s">
        <v>2726</v>
      </c>
      <c r="G967" s="126" t="s">
        <v>2727</v>
      </c>
      <c r="H967" s="126" t="s">
        <v>60</v>
      </c>
      <c r="I967" s="126" t="s">
        <v>58</v>
      </c>
    </row>
    <row r="968" spans="6:9" x14ac:dyDescent="0.35">
      <c r="F968" s="125" t="s">
        <v>2728</v>
      </c>
      <c r="G968" s="126" t="s">
        <v>2729</v>
      </c>
      <c r="H968" s="126" t="s">
        <v>112</v>
      </c>
      <c r="I968" s="126" t="s">
        <v>141</v>
      </c>
    </row>
    <row r="969" spans="6:9" x14ac:dyDescent="0.35">
      <c r="F969" s="125" t="s">
        <v>2730</v>
      </c>
      <c r="G969" s="126" t="s">
        <v>2731</v>
      </c>
      <c r="H969" s="126" t="s">
        <v>112</v>
      </c>
      <c r="I969" s="126" t="s">
        <v>58</v>
      </c>
    </row>
    <row r="970" spans="6:9" x14ac:dyDescent="0.35">
      <c r="F970" s="125" t="s">
        <v>2732</v>
      </c>
      <c r="G970" s="126" t="s">
        <v>2733</v>
      </c>
      <c r="H970" s="126" t="s">
        <v>270</v>
      </c>
      <c r="I970" s="126" t="s">
        <v>141</v>
      </c>
    </row>
    <row r="971" spans="6:9" x14ac:dyDescent="0.35">
      <c r="F971" s="125" t="s">
        <v>2734</v>
      </c>
      <c r="G971" s="126" t="s">
        <v>2735</v>
      </c>
      <c r="H971" s="126" t="s">
        <v>141</v>
      </c>
      <c r="I971" s="126" t="s">
        <v>161</v>
      </c>
    </row>
    <row r="972" spans="6:9" x14ac:dyDescent="0.35">
      <c r="F972" s="125" t="s">
        <v>2736</v>
      </c>
      <c r="G972" s="126" t="s">
        <v>2737</v>
      </c>
      <c r="H972" s="126" t="s">
        <v>141</v>
      </c>
      <c r="I972" s="126" t="s">
        <v>161</v>
      </c>
    </row>
    <row r="973" spans="6:9" x14ac:dyDescent="0.35">
      <c r="F973" s="125" t="s">
        <v>2738</v>
      </c>
      <c r="G973" s="126" t="s">
        <v>2739</v>
      </c>
      <c r="H973" s="126" t="s">
        <v>141</v>
      </c>
      <c r="I973" s="126" t="s">
        <v>161</v>
      </c>
    </row>
    <row r="974" spans="6:9" x14ac:dyDescent="0.35">
      <c r="F974" s="125" t="s">
        <v>2740</v>
      </c>
      <c r="G974" s="126" t="s">
        <v>2741</v>
      </c>
      <c r="H974" s="126" t="s">
        <v>245</v>
      </c>
      <c r="I974" s="126"/>
    </row>
    <row r="975" spans="6:9" x14ac:dyDescent="0.35">
      <c r="F975" s="125" t="s">
        <v>2740</v>
      </c>
      <c r="G975" s="126" t="s">
        <v>2741</v>
      </c>
      <c r="H975" s="126" t="s">
        <v>245</v>
      </c>
      <c r="I975" s="126" t="s">
        <v>270</v>
      </c>
    </row>
    <row r="976" spans="6:9" x14ac:dyDescent="0.35">
      <c r="F976" s="125" t="s">
        <v>2742</v>
      </c>
      <c r="G976" s="126" t="s">
        <v>2743</v>
      </c>
      <c r="H976" s="126" t="s">
        <v>50</v>
      </c>
      <c r="I976" s="126"/>
    </row>
    <row r="977" spans="6:9" x14ac:dyDescent="0.35">
      <c r="F977" s="125" t="s">
        <v>2742</v>
      </c>
      <c r="G977" s="126" t="s">
        <v>2743</v>
      </c>
      <c r="H977" s="126" t="s">
        <v>50</v>
      </c>
      <c r="I977" s="126" t="s">
        <v>270</v>
      </c>
    </row>
    <row r="978" spans="6:9" x14ac:dyDescent="0.35">
      <c r="F978" s="125" t="s">
        <v>2744</v>
      </c>
      <c r="G978" s="126" t="s">
        <v>2745</v>
      </c>
      <c r="H978" s="126" t="s">
        <v>95</v>
      </c>
      <c r="I978" s="126" t="s">
        <v>141</v>
      </c>
    </row>
    <row r="979" spans="6:9" x14ac:dyDescent="0.35">
      <c r="F979" s="125" t="s">
        <v>2746</v>
      </c>
      <c r="G979" s="126" t="s">
        <v>2747</v>
      </c>
      <c r="H979" s="126" t="s">
        <v>50</v>
      </c>
      <c r="I979" s="126"/>
    </row>
    <row r="980" spans="6:9" x14ac:dyDescent="0.35">
      <c r="F980" s="125" t="s">
        <v>2748</v>
      </c>
      <c r="G980" s="126" t="s">
        <v>2749</v>
      </c>
      <c r="H980" s="126" t="s">
        <v>50</v>
      </c>
      <c r="I980" s="126" t="s">
        <v>100</v>
      </c>
    </row>
    <row r="981" spans="6:9" x14ac:dyDescent="0.35">
      <c r="F981" s="125" t="s">
        <v>2748</v>
      </c>
      <c r="G981" s="126" t="s">
        <v>2749</v>
      </c>
      <c r="H981" s="126" t="s">
        <v>50</v>
      </c>
      <c r="I981" s="126" t="s">
        <v>112</v>
      </c>
    </row>
    <row r="982" spans="6:9" x14ac:dyDescent="0.35">
      <c r="F982" s="125" t="s">
        <v>2750</v>
      </c>
      <c r="G982" s="126" t="s">
        <v>2751</v>
      </c>
      <c r="H982" s="126" t="s">
        <v>100</v>
      </c>
      <c r="I982" s="126" t="s">
        <v>76</v>
      </c>
    </row>
    <row r="983" spans="6:9" x14ac:dyDescent="0.35">
      <c r="F983" s="125" t="s">
        <v>2752</v>
      </c>
      <c r="G983" s="126" t="s">
        <v>2753</v>
      </c>
      <c r="H983" s="126" t="s">
        <v>60</v>
      </c>
      <c r="I983" s="126"/>
    </row>
    <row r="984" spans="6:9" x14ac:dyDescent="0.35">
      <c r="F984" s="125" t="s">
        <v>2754</v>
      </c>
      <c r="G984" s="126" t="s">
        <v>2755</v>
      </c>
      <c r="H984" s="126" t="s">
        <v>141</v>
      </c>
      <c r="I984" s="126"/>
    </row>
    <row r="985" spans="6:9" ht="16" customHeight="1" x14ac:dyDescent="0.35">
      <c r="F985" s="125" t="s">
        <v>2756</v>
      </c>
      <c r="G985" s="126" t="s">
        <v>2757</v>
      </c>
      <c r="H985" s="126" t="s">
        <v>58</v>
      </c>
      <c r="I985" s="126"/>
    </row>
    <row r="986" spans="6:9" x14ac:dyDescent="0.35">
      <c r="F986" s="125" t="s">
        <v>2758</v>
      </c>
      <c r="G986" s="126" t="s">
        <v>2759</v>
      </c>
      <c r="H986" s="126" t="s">
        <v>161</v>
      </c>
      <c r="I986" s="126"/>
    </row>
    <row r="987" spans="6:9" x14ac:dyDescent="0.35">
      <c r="F987" s="125" t="s">
        <v>2760</v>
      </c>
      <c r="G987" s="126" t="s">
        <v>2761</v>
      </c>
      <c r="H987" s="126" t="s">
        <v>118</v>
      </c>
      <c r="I987" s="126" t="s">
        <v>76</v>
      </c>
    </row>
    <row r="988" spans="6:9" x14ac:dyDescent="0.35">
      <c r="F988" s="125" t="s">
        <v>2760</v>
      </c>
      <c r="G988" s="126" t="s">
        <v>2761</v>
      </c>
      <c r="H988" s="126" t="s">
        <v>118</v>
      </c>
      <c r="I988" s="126" t="s">
        <v>58</v>
      </c>
    </row>
    <row r="989" spans="6:9" x14ac:dyDescent="0.35">
      <c r="F989" s="125" t="s">
        <v>2760</v>
      </c>
      <c r="G989" s="126" t="s">
        <v>2761</v>
      </c>
      <c r="H989" s="126" t="s">
        <v>118</v>
      </c>
      <c r="I989" s="126" t="s">
        <v>161</v>
      </c>
    </row>
    <row r="990" spans="6:9" x14ac:dyDescent="0.35">
      <c r="F990" s="125" t="s">
        <v>2762</v>
      </c>
      <c r="G990" s="126" t="s">
        <v>2763</v>
      </c>
      <c r="H990" s="126" t="s">
        <v>48</v>
      </c>
      <c r="I990" s="126" t="s">
        <v>118</v>
      </c>
    </row>
    <row r="991" spans="6:9" x14ac:dyDescent="0.35">
      <c r="F991" s="125" t="s">
        <v>2764</v>
      </c>
      <c r="G991" s="126" t="s">
        <v>2765</v>
      </c>
      <c r="H991" s="126" t="s">
        <v>97</v>
      </c>
      <c r="I991" s="126" t="s">
        <v>148</v>
      </c>
    </row>
    <row r="992" spans="6:9" x14ac:dyDescent="0.35">
      <c r="F992" s="125" t="s">
        <v>2766</v>
      </c>
      <c r="G992" s="126" t="s">
        <v>2767</v>
      </c>
      <c r="H992" s="126" t="s">
        <v>82</v>
      </c>
      <c r="I992" s="126" t="s">
        <v>48</v>
      </c>
    </row>
    <row r="993" spans="6:9" x14ac:dyDescent="0.35">
      <c r="F993" s="125" t="s">
        <v>2768</v>
      </c>
      <c r="G993" s="126" t="s">
        <v>2769</v>
      </c>
      <c r="H993" s="126" t="s">
        <v>112</v>
      </c>
      <c r="I993" s="126" t="s">
        <v>161</v>
      </c>
    </row>
    <row r="994" spans="6:9" x14ac:dyDescent="0.35">
      <c r="F994" s="125" t="s">
        <v>2770</v>
      </c>
      <c r="G994" s="126" t="s">
        <v>2771</v>
      </c>
      <c r="H994" s="126" t="s">
        <v>50</v>
      </c>
      <c r="I994" s="126" t="s">
        <v>95</v>
      </c>
    </row>
    <row r="995" spans="6:9" x14ac:dyDescent="0.35">
      <c r="F995" s="125" t="s">
        <v>2772</v>
      </c>
      <c r="G995" s="126" t="s">
        <v>2773</v>
      </c>
      <c r="H995" s="126" t="s">
        <v>100</v>
      </c>
      <c r="I995" s="126" t="s">
        <v>95</v>
      </c>
    </row>
    <row r="996" spans="6:9" x14ac:dyDescent="0.35">
      <c r="F996" s="125" t="s">
        <v>2774</v>
      </c>
      <c r="G996" s="126" t="s">
        <v>2775</v>
      </c>
      <c r="H996" s="126" t="s">
        <v>245</v>
      </c>
      <c r="I996" s="126" t="s">
        <v>69</v>
      </c>
    </row>
    <row r="1008" spans="6:9" ht="16" customHeight="1" x14ac:dyDescent="0.35"/>
  </sheetData>
  <sortState xmlns:xlrd2="http://schemas.microsoft.com/office/spreadsheetml/2017/richdata2" ref="A2:D170">
    <sortCondition ref="A2:A170"/>
  </sortState>
  <pageMargins left="0.7" right="0.7" top="0.75" bottom="0.75" header="0.3" footer="0.3"/>
  <pageSetup orientation="portrait" horizontalDpi="0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Manual Team Analysis</vt:lpstr>
      <vt:lpstr>Showdown Import Analysis</vt:lpstr>
      <vt:lpstr>Move and PKMN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Dever</dc:creator>
  <cp:lastModifiedBy>Riley Dever</cp:lastModifiedBy>
  <dcterms:created xsi:type="dcterms:W3CDTF">2019-11-05T15:54:53Z</dcterms:created>
  <dcterms:modified xsi:type="dcterms:W3CDTF">2022-04-28T13:45:32Z</dcterms:modified>
</cp:coreProperties>
</file>