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sources\gdiplus\data\aio\"/>
    </mc:Choice>
  </mc:AlternateContent>
  <bookViews>
    <workbookView xWindow="-120" yWindow="-120" windowWidth="30960" windowHeight="16800"/>
  </bookViews>
  <sheets>
    <sheet name="Uebersicht" sheetId="1" r:id="rId1"/>
    <sheet name="Jahresstatistk" sheetId="10" r:id="rId2"/>
    <sheet name="Stka" sheetId="2" r:id="rId3"/>
    <sheet name="DdI" sheetId="3" r:id="rId4"/>
    <sheet name="FD" sheetId="5" r:id="rId5"/>
    <sheet name="VWD" sheetId="6" r:id="rId6"/>
    <sheet name="Gerichte" sheetId="7" r:id="rId7"/>
    <sheet name="BJD" sheetId="8" r:id="rId8"/>
    <sheet name="DBK" sheetId="9" r:id="rId9"/>
  </sheets>
  <definedNames>
    <definedName name="_GoBack" localSheetId="0">Uebersicht!#REF!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T33" i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K12" i="5"/>
  <c r="J12" i="5"/>
  <c r="I12" i="5"/>
  <c r="H12" i="5"/>
  <c r="G12" i="5"/>
  <c r="F12" i="5"/>
  <c r="E12" i="5"/>
  <c r="D12" i="5"/>
  <c r="C12" i="5"/>
  <c r="B12" i="5"/>
  <c r="K7" i="3"/>
  <c r="J7" i="3"/>
  <c r="I7" i="3"/>
  <c r="H7" i="3"/>
  <c r="G7" i="3"/>
  <c r="F7" i="3"/>
  <c r="E7" i="3"/>
  <c r="D7" i="3"/>
  <c r="C7" i="3"/>
  <c r="B7" i="3"/>
  <c r="M5" i="5" l="1"/>
  <c r="M13" i="5"/>
  <c r="M7" i="7"/>
  <c r="M5" i="3"/>
  <c r="M6" i="5"/>
  <c r="M8" i="7"/>
  <c r="M6" i="3"/>
  <c r="M7" i="5"/>
  <c r="M4" i="6"/>
  <c r="M9" i="7"/>
  <c r="M4" i="9"/>
  <c r="M5" i="9" s="1"/>
  <c r="M7" i="3"/>
  <c r="M8" i="5"/>
  <c r="M5" i="6"/>
  <c r="M10" i="7"/>
  <c r="M8" i="3"/>
  <c r="M9" i="5"/>
  <c r="M9" i="3"/>
  <c r="M10" i="5"/>
  <c r="M4" i="7"/>
  <c r="M4" i="8"/>
  <c r="M11" i="5"/>
  <c r="M5" i="7"/>
  <c r="M11" i="7" s="1"/>
  <c r="M5" i="8"/>
  <c r="M5" i="2"/>
  <c r="M4" i="5"/>
  <c r="M12" i="5"/>
  <c r="M6" i="7"/>
  <c r="M6" i="8"/>
  <c r="L12" i="5"/>
  <c r="L42" i="1"/>
  <c r="M6" i="6" l="1"/>
  <c r="M7" i="8"/>
  <c r="M10" i="3"/>
  <c r="M14" i="5"/>
  <c r="M42" i="1"/>
  <c r="N42" i="1" l="1"/>
  <c r="P15" i="10"/>
  <c r="M44" i="1"/>
  <c r="L4" i="9"/>
  <c r="L5" i="9" s="1"/>
  <c r="L6" i="8"/>
  <c r="L5" i="8"/>
  <c r="L4" i="8"/>
  <c r="L10" i="7"/>
  <c r="L9" i="7"/>
  <c r="L8" i="7"/>
  <c r="L7" i="7"/>
  <c r="L6" i="7"/>
  <c r="L5" i="7"/>
  <c r="L4" i="7"/>
  <c r="L5" i="6"/>
  <c r="L4" i="6"/>
  <c r="L13" i="5"/>
  <c r="L11" i="5"/>
  <c r="L10" i="5"/>
  <c r="L9" i="5"/>
  <c r="L8" i="5"/>
  <c r="L7" i="5"/>
  <c r="L6" i="5"/>
  <c r="L5" i="5"/>
  <c r="L4" i="5"/>
  <c r="L9" i="3"/>
  <c r="L8" i="3"/>
  <c r="L7" i="3"/>
  <c r="L6" i="3"/>
  <c r="L5" i="3"/>
  <c r="L5" i="2"/>
  <c r="M12" i="3" l="1"/>
  <c r="M13" i="7"/>
  <c r="M8" i="6"/>
  <c r="M7" i="9"/>
  <c r="M9" i="8"/>
  <c r="M16" i="5"/>
  <c r="M7" i="2"/>
  <c r="L6" i="6"/>
  <c r="L7" i="8"/>
  <c r="L11" i="7"/>
  <c r="L14" i="5"/>
  <c r="L10" i="3"/>
  <c r="L44" i="1" l="1"/>
  <c r="P14" i="10"/>
  <c r="K4" i="9"/>
  <c r="K5" i="9" s="1"/>
  <c r="K6" i="8"/>
  <c r="K5" i="8"/>
  <c r="K4" i="8"/>
  <c r="K10" i="7"/>
  <c r="K9" i="7"/>
  <c r="K8" i="7"/>
  <c r="K7" i="7"/>
  <c r="K6" i="7"/>
  <c r="K5" i="7"/>
  <c r="K4" i="7"/>
  <c r="K5" i="6"/>
  <c r="K4" i="6"/>
  <c r="K13" i="5"/>
  <c r="K11" i="5"/>
  <c r="K10" i="5"/>
  <c r="K9" i="5"/>
  <c r="J9" i="5"/>
  <c r="K8" i="5"/>
  <c r="K7" i="5"/>
  <c r="K6" i="5"/>
  <c r="K5" i="5"/>
  <c r="K4" i="5"/>
  <c r="K9" i="3"/>
  <c r="K8" i="3"/>
  <c r="K6" i="3"/>
  <c r="K5" i="3"/>
  <c r="K5" i="2"/>
  <c r="L16" i="5" l="1"/>
  <c r="L7" i="2"/>
  <c r="L13" i="7"/>
  <c r="L12" i="3"/>
  <c r="L7" i="9"/>
  <c r="L8" i="6"/>
  <c r="L9" i="8"/>
  <c r="K6" i="6"/>
  <c r="K7" i="8"/>
  <c r="K11" i="7"/>
  <c r="K14" i="5"/>
  <c r="K10" i="3"/>
  <c r="K42" i="1"/>
  <c r="P13" i="10" l="1"/>
  <c r="K44" i="1"/>
  <c r="K9" i="8" l="1"/>
  <c r="K13" i="7"/>
  <c r="K16" i="5"/>
  <c r="K7" i="2"/>
  <c r="K7" i="9"/>
  <c r="K12" i="3"/>
  <c r="K8" i="6"/>
  <c r="J4" i="9"/>
  <c r="J5" i="9" s="1"/>
  <c r="J6" i="8"/>
  <c r="J5" i="8"/>
  <c r="J4" i="8"/>
  <c r="J10" i="7"/>
  <c r="J9" i="7"/>
  <c r="J8" i="7"/>
  <c r="J7" i="7"/>
  <c r="J6" i="7"/>
  <c r="J5" i="7"/>
  <c r="J4" i="7"/>
  <c r="J5" i="6"/>
  <c r="J4" i="6"/>
  <c r="J13" i="5"/>
  <c r="J11" i="5"/>
  <c r="J10" i="5"/>
  <c r="J8" i="5"/>
  <c r="J7" i="5"/>
  <c r="J6" i="5"/>
  <c r="J5" i="5"/>
  <c r="J4" i="5"/>
  <c r="J9" i="3"/>
  <c r="J8" i="3"/>
  <c r="J6" i="3"/>
  <c r="J5" i="3"/>
  <c r="J5" i="2"/>
  <c r="J7" i="8" l="1"/>
  <c r="J11" i="7"/>
  <c r="J6" i="6"/>
  <c r="J14" i="5"/>
  <c r="J10" i="3"/>
  <c r="J42" i="1"/>
  <c r="J44" i="1" l="1"/>
  <c r="P12" i="10"/>
  <c r="J16" i="5" l="1"/>
  <c r="J7" i="2"/>
  <c r="J9" i="8"/>
  <c r="J13" i="7"/>
  <c r="J12" i="3"/>
  <c r="J7" i="9"/>
  <c r="J8" i="6"/>
  <c r="I4" i="9"/>
  <c r="I5" i="9" s="1"/>
  <c r="I6" i="8"/>
  <c r="I5" i="8"/>
  <c r="I4" i="8"/>
  <c r="I10" i="7"/>
  <c r="I9" i="7"/>
  <c r="I8" i="7"/>
  <c r="I7" i="7"/>
  <c r="I6" i="7"/>
  <c r="I5" i="7"/>
  <c r="I4" i="7"/>
  <c r="I5" i="6"/>
  <c r="I4" i="6"/>
  <c r="I13" i="5"/>
  <c r="I11" i="5"/>
  <c r="I10" i="5"/>
  <c r="I9" i="5"/>
  <c r="I8" i="5"/>
  <c r="I7" i="5"/>
  <c r="I6" i="5"/>
  <c r="I5" i="5"/>
  <c r="I4" i="5"/>
  <c r="I9" i="3"/>
  <c r="I8" i="3"/>
  <c r="I6" i="3"/>
  <c r="I5" i="3"/>
  <c r="I5" i="2"/>
  <c r="I7" i="8" l="1"/>
  <c r="I11" i="7"/>
  <c r="I6" i="6"/>
  <c r="I14" i="5"/>
  <c r="I10" i="3"/>
  <c r="I42" i="1"/>
  <c r="H42" i="1"/>
  <c r="G42" i="1"/>
  <c r="F42" i="1"/>
  <c r="E42" i="1"/>
  <c r="D42" i="1"/>
  <c r="B42" i="1"/>
  <c r="P4" i="10" l="1"/>
  <c r="B44" i="1"/>
  <c r="P9" i="10"/>
  <c r="G44" i="1"/>
  <c r="P8" i="10"/>
  <c r="F44" i="1"/>
  <c r="D44" i="1"/>
  <c r="P6" i="10"/>
  <c r="H44" i="1"/>
  <c r="P10" i="10"/>
  <c r="E44" i="1"/>
  <c r="P7" i="10"/>
  <c r="I44" i="1"/>
  <c r="P11" i="10"/>
  <c r="H10" i="7"/>
  <c r="H9" i="7"/>
  <c r="H8" i="7"/>
  <c r="H7" i="7"/>
  <c r="H6" i="7"/>
  <c r="H5" i="7"/>
  <c r="H4" i="7"/>
  <c r="H4" i="9"/>
  <c r="H5" i="9" s="1"/>
  <c r="H5" i="6"/>
  <c r="H4" i="6"/>
  <c r="H6" i="8"/>
  <c r="H5" i="8"/>
  <c r="H4" i="8"/>
  <c r="H13" i="5"/>
  <c r="H11" i="5"/>
  <c r="H10" i="5"/>
  <c r="H9" i="5"/>
  <c r="H8" i="5"/>
  <c r="H7" i="5"/>
  <c r="H6" i="5"/>
  <c r="H5" i="5"/>
  <c r="H4" i="5"/>
  <c r="H6" i="3"/>
  <c r="H5" i="2"/>
  <c r="H7" i="8" l="1"/>
  <c r="E7" i="9"/>
  <c r="E13" i="7"/>
  <c r="E9" i="8"/>
  <c r="E8" i="6"/>
  <c r="E16" i="5"/>
  <c r="G7" i="9"/>
  <c r="G13" i="7"/>
  <c r="G16" i="5"/>
  <c r="G9" i="8"/>
  <c r="G8" i="6"/>
  <c r="D9" i="8"/>
  <c r="D8" i="6"/>
  <c r="D13" i="7"/>
  <c r="D16" i="5"/>
  <c r="D7" i="9"/>
  <c r="F7" i="9"/>
  <c r="F13" i="7"/>
  <c r="F16" i="5"/>
  <c r="F9" i="8"/>
  <c r="F8" i="6"/>
  <c r="B7" i="9"/>
  <c r="B13" i="7"/>
  <c r="B16" i="5"/>
  <c r="B9" i="8"/>
  <c r="B8" i="6"/>
  <c r="H7" i="9"/>
  <c r="H16" i="5"/>
  <c r="H13" i="7"/>
  <c r="H8" i="6"/>
  <c r="H9" i="8"/>
  <c r="I9" i="8"/>
  <c r="I7" i="9"/>
  <c r="I13" i="7"/>
  <c r="I8" i="6"/>
  <c r="I16" i="5"/>
  <c r="H12" i="3"/>
  <c r="H7" i="2"/>
  <c r="G12" i="3"/>
  <c r="G7" i="2"/>
  <c r="E12" i="3"/>
  <c r="E7" i="2"/>
  <c r="F12" i="3"/>
  <c r="F7" i="2"/>
  <c r="B12" i="3"/>
  <c r="B7" i="2"/>
  <c r="D12" i="3"/>
  <c r="D7" i="2"/>
  <c r="I12" i="3"/>
  <c r="I7" i="2"/>
  <c r="H6" i="6"/>
  <c r="H11" i="7"/>
  <c r="H14" i="5"/>
  <c r="H10" i="3"/>
  <c r="A1" i="9"/>
  <c r="A1" i="8"/>
  <c r="A1" i="7"/>
  <c r="A1" i="6"/>
  <c r="A1" i="5"/>
  <c r="A1" i="3"/>
  <c r="A1" i="2"/>
  <c r="G4" i="9" l="1"/>
  <c r="G5" i="9" s="1"/>
  <c r="F4" i="9"/>
  <c r="F5" i="9" s="1"/>
  <c r="E4" i="9"/>
  <c r="E5" i="9" s="1"/>
  <c r="D4" i="9"/>
  <c r="D5" i="9" s="1"/>
  <c r="C4" i="9"/>
  <c r="C5" i="9" s="1"/>
  <c r="B4" i="9"/>
  <c r="B5" i="9" s="1"/>
  <c r="G5" i="8"/>
  <c r="F5" i="8"/>
  <c r="E5" i="8"/>
  <c r="D5" i="8"/>
  <c r="B5" i="8"/>
  <c r="G4" i="8"/>
  <c r="F4" i="8"/>
  <c r="E4" i="8"/>
  <c r="D4" i="8"/>
  <c r="C4" i="8"/>
  <c r="B4" i="8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5" i="6"/>
  <c r="F5" i="6"/>
  <c r="E5" i="6"/>
  <c r="D5" i="6"/>
  <c r="C5" i="6"/>
  <c r="B5" i="6"/>
  <c r="G4" i="6"/>
  <c r="F4" i="6"/>
  <c r="E4" i="6"/>
  <c r="D4" i="6"/>
  <c r="C4" i="6"/>
  <c r="B4" i="6"/>
  <c r="G13" i="5"/>
  <c r="F13" i="5"/>
  <c r="E13" i="5"/>
  <c r="D13" i="5"/>
  <c r="C13" i="5"/>
  <c r="B13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9" i="3"/>
  <c r="F9" i="3"/>
  <c r="E9" i="3"/>
  <c r="D9" i="3"/>
  <c r="C9" i="3"/>
  <c r="B9" i="3"/>
  <c r="G8" i="3"/>
  <c r="F8" i="3"/>
  <c r="E8" i="3"/>
  <c r="D8" i="3"/>
  <c r="C8" i="3"/>
  <c r="B8" i="3"/>
  <c r="G6" i="3"/>
  <c r="F6" i="3"/>
  <c r="E6" i="3"/>
  <c r="D6" i="3"/>
  <c r="C6" i="3"/>
  <c r="B6" i="3"/>
  <c r="G5" i="3"/>
  <c r="F5" i="3"/>
  <c r="E5" i="3"/>
  <c r="D5" i="3"/>
  <c r="C5" i="3"/>
  <c r="B5" i="3"/>
  <c r="G5" i="2"/>
  <c r="F5" i="2"/>
  <c r="E5" i="2"/>
  <c r="D5" i="2"/>
  <c r="C5" i="2"/>
  <c r="B5" i="2"/>
  <c r="C6" i="1"/>
  <c r="C42" i="1" s="1"/>
  <c r="E7" i="8" l="1"/>
  <c r="D7" i="8"/>
  <c r="G7" i="8"/>
  <c r="B7" i="8"/>
  <c r="F7" i="8"/>
  <c r="F6" i="6"/>
  <c r="C5" i="8"/>
  <c r="C7" i="8" s="1"/>
  <c r="P5" i="10"/>
  <c r="C44" i="1"/>
  <c r="D6" i="6"/>
  <c r="E11" i="7"/>
  <c r="C6" i="6"/>
  <c r="G6" i="6"/>
  <c r="B6" i="6"/>
  <c r="F11" i="7"/>
  <c r="F10" i="3"/>
  <c r="E6" i="6"/>
  <c r="B10" i="3"/>
  <c r="F14" i="5"/>
  <c r="G10" i="3"/>
  <c r="G14" i="5"/>
  <c r="G11" i="7"/>
  <c r="D11" i="7"/>
  <c r="C11" i="7"/>
  <c r="B11" i="7"/>
  <c r="B14" i="5"/>
  <c r="E14" i="5"/>
  <c r="C14" i="5"/>
  <c r="D14" i="5"/>
  <c r="C10" i="3"/>
  <c r="E10" i="3"/>
  <c r="D10" i="3"/>
  <c r="C8" i="6" l="1"/>
  <c r="C7" i="9"/>
  <c r="C13" i="7"/>
  <c r="C16" i="5"/>
  <c r="C9" i="8"/>
  <c r="C12" i="3"/>
  <c r="C7" i="2"/>
</calcChain>
</file>

<file path=xl/comments1.xml><?xml version="1.0" encoding="utf-8"?>
<comments xmlns="http://schemas.openxmlformats.org/spreadsheetml/2006/main">
  <authors>
    <author>Burki Thomas</author>
  </authors>
  <commentList>
    <comment ref="N3" authorId="0" shapeId="0">
      <text>
        <r>
          <rPr>
            <b/>
            <sz val="9"/>
            <color indexed="81"/>
            <rFont val="Segoe UI"/>
            <family val="2"/>
          </rPr>
          <t>Import aus Swisslex
1, Sortieren nach Abt.
2. Daten -- Gliederung-Teilergebnis
3. dann nach sbteilung Anzahl Nutzer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<sst xmlns="http://schemas.openxmlformats.org/spreadsheetml/2006/main" count="114" uniqueCount="67">
  <si>
    <t>5800 StK Staatskanzlei</t>
  </si>
  <si>
    <t>6000 DSBJD Departementssekretariat BJD</t>
  </si>
  <si>
    <t>6110 STAWA Staatsanwaltschaft</t>
  </si>
  <si>
    <t>6420 Rechtsdienst PA</t>
  </si>
  <si>
    <t>6430 Rechtsdienst KSTA</t>
  </si>
  <si>
    <t>6510 ASI Amtschreiberei-Inspektorat</t>
  </si>
  <si>
    <t>6534 ASLeGr Amtschreiberei Lebern Grenchen</t>
  </si>
  <si>
    <t>6535 ASTG Amtschreiberei Thal-Gäu</t>
  </si>
  <si>
    <t xml:space="preserve">6537 ASDo Amtschreiberei Dorneck </t>
  </si>
  <si>
    <t>6540 KOKA Konkursamt Oensingen</t>
  </si>
  <si>
    <t>6610 GESA Gesundheitsamt</t>
  </si>
  <si>
    <t>6660 MISA Migrationsamt</t>
  </si>
  <si>
    <t>6672 Amt für Justizvollzug</t>
  </si>
  <si>
    <t>6800 Departementssekretariat VWD</t>
  </si>
  <si>
    <t>6850 AGEM Amt für Gemeinden</t>
  </si>
  <si>
    <t>7030 GE Ober-, Kriminal-, Verw.- &amp; Vers.gericht</t>
  </si>
  <si>
    <t>7041 Haftgericht</t>
  </si>
  <si>
    <t>7050 GE Amtsgericht Solothurn Lebern</t>
  </si>
  <si>
    <t>7052 GE Amtsgericht Bucheggberg – Wasseramt</t>
  </si>
  <si>
    <t>7054 GE Amtsgericht Thal – Gäu</t>
  </si>
  <si>
    <t>7056 GE Amtsgericht Olten-Gösgen</t>
  </si>
  <si>
    <t xml:space="preserve">7058 GE Amtsgericht Dorneck - Thierstein </t>
  </si>
  <si>
    <t>6610 Gesundheitsamt</t>
  </si>
  <si>
    <t xml:space="preserve">6611 Departementssekretariat Inneres </t>
  </si>
  <si>
    <t>6660 Migrationsamt</t>
  </si>
  <si>
    <t>6400  Departementssekretariat</t>
  </si>
  <si>
    <t>6510  Amtschreiberei-Inspektorat</t>
  </si>
  <si>
    <t>6540  Konkursamt Oensingen</t>
  </si>
  <si>
    <t xml:space="preserve">6530  AS Region Solothurn </t>
  </si>
  <si>
    <t>6534  AS Lebern Grenchen</t>
  </si>
  <si>
    <t>6535  AS Thal-Gäu</t>
  </si>
  <si>
    <t xml:space="preserve">6536  AS Olten-Gösgen </t>
  </si>
  <si>
    <t xml:space="preserve">6537  AS Dorneck </t>
  </si>
  <si>
    <t xml:space="preserve">6538  AS Thierstein </t>
  </si>
  <si>
    <t>Transaktionspreis</t>
  </si>
  <si>
    <t>Total</t>
  </si>
  <si>
    <t>6200 DSDBK Departementssekretariat</t>
  </si>
  <si>
    <t>6000 DSBJD Departementssekr. BJD</t>
  </si>
  <si>
    <t>Transaktionen</t>
  </si>
  <si>
    <t>9983 Stadt Olten</t>
  </si>
  <si>
    <t>9997 Stadt Grenchen</t>
  </si>
  <si>
    <t>6672 Motorfahreugkontrolle</t>
  </si>
  <si>
    <t>5800 Staatskanzlei</t>
  </si>
  <si>
    <t>Preis pro Transaktion</t>
  </si>
  <si>
    <t>Swisslexnutzung</t>
  </si>
  <si>
    <t>Jahrespauschale Swisslex</t>
  </si>
  <si>
    <t>6650 AGS Amt für Gesellschaft und Soziales</t>
  </si>
  <si>
    <t>6650 Amt für Gesellschaft und Soziales</t>
  </si>
  <si>
    <t>6530 ASSo Amtschreiberei Region Solothurn</t>
  </si>
  <si>
    <t>6400 DSFD Departementssekretariat Finanz</t>
  </si>
  <si>
    <t>6536 ASOlGo Amtschreiberei Olten-Gösgen</t>
  </si>
  <si>
    <t>6538 ASTi Amtschreiberei Thierstein</t>
  </si>
  <si>
    <t>6611 DSDdI Departementssekretariat Inneres</t>
  </si>
  <si>
    <t>6670 MFK Motorfahrzeugkontrolle</t>
  </si>
  <si>
    <t>7020 GE Gerichtsverwaltung</t>
  </si>
  <si>
    <t>7041 GE Haftgericht</t>
  </si>
  <si>
    <t>7052 GE Amtsgericht Bucheggberg - Wasseramt</t>
  </si>
  <si>
    <t>7054 GE Amtsgericht Thal - Gäu</t>
  </si>
  <si>
    <t>7058 GE Amtsgericht Dorneck - Thierstein</t>
  </si>
  <si>
    <t>9988 Invalidenversicherungs-Stelle des Kanton Solothurn</t>
  </si>
  <si>
    <t>9996 Einwohnergemeinde Stadt Solothurn</t>
  </si>
  <si>
    <t>9999 PKSO Pensionskasse Solothurn</t>
  </si>
  <si>
    <t>6250 Volksschulamt VSA</t>
  </si>
  <si>
    <t>6200 DSDBK Dpts.sekretariat Bildung &amp; Kultur</t>
  </si>
  <si>
    <t>Stand 2023 zu 2022 in %</t>
  </si>
  <si>
    <t>Stand: 30.06.2023</t>
  </si>
  <si>
    <t>per 30.06.2023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</si>
</sst>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Fr.&quot;\ #,##0.00"/>
    <numFmt numFmtId="165" formatCode="#,##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Frutiger LT Com 55 Roman"/>
      <family val="2"/>
    </font>
    <font>
      <sz val="11"/>
      <color theme="1"/>
      <name val="Frutiger LT Com 55 Roman"/>
      <family val="2"/>
    </font>
    <font>
      <sz val="10"/>
      <color indexed="8"/>
      <name val="Frutiger LT Com 55 Roman"/>
      <family val="2"/>
    </font>
    <font>
      <b/>
      <sz val="10"/>
      <color indexed="8"/>
      <name val="Frutiger LT Com 55 Roman"/>
      <family val="2"/>
    </font>
    <font>
      <b/>
      <sz val="11"/>
      <color indexed="8"/>
      <name val="Frutiger LT Com 55 Roman"/>
      <family val="2"/>
    </font>
    <font>
      <b/>
      <sz val="11"/>
      <color theme="1"/>
      <name val="Calibri"/>
      <family val="2"/>
      <scheme val="minor"/>
    </font>
    <font>
      <sz val="11"/>
      <color theme="1"/>
      <name val="Frutiger LT Com 55 Roman"/>
      <family val="2"/>
    </font>
    <font>
      <b/>
      <sz val="11"/>
      <color theme="1"/>
      <name val="Frutiger LT Com 55 Roman"/>
      <family val="2"/>
    </font>
    <font>
      <sz val="10"/>
      <color theme="1"/>
      <name val="Frutiger LT Com 55 Roman"/>
      <family val="2"/>
    </font>
    <font>
      <sz val="10"/>
      <color theme="1"/>
      <name val="Calibri"/>
      <family val="2"/>
      <scheme val="minor"/>
    </font>
    <font>
      <b/>
      <sz val="10"/>
      <color theme="1"/>
      <name val="Frutiger LT Com 55 Roman"/>
      <family val="2"/>
    </font>
    <font>
      <sz val="9"/>
      <color theme="1"/>
      <name val="Frutiger LT Com 55 Roman"/>
      <family val="2"/>
    </font>
    <font>
      <b/>
      <sz val="9"/>
      <color theme="1"/>
      <name val="Frutiger LT Com 55 Roman"/>
      <family val="2"/>
    </font>
    <font>
      <b/>
      <sz val="10"/>
      <color theme="0"/>
      <name val="Frutiger LT Com 55 Roman"/>
      <family val="2"/>
    </font>
    <font>
      <sz val="11"/>
      <color theme="0"/>
      <name val="Frutiger LT Com 55 Roman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 tint="-0.499984740745262"/>
      <name val="Frutiger LT Com 55 Roman"/>
      <family val="2"/>
    </font>
    <font>
      <sz val="11"/>
      <color rgb="FF000000"/>
      <name val="Frutiger LT Com 55 Roman"/>
      <family val="2"/>
    </font>
    <font>
      <b/>
      <sz val="11"/>
      <color rgb="FF000000"/>
      <name val="Frutiger LT Com 55 Roman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rgb="FF58595B"/>
      <name val="Arial"/>
      <family val="2"/>
    </font>
    <font>
      <b/>
      <sz val="12"/>
      <color rgb="FF222223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Alignment="1">
      <alignment horizontal="left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/>
    <xf numFmtId="0" fontId="4" fillId="0" borderId="0" xfId="0" applyFont="1" applyAlignment="1">
      <alignment horizontal="right" wrapText="1"/>
    </xf>
    <xf numFmtId="0" fontId="5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wrapText="1"/>
    </xf>
    <xf numFmtId="3" fontId="9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wrapText="1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/>
    <xf numFmtId="3" fontId="15" fillId="0" borderId="0" xfId="0" applyNumberFormat="1" applyFont="1"/>
    <xf numFmtId="1" fontId="12" fillId="0" borderId="0" xfId="0" applyNumberFormat="1" applyFont="1" applyAlignment="1">
      <alignment horizontal="center"/>
    </xf>
    <xf numFmtId="0" fontId="16" fillId="0" borderId="0" xfId="0" applyFont="1"/>
    <xf numFmtId="0" fontId="17" fillId="0" borderId="0" xfId="0" applyFont="1"/>
    <xf numFmtId="4" fontId="18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 wrapText="1"/>
    </xf>
    <xf numFmtId="3" fontId="11" fillId="0" borderId="0" xfId="0" applyNumberFormat="1" applyFont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vertical="center"/>
    </xf>
    <xf numFmtId="0" fontId="27" fillId="0" borderId="0" xfId="0" applyFont="1"/>
    <xf numFmtId="0" fontId="9" fillId="0" borderId="0" xfId="0" applyFont="1" applyAlignment="1">
      <alignment vertical="center"/>
    </xf>
    <xf numFmtId="0" fontId="1" fillId="0" borderId="0" xfId="0" applyFont="1"/>
    <xf numFmtId="165" fontId="11" fillId="0" borderId="2" xfId="0" applyNumberFormat="1" applyFont="1" applyBorder="1" applyAlignment="1">
      <alignment horizontal="center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Transaktionen pro Jahr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8-4B15-A007-E863CDDAAB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Jahresstatistk!$O$4:$O$15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Jahresstatistk!$P$4:$P$15</c:f>
              <c:numCache>
                <c:formatCode>#,##0</c:formatCode>
                <c:ptCount val="12"/>
                <c:pt idx="0">
                  <c:v>36294</c:v>
                </c:pt>
                <c:pt idx="1">
                  <c:v>40249</c:v>
                </c:pt>
                <c:pt idx="2">
                  <c:v>35812</c:v>
                </c:pt>
                <c:pt idx="3">
                  <c:v>28272</c:v>
                </c:pt>
                <c:pt idx="4">
                  <c:v>23719</c:v>
                </c:pt>
                <c:pt idx="5">
                  <c:v>22202</c:v>
                </c:pt>
                <c:pt idx="6">
                  <c:v>23724</c:v>
                </c:pt>
                <c:pt idx="7">
                  <c:v>29949.001</c:v>
                </c:pt>
                <c:pt idx="8">
                  <c:v>30587</c:v>
                </c:pt>
                <c:pt idx="9">
                  <c:v>31376</c:v>
                </c:pt>
                <c:pt idx="10">
                  <c:v>31953</c:v>
                </c:pt>
                <c:pt idx="11">
                  <c:v>17531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8-4B15-A007-E863CDDA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813496"/>
        <c:axId val="498810216"/>
      </c:barChart>
      <c:catAx>
        <c:axId val="49881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10216"/>
        <c:crosses val="autoZero"/>
        <c:auto val="1"/>
        <c:lblAlgn val="ctr"/>
        <c:lblOffset val="100"/>
        <c:noMultiLvlLbl val="0"/>
      </c:catAx>
      <c:valAx>
        <c:axId val="4988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1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4"/>
          <c:tx>
            <c:strRef>
              <c:f>Stka!$J$4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Stka!$A$5</c:f>
              <c:strCache>
                <c:ptCount val="1"/>
                <c:pt idx="0">
                  <c:v>5800 Staatskanzlei</c:v>
                </c:pt>
              </c:strCache>
            </c:strRef>
          </c:cat>
          <c:val>
            <c:numRef>
              <c:f>Stka!$J$5</c:f>
              <c:numCache>
                <c:formatCode>#,##0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C-4559-BCCC-A28F654A107B}"/>
            </c:ext>
          </c:extLst>
        </c:ser>
        <c:ser>
          <c:idx val="1"/>
          <c:order val="5"/>
          <c:tx>
            <c:strRef>
              <c:f>Stka!$K$4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Stka!$A$5</c:f>
              <c:strCache>
                <c:ptCount val="1"/>
                <c:pt idx="0">
                  <c:v>5800 Staatskanzlei</c:v>
                </c:pt>
              </c:strCache>
            </c:strRef>
          </c:cat>
          <c:val>
            <c:numRef>
              <c:f>Stka!$K$5</c:f>
              <c:numCache>
                <c:formatCode>#,##0</c:formatCode>
                <c:ptCount val="1"/>
                <c:pt idx="0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2-420E-A181-4E4825D2E9B8}"/>
            </c:ext>
          </c:extLst>
        </c:ser>
        <c:ser>
          <c:idx val="2"/>
          <c:order val="6"/>
          <c:tx>
            <c:strRef>
              <c:f>Stka!$L$4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Stka!$A$5</c:f>
              <c:strCache>
                <c:ptCount val="1"/>
                <c:pt idx="0">
                  <c:v>5800 Staatskanzlei</c:v>
                </c:pt>
              </c:strCache>
            </c:strRef>
          </c:cat>
          <c:val>
            <c:numRef>
              <c:f>Stka!$L$5</c:f>
              <c:numCache>
                <c:formatCode>#,##0</c:formatCode>
                <c:ptCount val="1"/>
                <c:pt idx="0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E-4442-8241-539CF7397983}"/>
            </c:ext>
          </c:extLst>
        </c:ser>
        <c:ser>
          <c:idx val="7"/>
          <c:order val="7"/>
          <c:tx>
            <c:strRef>
              <c:f>Stka!$M$4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Stka!$A$5</c:f>
              <c:strCache>
                <c:ptCount val="1"/>
                <c:pt idx="0">
                  <c:v>5800 Staatskanzlei</c:v>
                </c:pt>
              </c:strCache>
            </c:strRef>
          </c:cat>
          <c:val>
            <c:numRef>
              <c:f>Stka!$M$5</c:f>
              <c:numCache>
                <c:formatCode>#,##0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A-4DAF-BB09-EFC028BE5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91280"/>
        <c:axId val="1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Stka!$F$4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Stka!$A$5</c15:sqref>
                        </c15:formulaRef>
                      </c:ext>
                    </c:extLst>
                    <c:strCache>
                      <c:ptCount val="1"/>
                      <c:pt idx="0">
                        <c:v>5800 Staatskanzlei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Stka!$F$5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065-4917-92E0-39973827E818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Stka!$G$4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Stka!$A$5</c15:sqref>
                        </c15:formulaRef>
                      </c:ext>
                    </c:extLst>
                    <c:strCache>
                      <c:ptCount val="1"/>
                      <c:pt idx="0">
                        <c:v>5800 Staatskanzlei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Stka!$G$5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065-4917-92E0-39973827E818}"/>
                  </c:ext>
                </c:extLst>
              </c15:ser>
            </c15:filteredBarSeries>
            <c15:filteredBa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Stka!$H$4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Stka!$A$5</c15:sqref>
                        </c15:formulaRef>
                      </c:ext>
                    </c:extLst>
                    <c:strCache>
                      <c:ptCount val="1"/>
                      <c:pt idx="0">
                        <c:v>5800 Staatskanzlei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Stka!$H$5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065-4917-92E0-39973827E818}"/>
                  </c:ext>
                </c:extLst>
              </c15:ser>
            </c15:filteredBarSeries>
            <c15:filteredBa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Stka!$I$4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Stka!$A$5</c15:sqref>
                        </c15:formulaRef>
                      </c:ext>
                    </c:extLst>
                    <c:strCache>
                      <c:ptCount val="1"/>
                      <c:pt idx="0">
                        <c:v>5800 Staatskanzlei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Stka!$I$5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65-4917-92E0-39973827E818}"/>
                  </c:ext>
                </c:extLst>
              </c15:ser>
            </c15:filteredBarSeries>
          </c:ext>
        </c:extLst>
      </c:barChart>
      <c:catAx>
        <c:axId val="24159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4159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DdI!$J$4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DdI!$A$5:$A$9</c15:sqref>
                  </c15:fullRef>
                </c:ext>
              </c:extLst>
              <c:f>(DdI!$A$5,DdI!$A$7:$A$9)</c:f>
              <c:strCache>
                <c:ptCount val="4"/>
                <c:pt idx="0">
                  <c:v>6610 Gesundheitsamt</c:v>
                </c:pt>
                <c:pt idx="1">
                  <c:v>6650 Amt für Gesellschaft und Soziales</c:v>
                </c:pt>
                <c:pt idx="2">
                  <c:v>6660 Migrationsamt</c:v>
                </c:pt>
                <c:pt idx="3">
                  <c:v>6672 Amt für Justizvollzug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DdI!$J$5:$J$9</c15:sqref>
                  </c15:fullRef>
                </c:ext>
              </c:extLst>
              <c:f>(DdI!$J$5,DdI!$J$7:$J$9)</c:f>
              <c:numCache>
                <c:formatCode>#,##0</c:formatCode>
                <c:ptCount val="4"/>
                <c:pt idx="0">
                  <c:v>2111</c:v>
                </c:pt>
                <c:pt idx="1">
                  <c:v>3917</c:v>
                </c:pt>
                <c:pt idx="2">
                  <c:v>1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6-4AA1-ACEB-1B811BC5BE4C}"/>
            </c:ext>
          </c:extLst>
        </c:ser>
        <c:ser>
          <c:idx val="5"/>
          <c:order val="5"/>
          <c:tx>
            <c:strRef>
              <c:f>DdI!$K$4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DdI!$A$5:$A$9</c15:sqref>
                  </c15:fullRef>
                </c:ext>
              </c:extLst>
              <c:f>(DdI!$A$5,DdI!$A$7:$A$9)</c:f>
              <c:strCache>
                <c:ptCount val="4"/>
                <c:pt idx="0">
                  <c:v>6610 Gesundheitsamt</c:v>
                </c:pt>
                <c:pt idx="1">
                  <c:v>6650 Amt für Gesellschaft und Soziales</c:v>
                </c:pt>
                <c:pt idx="2">
                  <c:v>6660 Migrationsamt</c:v>
                </c:pt>
                <c:pt idx="3">
                  <c:v>6672 Amt für Justizvollzug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DdI!$K$5:$K$9</c15:sqref>
                  </c15:fullRef>
                </c:ext>
              </c:extLst>
              <c:f>(DdI!$K$5,DdI!$K$7:$K$9)</c:f>
              <c:numCache>
                <c:formatCode>#,##0</c:formatCode>
                <c:ptCount val="4"/>
                <c:pt idx="0">
                  <c:v>1628</c:v>
                </c:pt>
                <c:pt idx="1">
                  <c:v>2353</c:v>
                </c:pt>
                <c:pt idx="2">
                  <c:v>3</c:v>
                </c:pt>
                <c:pt idx="3">
                  <c:v>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4-465D-AC1A-E69830A26631}"/>
            </c:ext>
          </c:extLst>
        </c:ser>
        <c:ser>
          <c:idx val="6"/>
          <c:order val="6"/>
          <c:tx>
            <c:strRef>
              <c:f>DdI!$L$4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DdI!$A$5:$A$9</c15:sqref>
                  </c15:fullRef>
                </c:ext>
              </c:extLst>
              <c:f>(DdI!$A$5,DdI!$A$7:$A$9)</c:f>
              <c:strCache>
                <c:ptCount val="4"/>
                <c:pt idx="0">
                  <c:v>6610 Gesundheitsamt</c:v>
                </c:pt>
                <c:pt idx="1">
                  <c:v>6650 Amt für Gesellschaft und Soziales</c:v>
                </c:pt>
                <c:pt idx="2">
                  <c:v>6660 Migrationsamt</c:v>
                </c:pt>
                <c:pt idx="3">
                  <c:v>6672 Amt für Justizvollzug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DdI!$L$5:$L$9</c15:sqref>
                  </c15:fullRef>
                </c:ext>
              </c:extLst>
              <c:f>(DdI!$L$5,DdI!$L$7:$L$9)</c:f>
              <c:numCache>
                <c:formatCode>#,##0</c:formatCode>
                <c:ptCount val="4"/>
                <c:pt idx="0">
                  <c:v>2131</c:v>
                </c:pt>
                <c:pt idx="1">
                  <c:v>2737</c:v>
                </c:pt>
                <c:pt idx="2">
                  <c:v>5</c:v>
                </c:pt>
                <c:pt idx="3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E-4725-A37E-100D41BE4335}"/>
            </c:ext>
          </c:extLst>
        </c:ser>
        <c:ser>
          <c:idx val="7"/>
          <c:order val="7"/>
          <c:tx>
            <c:strRef>
              <c:f>DdI!$M$4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DdI!$A$5:$A$9</c15:sqref>
                  </c15:fullRef>
                </c:ext>
              </c:extLst>
              <c:f>(DdI!$A$5,DdI!$A$7:$A$9)</c:f>
              <c:strCache>
                <c:ptCount val="4"/>
                <c:pt idx="0">
                  <c:v>6610 Gesundheitsamt</c:v>
                </c:pt>
                <c:pt idx="1">
                  <c:v>6650 Amt für Gesellschaft und Soziales</c:v>
                </c:pt>
                <c:pt idx="2">
                  <c:v>6660 Migrationsamt</c:v>
                </c:pt>
                <c:pt idx="3">
                  <c:v>6672 Amt für Justizvollzug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DdI!$M$5:$M$9</c15:sqref>
                  </c15:fullRef>
                </c:ext>
              </c:extLst>
              <c:f>(DdI!$M$5,DdI!$M$7:$M$9)</c:f>
              <c:numCache>
                <c:formatCode>#,##0</c:formatCode>
                <c:ptCount val="4"/>
                <c:pt idx="0">
                  <c:v>1272</c:v>
                </c:pt>
                <c:pt idx="1">
                  <c:v>1651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A-4209-A478-7BA8BC13A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92592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DdI!$F$4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DdI!$A$5:$A$9</c15:sqref>
                        </c15:fullRef>
                        <c15:formulaRef>
                          <c15:sqref>(DdI!$A$5,DdI!$A$7:$A$9)</c15:sqref>
                        </c15:formulaRef>
                      </c:ext>
                    </c:extLst>
                    <c:strCache>
                      <c:ptCount val="4"/>
                      <c:pt idx="0">
                        <c:v>6610 Gesundheitsamt</c:v>
                      </c:pt>
                      <c:pt idx="1">
                        <c:v>6650 Amt für Gesellschaft und Soziales</c:v>
                      </c:pt>
                      <c:pt idx="2">
                        <c:v>6660 Migrationsamt</c:v>
                      </c:pt>
                      <c:pt idx="3">
                        <c:v>6672 Amt für Justizvollzug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DdI!$F$5:$F$9</c15:sqref>
                        </c15:fullRef>
                        <c15:formulaRef>
                          <c15:sqref>(DdI!$F$5,DdI!$F$7:$F$9)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1500</c:v>
                      </c:pt>
                      <c:pt idx="1">
                        <c:v>2684</c:v>
                      </c:pt>
                      <c:pt idx="2">
                        <c:v>89</c:v>
                      </c:pt>
                      <c:pt idx="3">
                        <c:v>85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DdI!$F$6</c15:sqref>
                        <c15:spPr xmlns:c15="http://schemas.microsoft.com/office/drawing/2012/chart">
                          <a:solidFill>
                            <a:schemeClr val="accent1">
                              <a:lumMod val="40000"/>
                              <a:lumOff val="60000"/>
                            </a:schemeClr>
                          </a:solidFill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1-2E06-4AA1-ACEB-1B811BC5BE4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DdI!$G$4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6">
                      <a:lumMod val="40000"/>
                      <a:lumOff val="60000"/>
                    </a:schemeClr>
                  </a:solidFill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DdI!$A$5:$A$9</c15:sqref>
                        </c15:fullRef>
                        <c15:formulaRef>
                          <c15:sqref>(DdI!$A$5,DdI!$A$7:$A$9)</c15:sqref>
                        </c15:formulaRef>
                      </c:ext>
                    </c:extLst>
                    <c:strCache>
                      <c:ptCount val="4"/>
                      <c:pt idx="0">
                        <c:v>6610 Gesundheitsamt</c:v>
                      </c:pt>
                      <c:pt idx="1">
                        <c:v>6650 Amt für Gesellschaft und Soziales</c:v>
                      </c:pt>
                      <c:pt idx="2">
                        <c:v>6660 Migrationsamt</c:v>
                      </c:pt>
                      <c:pt idx="3">
                        <c:v>6672 Amt für Justizvollzug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DdI!$G$5:$G$9</c15:sqref>
                        </c15:fullRef>
                        <c15:formulaRef>
                          <c15:sqref>(DdI!$G$5,DdI!$G$7:$G$9)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2556</c:v>
                      </c:pt>
                      <c:pt idx="1">
                        <c:v>1696</c:v>
                      </c:pt>
                      <c:pt idx="2">
                        <c:v>45</c:v>
                      </c:pt>
                      <c:pt idx="3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06-4AA1-ACEB-1B811BC5BE4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DdI!$H$4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DdI!$A$5:$A$9</c15:sqref>
                        </c15:fullRef>
                        <c15:formulaRef>
                          <c15:sqref>(DdI!$A$5,DdI!$A$7:$A$9)</c15:sqref>
                        </c15:formulaRef>
                      </c:ext>
                    </c:extLst>
                    <c:strCache>
                      <c:ptCount val="4"/>
                      <c:pt idx="0">
                        <c:v>6610 Gesundheitsamt</c:v>
                      </c:pt>
                      <c:pt idx="1">
                        <c:v>6650 Amt für Gesellschaft und Soziales</c:v>
                      </c:pt>
                      <c:pt idx="2">
                        <c:v>6660 Migrationsamt</c:v>
                      </c:pt>
                      <c:pt idx="3">
                        <c:v>6672 Amt für Justizvollzug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DdI!$H$5:$H$9</c15:sqref>
                        </c15:fullRef>
                        <c15:formulaRef>
                          <c15:sqref>(DdI!$H$5,DdI!$H$7:$H$9)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2768</c:v>
                      </c:pt>
                      <c:pt idx="1">
                        <c:v>2232</c:v>
                      </c:pt>
                      <c:pt idx="2">
                        <c:v>23</c:v>
                      </c:pt>
                      <c:pt idx="3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06-4AA1-ACEB-1B811BC5BE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DdI!$I$4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DdI!$A$5:$A$9</c15:sqref>
                        </c15:fullRef>
                        <c15:formulaRef>
                          <c15:sqref>(DdI!$A$5,DdI!$A$7:$A$9)</c15:sqref>
                        </c15:formulaRef>
                      </c:ext>
                    </c:extLst>
                    <c:strCache>
                      <c:ptCount val="4"/>
                      <c:pt idx="0">
                        <c:v>6610 Gesundheitsamt</c:v>
                      </c:pt>
                      <c:pt idx="1">
                        <c:v>6650 Amt für Gesellschaft und Soziales</c:v>
                      </c:pt>
                      <c:pt idx="2">
                        <c:v>6660 Migrationsamt</c:v>
                      </c:pt>
                      <c:pt idx="3">
                        <c:v>6672 Amt für Justizvollzug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DdI!$I$5:$I$9</c15:sqref>
                        </c15:fullRef>
                        <c15:formulaRef>
                          <c15:sqref>(DdI!$I$5,DdI!$I$7:$I$9)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2458</c:v>
                      </c:pt>
                      <c:pt idx="1">
                        <c:v>2973</c:v>
                      </c:pt>
                      <c:pt idx="2">
                        <c:v>15</c:v>
                      </c:pt>
                      <c:pt idx="3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06-4AA1-ACEB-1B811BC5BE4C}"/>
                  </c:ext>
                </c:extLst>
              </c15:ser>
            </c15:filteredBarSeries>
          </c:ext>
        </c:extLst>
      </c:barChart>
      <c:catAx>
        <c:axId val="24159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000"/>
          <c:min val="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4159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FD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FD!$J$3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f>FD!$A$4:$A$13</c:f>
              <c:strCache>
                <c:ptCount val="10"/>
                <c:pt idx="0">
                  <c:v>6400  Departementssekretariat</c:v>
                </c:pt>
                <c:pt idx="1">
                  <c:v>6430 Rechtsdienst KSTA</c:v>
                </c:pt>
                <c:pt idx="2">
                  <c:v>6510  Amtschreiberei-Inspektorat</c:v>
                </c:pt>
                <c:pt idx="3">
                  <c:v>6530  AS Region Solothurn </c:v>
                </c:pt>
                <c:pt idx="4">
                  <c:v>6534  AS Lebern Grenchen</c:v>
                </c:pt>
                <c:pt idx="5">
                  <c:v>6535  AS Thal-Gäu</c:v>
                </c:pt>
                <c:pt idx="6">
                  <c:v>6536  AS Olten-Gösgen </c:v>
                </c:pt>
                <c:pt idx="7">
                  <c:v>6537  AS Dorneck </c:v>
                </c:pt>
                <c:pt idx="8">
                  <c:v>6538  AS Thierstein </c:v>
                </c:pt>
                <c:pt idx="9">
                  <c:v>6540  Konkursamt Oensingen</c:v>
                </c:pt>
              </c:strCache>
            </c:strRef>
          </c:cat>
          <c:val>
            <c:numRef>
              <c:f>FD!$J$4:$J$13</c:f>
              <c:numCache>
                <c:formatCode>#,##0</c:formatCode>
                <c:ptCount val="10"/>
                <c:pt idx="0">
                  <c:v>113</c:v>
                </c:pt>
                <c:pt idx="1">
                  <c:v>2068</c:v>
                </c:pt>
                <c:pt idx="2">
                  <c:v>29</c:v>
                </c:pt>
                <c:pt idx="3">
                  <c:v>694</c:v>
                </c:pt>
                <c:pt idx="4">
                  <c:v>9</c:v>
                </c:pt>
                <c:pt idx="5">
                  <c:v>490</c:v>
                </c:pt>
                <c:pt idx="6">
                  <c:v>843</c:v>
                </c:pt>
                <c:pt idx="7">
                  <c:v>0</c:v>
                </c:pt>
                <c:pt idx="8">
                  <c:v>0</c:v>
                </c:pt>
                <c:pt idx="9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C-403B-95FA-D39ACBA6F5A5}"/>
            </c:ext>
          </c:extLst>
        </c:ser>
        <c:ser>
          <c:idx val="5"/>
          <c:order val="5"/>
          <c:tx>
            <c:strRef>
              <c:f>FD!$K$3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strRef>
              <c:f>FD!$A$4:$A$13</c:f>
              <c:strCache>
                <c:ptCount val="10"/>
                <c:pt idx="0">
                  <c:v>6400  Departementssekretariat</c:v>
                </c:pt>
                <c:pt idx="1">
                  <c:v>6430 Rechtsdienst KSTA</c:v>
                </c:pt>
                <c:pt idx="2">
                  <c:v>6510  Amtschreiberei-Inspektorat</c:v>
                </c:pt>
                <c:pt idx="3">
                  <c:v>6530  AS Region Solothurn </c:v>
                </c:pt>
                <c:pt idx="4">
                  <c:v>6534  AS Lebern Grenchen</c:v>
                </c:pt>
                <c:pt idx="5">
                  <c:v>6535  AS Thal-Gäu</c:v>
                </c:pt>
                <c:pt idx="6">
                  <c:v>6536  AS Olten-Gösgen </c:v>
                </c:pt>
                <c:pt idx="7">
                  <c:v>6537  AS Dorneck </c:v>
                </c:pt>
                <c:pt idx="8">
                  <c:v>6538  AS Thierstein </c:v>
                </c:pt>
                <c:pt idx="9">
                  <c:v>6540  Konkursamt Oensingen</c:v>
                </c:pt>
              </c:strCache>
            </c:strRef>
          </c:cat>
          <c:val>
            <c:numRef>
              <c:f>FD!$K$4:$K$13</c:f>
              <c:numCache>
                <c:formatCode>#,##0</c:formatCode>
                <c:ptCount val="10"/>
                <c:pt idx="0">
                  <c:v>102</c:v>
                </c:pt>
                <c:pt idx="1">
                  <c:v>2523</c:v>
                </c:pt>
                <c:pt idx="2">
                  <c:v>0</c:v>
                </c:pt>
                <c:pt idx="3">
                  <c:v>596</c:v>
                </c:pt>
                <c:pt idx="4">
                  <c:v>15</c:v>
                </c:pt>
                <c:pt idx="5">
                  <c:v>562</c:v>
                </c:pt>
                <c:pt idx="6">
                  <c:v>990</c:v>
                </c:pt>
                <c:pt idx="7">
                  <c:v>0</c:v>
                </c:pt>
                <c:pt idx="8">
                  <c:v>0</c:v>
                </c:pt>
                <c:pt idx="9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C09-A52D-ED3F7BF46BA4}"/>
            </c:ext>
          </c:extLst>
        </c:ser>
        <c:ser>
          <c:idx val="6"/>
          <c:order val="6"/>
          <c:tx>
            <c:strRef>
              <c:f>FD!$L$3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FD!$A$4:$A$13</c:f>
              <c:strCache>
                <c:ptCount val="10"/>
                <c:pt idx="0">
                  <c:v>6400  Departementssekretariat</c:v>
                </c:pt>
                <c:pt idx="1">
                  <c:v>6430 Rechtsdienst KSTA</c:v>
                </c:pt>
                <c:pt idx="2">
                  <c:v>6510  Amtschreiberei-Inspektorat</c:v>
                </c:pt>
                <c:pt idx="3">
                  <c:v>6530  AS Region Solothurn </c:v>
                </c:pt>
                <c:pt idx="4">
                  <c:v>6534  AS Lebern Grenchen</c:v>
                </c:pt>
                <c:pt idx="5">
                  <c:v>6535  AS Thal-Gäu</c:v>
                </c:pt>
                <c:pt idx="6">
                  <c:v>6536  AS Olten-Gösgen </c:v>
                </c:pt>
                <c:pt idx="7">
                  <c:v>6537  AS Dorneck </c:v>
                </c:pt>
                <c:pt idx="8">
                  <c:v>6538  AS Thierstein </c:v>
                </c:pt>
                <c:pt idx="9">
                  <c:v>6540  Konkursamt Oensingen</c:v>
                </c:pt>
              </c:strCache>
            </c:strRef>
          </c:cat>
          <c:val>
            <c:numRef>
              <c:f>FD!$L$4:$L$13</c:f>
              <c:numCache>
                <c:formatCode>#,##0</c:formatCode>
                <c:ptCount val="10"/>
                <c:pt idx="0">
                  <c:v>15</c:v>
                </c:pt>
                <c:pt idx="1">
                  <c:v>1999</c:v>
                </c:pt>
                <c:pt idx="2">
                  <c:v>8</c:v>
                </c:pt>
                <c:pt idx="3">
                  <c:v>648</c:v>
                </c:pt>
                <c:pt idx="4">
                  <c:v>0</c:v>
                </c:pt>
                <c:pt idx="5">
                  <c:v>1958</c:v>
                </c:pt>
                <c:pt idx="6">
                  <c:v>1832</c:v>
                </c:pt>
                <c:pt idx="7">
                  <c:v>0</c:v>
                </c:pt>
                <c:pt idx="8">
                  <c:v>20</c:v>
                </c:pt>
                <c:pt idx="9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0-4C09-A52D-ED3F7BF46BA4}"/>
            </c:ext>
          </c:extLst>
        </c:ser>
        <c:ser>
          <c:idx val="7"/>
          <c:order val="7"/>
          <c:tx>
            <c:strRef>
              <c:f>FD!$M$3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strRef>
              <c:f>FD!$A$4:$A$13</c:f>
              <c:strCache>
                <c:ptCount val="10"/>
                <c:pt idx="0">
                  <c:v>6400  Departementssekretariat</c:v>
                </c:pt>
                <c:pt idx="1">
                  <c:v>6430 Rechtsdienst KSTA</c:v>
                </c:pt>
                <c:pt idx="2">
                  <c:v>6510  Amtschreiberei-Inspektorat</c:v>
                </c:pt>
                <c:pt idx="3">
                  <c:v>6530  AS Region Solothurn </c:v>
                </c:pt>
                <c:pt idx="4">
                  <c:v>6534  AS Lebern Grenchen</c:v>
                </c:pt>
                <c:pt idx="5">
                  <c:v>6535  AS Thal-Gäu</c:v>
                </c:pt>
                <c:pt idx="6">
                  <c:v>6536  AS Olten-Gösgen </c:v>
                </c:pt>
                <c:pt idx="7">
                  <c:v>6537  AS Dorneck </c:v>
                </c:pt>
                <c:pt idx="8">
                  <c:v>6538  AS Thierstein </c:v>
                </c:pt>
                <c:pt idx="9">
                  <c:v>6540  Konkursamt Oensingen</c:v>
                </c:pt>
              </c:strCache>
            </c:strRef>
          </c:cat>
          <c:val>
            <c:numRef>
              <c:f>FD!$M$4:$M$13</c:f>
              <c:numCache>
                <c:formatCode>#,##0</c:formatCode>
                <c:ptCount val="10"/>
                <c:pt idx="0">
                  <c:v>29</c:v>
                </c:pt>
                <c:pt idx="1">
                  <c:v>1528</c:v>
                </c:pt>
                <c:pt idx="2">
                  <c:v>0</c:v>
                </c:pt>
                <c:pt idx="3">
                  <c:v>588</c:v>
                </c:pt>
                <c:pt idx="4">
                  <c:v>0</c:v>
                </c:pt>
                <c:pt idx="5">
                  <c:v>1724</c:v>
                </c:pt>
                <c:pt idx="6">
                  <c:v>805</c:v>
                </c:pt>
                <c:pt idx="7">
                  <c:v>0</c:v>
                </c:pt>
                <c:pt idx="8">
                  <c:v>15</c:v>
                </c:pt>
                <c:pt idx="9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9-4776-910B-E70082BF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753584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FD!$F$3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FD!$A$4:$A$13</c15:sqref>
                        </c15:formulaRef>
                      </c:ext>
                    </c:extLst>
                    <c:strCache>
                      <c:ptCount val="10"/>
                      <c:pt idx="0">
                        <c:v>6400  Departementssekretariat</c:v>
                      </c:pt>
                      <c:pt idx="1">
                        <c:v>6430 Rechtsdienst KSTA</c:v>
                      </c:pt>
                      <c:pt idx="2">
                        <c:v>6510  Amtschreiberei-Inspektorat</c:v>
                      </c:pt>
                      <c:pt idx="3">
                        <c:v>6530  AS Region Solothurn </c:v>
                      </c:pt>
                      <c:pt idx="4">
                        <c:v>6534  AS Lebern Grenchen</c:v>
                      </c:pt>
                      <c:pt idx="5">
                        <c:v>6535  AS Thal-Gäu</c:v>
                      </c:pt>
                      <c:pt idx="6">
                        <c:v>6536  AS Olten-Gösgen </c:v>
                      </c:pt>
                      <c:pt idx="7">
                        <c:v>6537  AS Dorneck </c:v>
                      </c:pt>
                      <c:pt idx="8">
                        <c:v>6538  AS Thierstein </c:v>
                      </c:pt>
                      <c:pt idx="9">
                        <c:v>6540  Konkursamt Oensingen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FD!$F$4:$F$13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</c:v>
                      </c:pt>
                      <c:pt idx="1">
                        <c:v>1236</c:v>
                      </c:pt>
                      <c:pt idx="2">
                        <c:v>9</c:v>
                      </c:pt>
                      <c:pt idx="3">
                        <c:v>435</c:v>
                      </c:pt>
                      <c:pt idx="4">
                        <c:v>307</c:v>
                      </c:pt>
                      <c:pt idx="5">
                        <c:v>668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CE7-4331-BCFF-BF93EB8C39F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FD!$G$3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tx2">
                      <a:lumMod val="60000"/>
                      <a:lumOff val="40000"/>
                    </a:schemeClr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FD!$A$4:$A$13</c15:sqref>
                        </c15:formulaRef>
                      </c:ext>
                    </c:extLst>
                    <c:strCache>
                      <c:ptCount val="10"/>
                      <c:pt idx="0">
                        <c:v>6400  Departementssekretariat</c:v>
                      </c:pt>
                      <c:pt idx="1">
                        <c:v>6430 Rechtsdienst KSTA</c:v>
                      </c:pt>
                      <c:pt idx="2">
                        <c:v>6510  Amtschreiberei-Inspektorat</c:v>
                      </c:pt>
                      <c:pt idx="3">
                        <c:v>6530  AS Region Solothurn </c:v>
                      </c:pt>
                      <c:pt idx="4">
                        <c:v>6534  AS Lebern Grenchen</c:v>
                      </c:pt>
                      <c:pt idx="5">
                        <c:v>6535  AS Thal-Gäu</c:v>
                      </c:pt>
                      <c:pt idx="6">
                        <c:v>6536  AS Olten-Gösgen </c:v>
                      </c:pt>
                      <c:pt idx="7">
                        <c:v>6537  AS Dorneck </c:v>
                      </c:pt>
                      <c:pt idx="8">
                        <c:v>6538  AS Thierstein </c:v>
                      </c:pt>
                      <c:pt idx="9">
                        <c:v>6540  Konkursamt Oensingen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FD!$G$4:$G$13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</c:v>
                      </c:pt>
                      <c:pt idx="1">
                        <c:v>1981</c:v>
                      </c:pt>
                      <c:pt idx="2">
                        <c:v>8</c:v>
                      </c:pt>
                      <c:pt idx="3">
                        <c:v>122</c:v>
                      </c:pt>
                      <c:pt idx="4">
                        <c:v>22</c:v>
                      </c:pt>
                      <c:pt idx="5">
                        <c:v>1124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E7-4331-BCFF-BF93EB8C39F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FD!$H$3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FD!$A$4:$A$13</c15:sqref>
                        </c15:formulaRef>
                      </c:ext>
                    </c:extLst>
                    <c:strCache>
                      <c:ptCount val="10"/>
                      <c:pt idx="0">
                        <c:v>6400  Departementssekretariat</c:v>
                      </c:pt>
                      <c:pt idx="1">
                        <c:v>6430 Rechtsdienst KSTA</c:v>
                      </c:pt>
                      <c:pt idx="2">
                        <c:v>6510  Amtschreiberei-Inspektorat</c:v>
                      </c:pt>
                      <c:pt idx="3">
                        <c:v>6530  AS Region Solothurn </c:v>
                      </c:pt>
                      <c:pt idx="4">
                        <c:v>6534  AS Lebern Grenchen</c:v>
                      </c:pt>
                      <c:pt idx="5">
                        <c:v>6535  AS Thal-Gäu</c:v>
                      </c:pt>
                      <c:pt idx="6">
                        <c:v>6536  AS Olten-Gösgen </c:v>
                      </c:pt>
                      <c:pt idx="7">
                        <c:v>6537  AS Dorneck </c:v>
                      </c:pt>
                      <c:pt idx="8">
                        <c:v>6538  AS Thierstein </c:v>
                      </c:pt>
                      <c:pt idx="9">
                        <c:v>6540  Konkursamt Oensingen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FD!$H$4:$H$13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</c:v>
                      </c:pt>
                      <c:pt idx="1">
                        <c:v>2127</c:v>
                      </c:pt>
                      <c:pt idx="2">
                        <c:v>9</c:v>
                      </c:pt>
                      <c:pt idx="3">
                        <c:v>341</c:v>
                      </c:pt>
                      <c:pt idx="4">
                        <c:v>58</c:v>
                      </c:pt>
                      <c:pt idx="5">
                        <c:v>613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E7-4331-BCFF-BF93EB8C39F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FD!$I$3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FD!$A$4:$A$13</c15:sqref>
                        </c15:formulaRef>
                      </c:ext>
                    </c:extLst>
                    <c:strCache>
                      <c:ptCount val="10"/>
                      <c:pt idx="0">
                        <c:v>6400  Departementssekretariat</c:v>
                      </c:pt>
                      <c:pt idx="1">
                        <c:v>6430 Rechtsdienst KSTA</c:v>
                      </c:pt>
                      <c:pt idx="2">
                        <c:v>6510  Amtschreiberei-Inspektorat</c:v>
                      </c:pt>
                      <c:pt idx="3">
                        <c:v>6530  AS Region Solothurn </c:v>
                      </c:pt>
                      <c:pt idx="4">
                        <c:v>6534  AS Lebern Grenchen</c:v>
                      </c:pt>
                      <c:pt idx="5">
                        <c:v>6535  AS Thal-Gäu</c:v>
                      </c:pt>
                      <c:pt idx="6">
                        <c:v>6536  AS Olten-Gösgen </c:v>
                      </c:pt>
                      <c:pt idx="7">
                        <c:v>6537  AS Dorneck </c:v>
                      </c:pt>
                      <c:pt idx="8">
                        <c:v>6538  AS Thierstein </c:v>
                      </c:pt>
                      <c:pt idx="9">
                        <c:v>6540  Konkursamt Oensingen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FD!$I$4:$I$13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70</c:v>
                      </c:pt>
                      <c:pt idx="1">
                        <c:v>1906</c:v>
                      </c:pt>
                      <c:pt idx="2">
                        <c:v>1E-3</c:v>
                      </c:pt>
                      <c:pt idx="3">
                        <c:v>1121</c:v>
                      </c:pt>
                      <c:pt idx="4">
                        <c:v>17</c:v>
                      </c:pt>
                      <c:pt idx="5">
                        <c:v>1484</c:v>
                      </c:pt>
                      <c:pt idx="6">
                        <c:v>27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E7-4331-BCFF-BF93EB8C39F6}"/>
                  </c:ext>
                </c:extLst>
              </c15:ser>
            </c15:filteredBarSeries>
          </c:ext>
        </c:extLst>
      </c:barChart>
      <c:catAx>
        <c:axId val="37675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6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7675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VWD!$J$3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VWD!$A$4:$A$5</c:f>
              <c:strCache>
                <c:ptCount val="2"/>
                <c:pt idx="0">
                  <c:v>6800 Departementssekretariat VWD</c:v>
                </c:pt>
                <c:pt idx="1">
                  <c:v>6850 AGEM Amt für Gemeinden</c:v>
                </c:pt>
              </c:strCache>
            </c:strRef>
          </c:cat>
          <c:val>
            <c:numRef>
              <c:f>VWD!$J$4:$J$5</c:f>
              <c:numCache>
                <c:formatCode>#,##0</c:formatCode>
                <c:ptCount val="2"/>
                <c:pt idx="0">
                  <c:v>40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2-4D98-A4E2-AF0D1E8C8E09}"/>
            </c:ext>
          </c:extLst>
        </c:ser>
        <c:ser>
          <c:idx val="5"/>
          <c:order val="5"/>
          <c:tx>
            <c:strRef>
              <c:f>VWD!$K$3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VWD!$A$4:$A$5</c:f>
              <c:strCache>
                <c:ptCount val="2"/>
                <c:pt idx="0">
                  <c:v>6800 Departementssekretariat VWD</c:v>
                </c:pt>
                <c:pt idx="1">
                  <c:v>6850 AGEM Amt für Gemeinden</c:v>
                </c:pt>
              </c:strCache>
            </c:strRef>
          </c:cat>
          <c:val>
            <c:numRef>
              <c:f>VWD!$K$4:$K$5</c:f>
              <c:numCache>
                <c:formatCode>#,##0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D-4935-9D7D-D89DEA02A5DC}"/>
            </c:ext>
          </c:extLst>
        </c:ser>
        <c:ser>
          <c:idx val="6"/>
          <c:order val="6"/>
          <c:tx>
            <c:strRef>
              <c:f>VWD!$L$3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VWD!$A$4:$A$5</c:f>
              <c:strCache>
                <c:ptCount val="2"/>
                <c:pt idx="0">
                  <c:v>6800 Departementssekretariat VWD</c:v>
                </c:pt>
                <c:pt idx="1">
                  <c:v>6850 AGEM Amt für Gemeinden</c:v>
                </c:pt>
              </c:strCache>
            </c:strRef>
          </c:cat>
          <c:val>
            <c:numRef>
              <c:f>VWD!$L$4:$L$5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7-4DC8-9491-DF0A64AC330E}"/>
            </c:ext>
          </c:extLst>
        </c:ser>
        <c:ser>
          <c:idx val="7"/>
          <c:order val="7"/>
          <c:tx>
            <c:strRef>
              <c:f>VWD!$M$3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strRef>
              <c:f>VWD!$A$4:$A$5</c:f>
              <c:strCache>
                <c:ptCount val="2"/>
                <c:pt idx="0">
                  <c:v>6800 Departementssekretariat VWD</c:v>
                </c:pt>
                <c:pt idx="1">
                  <c:v>6850 AGEM Amt für Gemeinden</c:v>
                </c:pt>
              </c:strCache>
            </c:strRef>
          </c:cat>
          <c:val>
            <c:numRef>
              <c:f>VWD!$M$4:$M$5</c:f>
              <c:numCache>
                <c:formatCode>#,##0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6-4B10-B58E-2CAE35E8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988848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VWD!$F$3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VWD!$A$4:$A$5</c15:sqref>
                        </c15:formulaRef>
                      </c:ext>
                    </c:extLst>
                    <c:strCache>
                      <c:ptCount val="2"/>
                      <c:pt idx="0">
                        <c:v>6800 Departementssekretariat VWD</c:v>
                      </c:pt>
                      <c:pt idx="1">
                        <c:v>6850 AGEM Amt für Gemeinden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VWD!$F$4:$F$5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171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4E0-462B-91AD-5E086EA2E3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VWD!$G$3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tx2">
                      <a:lumMod val="40000"/>
                      <a:lumOff val="60000"/>
                    </a:schemeClr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VWD!$A$4:$A$5</c15:sqref>
                        </c15:formulaRef>
                      </c:ext>
                    </c:extLst>
                    <c:strCache>
                      <c:ptCount val="2"/>
                      <c:pt idx="0">
                        <c:v>6800 Departementssekretariat VWD</c:v>
                      </c:pt>
                      <c:pt idx="1">
                        <c:v>6850 AGEM Amt für Gemeinden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VWD!$G$4:$G$5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79</c:v>
                      </c:pt>
                      <c:pt idx="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E0-462B-91AD-5E086EA2E3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VWD!$H$3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3">
                      <a:lumMod val="75000"/>
                    </a:schemeClr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VWD!$A$4:$A$5</c15:sqref>
                        </c15:formulaRef>
                      </c:ext>
                    </c:extLst>
                    <c:strCache>
                      <c:ptCount val="2"/>
                      <c:pt idx="0">
                        <c:v>6800 Departementssekretariat VWD</c:v>
                      </c:pt>
                      <c:pt idx="1">
                        <c:v>6850 AGEM Amt für Gemeinden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VWD!$H$4:$H$5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45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E0-462B-91AD-5E086EA2E33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VWD!$I$3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VWD!$A$4:$A$5</c15:sqref>
                        </c15:formulaRef>
                      </c:ext>
                    </c:extLst>
                    <c:strCache>
                      <c:ptCount val="2"/>
                      <c:pt idx="0">
                        <c:v>6800 Departementssekretariat VWD</c:v>
                      </c:pt>
                      <c:pt idx="1">
                        <c:v>6850 AGEM Amt für Gemeinden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VWD!$I$4:$I$5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21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E0-462B-91AD-5E086EA2E334}"/>
                  </c:ext>
                </c:extLst>
              </c15:ser>
            </c15:filteredBarSeries>
          </c:ext>
        </c:extLst>
      </c:barChart>
      <c:catAx>
        <c:axId val="37698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7698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Gerichte!$J$3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f>Gerichte!$A$4:$A$10</c:f>
              <c:strCache>
                <c:ptCount val="7"/>
                <c:pt idx="0">
                  <c:v>7030 GE Ober-, Kriminal-, Verw.- &amp; Vers.gericht</c:v>
                </c:pt>
                <c:pt idx="1">
                  <c:v>7041 Haftgericht</c:v>
                </c:pt>
                <c:pt idx="2">
                  <c:v>7050 GE Amtsgericht Solothurn Lebern</c:v>
                </c:pt>
                <c:pt idx="3">
                  <c:v>7052 GE Amtsgericht Bucheggberg – Wasseramt</c:v>
                </c:pt>
                <c:pt idx="4">
                  <c:v>7054 GE Amtsgericht Thal – Gäu</c:v>
                </c:pt>
                <c:pt idx="5">
                  <c:v>7056 GE Amtsgericht Olten-Gösgen</c:v>
                </c:pt>
                <c:pt idx="6">
                  <c:v>7058 GE Amtsgericht Dorneck - Thierstein </c:v>
                </c:pt>
              </c:strCache>
            </c:strRef>
          </c:cat>
          <c:val>
            <c:numRef>
              <c:f>Gerichte!$J$4:$J$10</c:f>
              <c:numCache>
                <c:formatCode>#,##0</c:formatCode>
                <c:ptCount val="7"/>
                <c:pt idx="0">
                  <c:v>1092</c:v>
                </c:pt>
                <c:pt idx="1">
                  <c:v>7</c:v>
                </c:pt>
                <c:pt idx="2">
                  <c:v>2557</c:v>
                </c:pt>
                <c:pt idx="3">
                  <c:v>2002</c:v>
                </c:pt>
                <c:pt idx="4">
                  <c:v>1101</c:v>
                </c:pt>
                <c:pt idx="5">
                  <c:v>201</c:v>
                </c:pt>
                <c:pt idx="6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E-4275-9D70-DD8935B73750}"/>
            </c:ext>
          </c:extLst>
        </c:ser>
        <c:ser>
          <c:idx val="5"/>
          <c:order val="5"/>
          <c:tx>
            <c:strRef>
              <c:f>Gerichte!$K$3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strRef>
              <c:f>Gerichte!$A$4:$A$10</c:f>
              <c:strCache>
                <c:ptCount val="7"/>
                <c:pt idx="0">
                  <c:v>7030 GE Ober-, Kriminal-, Verw.- &amp; Vers.gericht</c:v>
                </c:pt>
                <c:pt idx="1">
                  <c:v>7041 Haftgericht</c:v>
                </c:pt>
                <c:pt idx="2">
                  <c:v>7050 GE Amtsgericht Solothurn Lebern</c:v>
                </c:pt>
                <c:pt idx="3">
                  <c:v>7052 GE Amtsgericht Bucheggberg – Wasseramt</c:v>
                </c:pt>
                <c:pt idx="4">
                  <c:v>7054 GE Amtsgericht Thal – Gäu</c:v>
                </c:pt>
                <c:pt idx="5">
                  <c:v>7056 GE Amtsgericht Olten-Gösgen</c:v>
                </c:pt>
                <c:pt idx="6">
                  <c:v>7058 GE Amtsgericht Dorneck - Thierstein </c:v>
                </c:pt>
              </c:strCache>
            </c:strRef>
          </c:cat>
          <c:val>
            <c:numRef>
              <c:f>Gerichte!$K$4:$K$10</c:f>
              <c:numCache>
                <c:formatCode>#,##0</c:formatCode>
                <c:ptCount val="7"/>
                <c:pt idx="0">
                  <c:v>1133</c:v>
                </c:pt>
                <c:pt idx="1">
                  <c:v>122</c:v>
                </c:pt>
                <c:pt idx="2">
                  <c:v>1569</c:v>
                </c:pt>
                <c:pt idx="3">
                  <c:v>2258</c:v>
                </c:pt>
                <c:pt idx="4">
                  <c:v>993</c:v>
                </c:pt>
                <c:pt idx="5">
                  <c:v>126</c:v>
                </c:pt>
                <c:pt idx="6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D-418C-A2EF-F2BE952716BF}"/>
            </c:ext>
          </c:extLst>
        </c:ser>
        <c:ser>
          <c:idx val="6"/>
          <c:order val="6"/>
          <c:tx>
            <c:strRef>
              <c:f>Gerichte!$L$3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Gerichte!$A$4:$A$10</c:f>
              <c:strCache>
                <c:ptCount val="7"/>
                <c:pt idx="0">
                  <c:v>7030 GE Ober-, Kriminal-, Verw.- &amp; Vers.gericht</c:v>
                </c:pt>
                <c:pt idx="1">
                  <c:v>7041 Haftgericht</c:v>
                </c:pt>
                <c:pt idx="2">
                  <c:v>7050 GE Amtsgericht Solothurn Lebern</c:v>
                </c:pt>
                <c:pt idx="3">
                  <c:v>7052 GE Amtsgericht Bucheggberg – Wasseramt</c:v>
                </c:pt>
                <c:pt idx="4">
                  <c:v>7054 GE Amtsgericht Thal – Gäu</c:v>
                </c:pt>
                <c:pt idx="5">
                  <c:v>7056 GE Amtsgericht Olten-Gösgen</c:v>
                </c:pt>
                <c:pt idx="6">
                  <c:v>7058 GE Amtsgericht Dorneck - Thierstein </c:v>
                </c:pt>
              </c:strCache>
            </c:strRef>
          </c:cat>
          <c:val>
            <c:numRef>
              <c:f>Gerichte!$L$4:$L$10</c:f>
              <c:numCache>
                <c:formatCode>#,##0</c:formatCode>
                <c:ptCount val="7"/>
                <c:pt idx="0">
                  <c:v>1412</c:v>
                </c:pt>
                <c:pt idx="1">
                  <c:v>99</c:v>
                </c:pt>
                <c:pt idx="2">
                  <c:v>1106</c:v>
                </c:pt>
                <c:pt idx="3">
                  <c:v>1596</c:v>
                </c:pt>
                <c:pt idx="4">
                  <c:v>766</c:v>
                </c:pt>
                <c:pt idx="5">
                  <c:v>323</c:v>
                </c:pt>
                <c:pt idx="6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C-41A7-8700-8D8C2964B04C}"/>
            </c:ext>
          </c:extLst>
        </c:ser>
        <c:ser>
          <c:idx val="7"/>
          <c:order val="7"/>
          <c:tx>
            <c:strRef>
              <c:f>Gerichte!$M$3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strRef>
              <c:f>Gerichte!$A$4:$A$10</c:f>
              <c:strCache>
                <c:ptCount val="7"/>
                <c:pt idx="0">
                  <c:v>7030 GE Ober-, Kriminal-, Verw.- &amp; Vers.gericht</c:v>
                </c:pt>
                <c:pt idx="1">
                  <c:v>7041 Haftgericht</c:v>
                </c:pt>
                <c:pt idx="2">
                  <c:v>7050 GE Amtsgericht Solothurn Lebern</c:v>
                </c:pt>
                <c:pt idx="3">
                  <c:v>7052 GE Amtsgericht Bucheggberg – Wasseramt</c:v>
                </c:pt>
                <c:pt idx="4">
                  <c:v>7054 GE Amtsgericht Thal – Gäu</c:v>
                </c:pt>
                <c:pt idx="5">
                  <c:v>7056 GE Amtsgericht Olten-Gösgen</c:v>
                </c:pt>
                <c:pt idx="6">
                  <c:v>7058 GE Amtsgericht Dorneck - Thierstein </c:v>
                </c:pt>
              </c:strCache>
            </c:strRef>
          </c:cat>
          <c:val>
            <c:numRef>
              <c:f>Gerichte!$M$4:$M$10</c:f>
              <c:numCache>
                <c:formatCode>#,##0</c:formatCode>
                <c:ptCount val="7"/>
                <c:pt idx="0">
                  <c:v>1031</c:v>
                </c:pt>
                <c:pt idx="1">
                  <c:v>0</c:v>
                </c:pt>
                <c:pt idx="2">
                  <c:v>550</c:v>
                </c:pt>
                <c:pt idx="3">
                  <c:v>420</c:v>
                </c:pt>
                <c:pt idx="4">
                  <c:v>334</c:v>
                </c:pt>
                <c:pt idx="5">
                  <c:v>137</c:v>
                </c:pt>
                <c:pt idx="6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2-48AE-9008-9D9A4FC1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75752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Gerichte!$F$3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Gerichte!$A$4:$A$10</c15:sqref>
                        </c15:formulaRef>
                      </c:ext>
                    </c:extLst>
                    <c:strCache>
                      <c:ptCount val="7"/>
                      <c:pt idx="0">
                        <c:v>7030 GE Ober-, Kriminal-, Verw.- &amp; Vers.gericht</c:v>
                      </c:pt>
                      <c:pt idx="1">
                        <c:v>7041 Haftgericht</c:v>
                      </c:pt>
                      <c:pt idx="2">
                        <c:v>7050 GE Amtsgericht Solothurn Lebern</c:v>
                      </c:pt>
                      <c:pt idx="3">
                        <c:v>7052 GE Amtsgericht Bucheggberg – Wasseramt</c:v>
                      </c:pt>
                      <c:pt idx="4">
                        <c:v>7054 GE Amtsgericht Thal – Gäu</c:v>
                      </c:pt>
                      <c:pt idx="5">
                        <c:v>7056 GE Amtsgericht Olten-Gösgen</c:v>
                      </c:pt>
                      <c:pt idx="6">
                        <c:v>7058 GE Amtsgericht Dorneck - Thierstein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Gerichte!$F$4:$F$10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1388</c:v>
                      </c:pt>
                      <c:pt idx="1">
                        <c:v>23</c:v>
                      </c:pt>
                      <c:pt idx="2">
                        <c:v>2848</c:v>
                      </c:pt>
                      <c:pt idx="3">
                        <c:v>1495</c:v>
                      </c:pt>
                      <c:pt idx="4">
                        <c:v>1556</c:v>
                      </c:pt>
                      <c:pt idx="5">
                        <c:v>250</c:v>
                      </c:pt>
                      <c:pt idx="6">
                        <c:v>376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65-45D4-9DDC-AFC79C206B0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Gerichte!$G$3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2">
                      <a:lumMod val="40000"/>
                      <a:lumOff val="60000"/>
                    </a:schemeClr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Gerichte!$A$4:$A$10</c15:sqref>
                        </c15:formulaRef>
                      </c:ext>
                    </c:extLst>
                    <c:strCache>
                      <c:ptCount val="7"/>
                      <c:pt idx="0">
                        <c:v>7030 GE Ober-, Kriminal-, Verw.- &amp; Vers.gericht</c:v>
                      </c:pt>
                      <c:pt idx="1">
                        <c:v>7041 Haftgericht</c:v>
                      </c:pt>
                      <c:pt idx="2">
                        <c:v>7050 GE Amtsgericht Solothurn Lebern</c:v>
                      </c:pt>
                      <c:pt idx="3">
                        <c:v>7052 GE Amtsgericht Bucheggberg – Wasseramt</c:v>
                      </c:pt>
                      <c:pt idx="4">
                        <c:v>7054 GE Amtsgericht Thal – Gäu</c:v>
                      </c:pt>
                      <c:pt idx="5">
                        <c:v>7056 GE Amtsgericht Olten-Gösgen</c:v>
                      </c:pt>
                      <c:pt idx="6">
                        <c:v>7058 GE Amtsgericht Dorneck - Thierstein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Gerichte!$G$4:$G$10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1327</c:v>
                      </c:pt>
                      <c:pt idx="1">
                        <c:v>11</c:v>
                      </c:pt>
                      <c:pt idx="2">
                        <c:v>1694</c:v>
                      </c:pt>
                      <c:pt idx="3">
                        <c:v>1652</c:v>
                      </c:pt>
                      <c:pt idx="4">
                        <c:v>1528</c:v>
                      </c:pt>
                      <c:pt idx="5">
                        <c:v>359</c:v>
                      </c:pt>
                      <c:pt idx="6">
                        <c:v>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65-45D4-9DDC-AFC79C206B0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Gerichte!$H$3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rgbClr val="00B050"/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Gerichte!$A$4:$A$10</c15:sqref>
                        </c15:formulaRef>
                      </c:ext>
                    </c:extLst>
                    <c:strCache>
                      <c:ptCount val="7"/>
                      <c:pt idx="0">
                        <c:v>7030 GE Ober-, Kriminal-, Verw.- &amp; Vers.gericht</c:v>
                      </c:pt>
                      <c:pt idx="1">
                        <c:v>7041 Haftgericht</c:v>
                      </c:pt>
                      <c:pt idx="2">
                        <c:v>7050 GE Amtsgericht Solothurn Lebern</c:v>
                      </c:pt>
                      <c:pt idx="3">
                        <c:v>7052 GE Amtsgericht Bucheggberg – Wasseramt</c:v>
                      </c:pt>
                      <c:pt idx="4">
                        <c:v>7054 GE Amtsgericht Thal – Gäu</c:v>
                      </c:pt>
                      <c:pt idx="5">
                        <c:v>7056 GE Amtsgericht Olten-Gösgen</c:v>
                      </c:pt>
                      <c:pt idx="6">
                        <c:v>7058 GE Amtsgericht Dorneck - Thierstein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Gerichte!$H$4:$H$10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1552</c:v>
                      </c:pt>
                      <c:pt idx="1">
                        <c:v>14</c:v>
                      </c:pt>
                      <c:pt idx="2">
                        <c:v>1954</c:v>
                      </c:pt>
                      <c:pt idx="3">
                        <c:v>1412</c:v>
                      </c:pt>
                      <c:pt idx="4">
                        <c:v>1070</c:v>
                      </c:pt>
                      <c:pt idx="5">
                        <c:v>266</c:v>
                      </c:pt>
                      <c:pt idx="6">
                        <c:v>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65-45D4-9DDC-AFC79C206B0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Gerichte!$I$3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Gerichte!$A$4:$A$10</c15:sqref>
                        </c15:formulaRef>
                      </c:ext>
                    </c:extLst>
                    <c:strCache>
                      <c:ptCount val="7"/>
                      <c:pt idx="0">
                        <c:v>7030 GE Ober-, Kriminal-, Verw.- &amp; Vers.gericht</c:v>
                      </c:pt>
                      <c:pt idx="1">
                        <c:v>7041 Haftgericht</c:v>
                      </c:pt>
                      <c:pt idx="2">
                        <c:v>7050 GE Amtsgericht Solothurn Lebern</c:v>
                      </c:pt>
                      <c:pt idx="3">
                        <c:v>7052 GE Amtsgericht Bucheggberg – Wasseramt</c:v>
                      </c:pt>
                      <c:pt idx="4">
                        <c:v>7054 GE Amtsgericht Thal – Gäu</c:v>
                      </c:pt>
                      <c:pt idx="5">
                        <c:v>7056 GE Amtsgericht Olten-Gösgen</c:v>
                      </c:pt>
                      <c:pt idx="6">
                        <c:v>7058 GE Amtsgericht Dorneck - Thierstein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Gerichte!$I$4:$I$10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1932</c:v>
                      </c:pt>
                      <c:pt idx="1">
                        <c:v>1</c:v>
                      </c:pt>
                      <c:pt idx="2">
                        <c:v>3180</c:v>
                      </c:pt>
                      <c:pt idx="3">
                        <c:v>1912</c:v>
                      </c:pt>
                      <c:pt idx="4">
                        <c:v>1317</c:v>
                      </c:pt>
                      <c:pt idx="5">
                        <c:v>187</c:v>
                      </c:pt>
                      <c:pt idx="6">
                        <c:v>619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65-45D4-9DDC-AFC79C206B0A}"/>
                  </c:ext>
                </c:extLst>
              </c15:ser>
            </c15:filteredBarSeries>
          </c:ext>
        </c:extLst>
      </c:barChart>
      <c:catAx>
        <c:axId val="37675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7675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BJD!$J$3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BJD!$A$4:$A$6</c:f>
              <c:strCache>
                <c:ptCount val="3"/>
                <c:pt idx="0">
                  <c:v>6000 DSBJD Departementssekr. BJD</c:v>
                </c:pt>
                <c:pt idx="1">
                  <c:v>6110 STAWA Staatsanwaltschaft</c:v>
                </c:pt>
                <c:pt idx="2">
                  <c:v>6672 Motorfahreugkontrolle</c:v>
                </c:pt>
              </c:strCache>
            </c:strRef>
          </c:cat>
          <c:val>
            <c:numRef>
              <c:f>BJD!$J$4:$J$6</c:f>
              <c:numCache>
                <c:formatCode>#,##0</c:formatCode>
                <c:ptCount val="3"/>
                <c:pt idx="0">
                  <c:v>3792</c:v>
                </c:pt>
                <c:pt idx="1">
                  <c:v>6823</c:v>
                </c:pt>
                <c:pt idx="2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1-4C7B-9ACB-1B13247CB4E0}"/>
            </c:ext>
          </c:extLst>
        </c:ser>
        <c:ser>
          <c:idx val="5"/>
          <c:order val="5"/>
          <c:tx>
            <c:strRef>
              <c:f>BJD!$K$3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BJD!$A$4:$A$6</c:f>
              <c:strCache>
                <c:ptCount val="3"/>
                <c:pt idx="0">
                  <c:v>6000 DSBJD Departementssekr. BJD</c:v>
                </c:pt>
                <c:pt idx="1">
                  <c:v>6110 STAWA Staatsanwaltschaft</c:v>
                </c:pt>
                <c:pt idx="2">
                  <c:v>6672 Motorfahreugkontrolle</c:v>
                </c:pt>
              </c:strCache>
            </c:strRef>
          </c:cat>
          <c:val>
            <c:numRef>
              <c:f>BJD!$K$4:$K$6</c:f>
              <c:numCache>
                <c:formatCode>#,##0</c:formatCode>
                <c:ptCount val="3"/>
                <c:pt idx="0">
                  <c:v>5231</c:v>
                </c:pt>
                <c:pt idx="1">
                  <c:v>7043</c:v>
                </c:pt>
                <c:pt idx="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9-4475-9FDE-88D0BD25EA7E}"/>
            </c:ext>
          </c:extLst>
        </c:ser>
        <c:ser>
          <c:idx val="6"/>
          <c:order val="6"/>
          <c:tx>
            <c:strRef>
              <c:f>BJD!$L$3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BJD!$A$4:$A$6</c:f>
              <c:strCache>
                <c:ptCount val="3"/>
                <c:pt idx="0">
                  <c:v>6000 DSBJD Departementssekr. BJD</c:v>
                </c:pt>
                <c:pt idx="1">
                  <c:v>6110 STAWA Staatsanwaltschaft</c:v>
                </c:pt>
                <c:pt idx="2">
                  <c:v>6672 Motorfahreugkontrolle</c:v>
                </c:pt>
              </c:strCache>
            </c:strRef>
          </c:cat>
          <c:val>
            <c:numRef>
              <c:f>BJD!$L$4:$L$6</c:f>
              <c:numCache>
                <c:formatCode>#,##0</c:formatCode>
                <c:ptCount val="3"/>
                <c:pt idx="0">
                  <c:v>5925</c:v>
                </c:pt>
                <c:pt idx="1">
                  <c:v>5345</c:v>
                </c:pt>
                <c:pt idx="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0-4969-8CEF-47AFB64178C2}"/>
            </c:ext>
          </c:extLst>
        </c:ser>
        <c:ser>
          <c:idx val="7"/>
          <c:order val="7"/>
          <c:tx>
            <c:strRef>
              <c:f>BJD!$M$3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strRef>
              <c:f>BJD!$A$4:$A$6</c:f>
              <c:strCache>
                <c:ptCount val="3"/>
                <c:pt idx="0">
                  <c:v>6000 DSBJD Departementssekr. BJD</c:v>
                </c:pt>
                <c:pt idx="1">
                  <c:v>6110 STAWA Staatsanwaltschaft</c:v>
                </c:pt>
                <c:pt idx="2">
                  <c:v>6672 Motorfahreugkontrolle</c:v>
                </c:pt>
              </c:strCache>
            </c:strRef>
          </c:cat>
          <c:val>
            <c:numRef>
              <c:f>BJD!$M$4:$M$6</c:f>
              <c:numCache>
                <c:formatCode>#,##0</c:formatCode>
                <c:ptCount val="3"/>
                <c:pt idx="0">
                  <c:v>4310</c:v>
                </c:pt>
                <c:pt idx="1">
                  <c:v>1421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0-41B7-9E89-85BCF89E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8412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BJD!$F$3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6">
                      <a:lumMod val="40000"/>
                      <a:lumOff val="60000"/>
                    </a:schemeClr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BJD!$A$4:$A$6</c15:sqref>
                        </c15:formulaRef>
                      </c:ext>
                    </c:extLst>
                    <c:strCache>
                      <c:ptCount val="3"/>
                      <c:pt idx="0">
                        <c:v>6000 DSBJD Departementssekr. BJD</c:v>
                      </c:pt>
                      <c:pt idx="1">
                        <c:v>6110 STAWA Staatsanwaltschaft</c:v>
                      </c:pt>
                      <c:pt idx="2">
                        <c:v>6672 Motorfahreugkontrolle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BJD!$F$4:$F$6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3764</c:v>
                      </c:pt>
                      <c:pt idx="1">
                        <c:v>1682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24-4C70-8F12-7E7EDAF72B7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BJD!$G$3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BJD!$A$4:$A$6</c15:sqref>
                        </c15:formulaRef>
                      </c:ext>
                    </c:extLst>
                    <c:strCache>
                      <c:ptCount val="3"/>
                      <c:pt idx="0">
                        <c:v>6000 DSBJD Departementssekr. BJD</c:v>
                      </c:pt>
                      <c:pt idx="1">
                        <c:v>6110 STAWA Staatsanwaltschaft</c:v>
                      </c:pt>
                      <c:pt idx="2">
                        <c:v>6672 Motorfahreugkontrolle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BJD!$G$4:$G$6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3228</c:v>
                      </c:pt>
                      <c:pt idx="1">
                        <c:v>2351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24-4C70-8F12-7E7EDAF72B7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BJD!$H$3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BJD!$A$4:$A$6</c15:sqref>
                        </c15:formulaRef>
                      </c:ext>
                    </c:extLst>
                    <c:strCache>
                      <c:ptCount val="3"/>
                      <c:pt idx="0">
                        <c:v>6000 DSBJD Departementssekr. BJD</c:v>
                      </c:pt>
                      <c:pt idx="1">
                        <c:v>6110 STAWA Staatsanwaltschaft</c:v>
                      </c:pt>
                      <c:pt idx="2">
                        <c:v>6672 Motorfahreugkontrolle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BJD!$H$4:$H$6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2729</c:v>
                      </c:pt>
                      <c:pt idx="1">
                        <c:v>3634</c:v>
                      </c:pt>
                      <c:pt idx="2">
                        <c:v>460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24-4C70-8F12-7E7EDAF72B7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BJD!$I$3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rgbClr val="FFC000"/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BJD!$A$4:$A$6</c15:sqref>
                        </c15:formulaRef>
                      </c:ext>
                    </c:extLst>
                    <c:strCache>
                      <c:ptCount val="3"/>
                      <c:pt idx="0">
                        <c:v>6000 DSBJD Departementssekr. BJD</c:v>
                      </c:pt>
                      <c:pt idx="1">
                        <c:v>6110 STAWA Staatsanwaltschaft</c:v>
                      </c:pt>
                      <c:pt idx="2">
                        <c:v>6672 Motorfahreugkontrolle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BJD!$I$4:$I$6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4444</c:v>
                      </c:pt>
                      <c:pt idx="1">
                        <c:v>4075</c:v>
                      </c:pt>
                      <c:pt idx="2">
                        <c:v>494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24-4C70-8F12-7E7EDAF72B73}"/>
                  </c:ext>
                </c:extLst>
              </c15:ser>
            </c15:filteredBarSeries>
          </c:ext>
        </c:extLst>
      </c:barChart>
      <c:catAx>
        <c:axId val="21708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72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708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DBK!$J$3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DBK!$A$4</c:f>
              <c:strCache>
                <c:ptCount val="1"/>
                <c:pt idx="0">
                  <c:v>6200 DSDBK Departementssekretariat</c:v>
                </c:pt>
              </c:strCache>
            </c:strRef>
          </c:cat>
          <c:val>
            <c:numRef>
              <c:f>DBK!$J$4</c:f>
              <c:numCache>
                <c:formatCode>#,##0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E-4FC9-B3F1-4D18EB24E244}"/>
            </c:ext>
          </c:extLst>
        </c:ser>
        <c:ser>
          <c:idx val="4"/>
          <c:order val="4"/>
          <c:tx>
            <c:strRef>
              <c:f>DBK!$K$3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DBK!$A$4</c:f>
              <c:strCache>
                <c:ptCount val="1"/>
                <c:pt idx="0">
                  <c:v>6200 DSDBK Departementssekretariat</c:v>
                </c:pt>
              </c:strCache>
            </c:strRef>
          </c:cat>
          <c:val>
            <c:numRef>
              <c:f>DBK!$K$4</c:f>
              <c:numCache>
                <c:formatCode>#,##0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A-4F70-9E7D-9BEDEC90DD59}"/>
            </c:ext>
          </c:extLst>
        </c:ser>
        <c:ser>
          <c:idx val="5"/>
          <c:order val="5"/>
          <c:tx>
            <c:strRef>
              <c:f>DBK!$L$3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DBK!$A$4</c:f>
              <c:strCache>
                <c:ptCount val="1"/>
                <c:pt idx="0">
                  <c:v>6200 DSDBK Departementssekretariat</c:v>
                </c:pt>
              </c:strCache>
            </c:strRef>
          </c:cat>
          <c:val>
            <c:numRef>
              <c:f>DBK!$L$4</c:f>
              <c:numCache>
                <c:formatCode>#,##0</c:formatCode>
                <c:ptCount val="1"/>
                <c:pt idx="0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C-496B-8F1F-484F403DDC4D}"/>
            </c:ext>
          </c:extLst>
        </c:ser>
        <c:ser>
          <c:idx val="6"/>
          <c:order val="6"/>
          <c:tx>
            <c:strRef>
              <c:f>DBK!$M$3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99-49D0-BE5B-8210514632A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DBK!$A$4</c:f>
              <c:strCache>
                <c:ptCount val="1"/>
                <c:pt idx="0">
                  <c:v>6200 DSDBK Departementssekretariat</c:v>
                </c:pt>
              </c:strCache>
            </c:strRef>
          </c:cat>
          <c:val>
            <c:numRef>
              <c:f>DBK!$M$4</c:f>
              <c:numCache>
                <c:formatCode>#,##0</c:formatCode>
                <c:ptCount val="1"/>
                <c:pt idx="0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9-49D0-BE5B-82105146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91280"/>
        <c:axId val="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DBK!$G$3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6">
                      <a:lumMod val="40000"/>
                      <a:lumOff val="60000"/>
                    </a:schemeClr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DBK!$A$4</c15:sqref>
                        </c15:formulaRef>
                      </c:ext>
                    </c:extLst>
                    <c:strCache>
                      <c:ptCount val="1"/>
                      <c:pt idx="0">
                        <c:v>6200 DSDBK Departementssekretariat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DBK!$G$4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15-4C71-BE18-FB05B52F912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DBK!$H$3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DBK!$A$4</c15:sqref>
                        </c15:formulaRef>
                      </c:ext>
                    </c:extLst>
                    <c:strCache>
                      <c:ptCount val="1"/>
                      <c:pt idx="0">
                        <c:v>6200 DSDBK Departementssekretariat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DBK!$H$4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15-4C71-BE18-FB05B52F91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DBK!$I$3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DBK!$A$4</c15:sqref>
                        </c15:formulaRef>
                      </c:ext>
                    </c:extLst>
                    <c:strCache>
                      <c:ptCount val="1"/>
                      <c:pt idx="0">
                        <c:v>6200 DSDBK Departementssekretariat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DBK!$I$4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15-4C71-BE18-FB05B52F912D}"/>
                  </c:ext>
                </c:extLst>
              </c15:ser>
            </c15:filteredBarSeries>
          </c:ext>
        </c:extLst>
      </c:barChart>
      <c:catAx>
        <c:axId val="24159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4159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247651</xdr:colOff>
      <xdr:row>2</xdr:row>
      <xdr:rowOff>180975</xdr:rowOff>
    </xdr:from>
    <xdr:to>
      <xdr:col>17</xdr:col>
      <xdr:colOff>0</xdr:colOff>
      <xdr:row>9</xdr:row>
      <xdr:rowOff>9524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401426" y="561975"/>
          <a:ext cx="2190750" cy="971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chemeClr val="dk1"/>
              </a:solidFill>
              <a:latin typeface="+mn-lt"/>
              <a:ea typeface="+mn-ea"/>
              <a:cs typeface="+mn-cs"/>
            </a:rPr>
            <a:t>Trend gegenüber</a:t>
          </a:r>
          <a:r>
            <a:rPr lang="de-CH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Vorjahr</a:t>
          </a:r>
          <a:endParaRPr lang="de-CH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de-CH" sz="1100">
              <a:solidFill>
                <a:schemeClr val="dk1"/>
              </a:solidFill>
              <a:latin typeface="+mn-lt"/>
              <a:ea typeface="+mn-ea"/>
              <a:cs typeface="+mn-cs"/>
            </a:rPr>
            <a:t>Grün        Kleiner Vorjahr</a:t>
          </a:r>
        </a:p>
        <a:p>
          <a:r>
            <a:rPr lang="de-CH" sz="1100">
              <a:solidFill>
                <a:schemeClr val="dk1"/>
              </a:solidFill>
              <a:latin typeface="+mn-lt"/>
              <a:ea typeface="+mn-ea"/>
              <a:cs typeface="+mn-cs"/>
            </a:rPr>
            <a:t>Gelb</a:t>
          </a:r>
          <a:r>
            <a:rPr lang="de-CH" sz="1100" baseline="0"/>
            <a:t>        0 - 5</a:t>
          </a:r>
          <a:r>
            <a:rPr lang="de-CH" sz="1100">
              <a:solidFill>
                <a:schemeClr val="dk1"/>
              </a:solidFill>
              <a:latin typeface="+mn-lt"/>
              <a:ea typeface="+mn-ea"/>
              <a:cs typeface="+mn-cs"/>
            </a:rPr>
            <a:t>% grösser</a:t>
          </a:r>
          <a:endParaRPr lang="de-CH" sz="1100" baseline="0"/>
        </a:p>
        <a:p>
          <a:r>
            <a:rPr lang="de-CH" sz="1100" baseline="0"/>
            <a:t>Orange   6 - 14% grösser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Rot         &gt; 15% </a:t>
          </a:r>
          <a:endParaRPr lang="de-CH">
            <a:effectLst/>
          </a:endParaRPr>
        </a:p>
        <a:p>
          <a:endParaRPr lang="de-CH" sz="1100" baseline="0"/>
        </a:p>
        <a:p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4</xdr:row>
      <xdr:rowOff>28574</xdr:rowOff>
    </xdr:from>
    <xdr:to>
      <xdr:col>12</xdr:col>
      <xdr:colOff>85725</xdr:colOff>
      <xdr:row>26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9</xdr:row>
      <xdr:rowOff>47625</xdr:rowOff>
    </xdr:from>
    <xdr:to>
      <xdr:col>9</xdr:col>
      <xdr:colOff>266700</xdr:colOff>
      <xdr:row>35</xdr:row>
      <xdr:rowOff>66675</xdr:rowOff>
    </xdr:to>
    <xdr:graphicFrame macro="">
      <xdr:nvGraphicFramePr>
        <xdr:cNvPr id="5" name="Diagramm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85725</xdr:rowOff>
    </xdr:from>
    <xdr:to>
      <xdr:col>8</xdr:col>
      <xdr:colOff>742950</xdr:colOff>
      <xdr:row>40</xdr:row>
      <xdr:rowOff>104775</xdr:rowOff>
    </xdr:to>
    <xdr:graphicFrame macro="">
      <xdr:nvGraphicFramePr>
        <xdr:cNvPr id="5174" name="Diagramm 1">
          <a:extLst>
            <a:ext uri="{FF2B5EF4-FFF2-40B4-BE49-F238E27FC236}">
              <a16:creationId xmlns:a16="http://schemas.microsoft.com/office/drawing/2014/main" id="{00000000-0008-0000-0300-00003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18</xdr:row>
      <xdr:rowOff>76199</xdr:rowOff>
    </xdr:from>
    <xdr:to>
      <xdr:col>14</xdr:col>
      <xdr:colOff>761999</xdr:colOff>
      <xdr:row>48</xdr:row>
      <xdr:rowOff>180974</xdr:rowOff>
    </xdr:to>
    <xdr:graphicFrame macro="">
      <xdr:nvGraphicFramePr>
        <xdr:cNvPr id="6198" name="Diagramm 1">
          <a:extLst>
            <a:ext uri="{FF2B5EF4-FFF2-40B4-BE49-F238E27FC236}">
              <a16:creationId xmlns:a16="http://schemas.microsoft.com/office/drawing/2014/main" id="{00000000-0008-0000-0400-00003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104775</xdr:rowOff>
    </xdr:from>
    <xdr:to>
      <xdr:col>10</xdr:col>
      <xdr:colOff>38100</xdr:colOff>
      <xdr:row>32</xdr:row>
      <xdr:rowOff>28575</xdr:rowOff>
    </xdr:to>
    <xdr:graphicFrame macro="">
      <xdr:nvGraphicFramePr>
        <xdr:cNvPr id="8246" name="Diagramm 4">
          <a:extLst>
            <a:ext uri="{FF2B5EF4-FFF2-40B4-BE49-F238E27FC236}">
              <a16:creationId xmlns:a16="http://schemas.microsoft.com/office/drawing/2014/main" id="{00000000-0008-0000-0500-000036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14</xdr:row>
      <xdr:rowOff>152400</xdr:rowOff>
    </xdr:from>
    <xdr:to>
      <xdr:col>10</xdr:col>
      <xdr:colOff>9525</xdr:colOff>
      <xdr:row>37</xdr:row>
      <xdr:rowOff>142875</xdr:rowOff>
    </xdr:to>
    <xdr:graphicFrame macro="">
      <xdr:nvGraphicFramePr>
        <xdr:cNvPr id="9270" name="Diagramm 2">
          <a:extLst>
            <a:ext uri="{FF2B5EF4-FFF2-40B4-BE49-F238E27FC236}">
              <a16:creationId xmlns:a16="http://schemas.microsoft.com/office/drawing/2014/main" id="{00000000-0008-0000-0600-00003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10</xdr:row>
      <xdr:rowOff>104775</xdr:rowOff>
    </xdr:from>
    <xdr:to>
      <xdr:col>10</xdr:col>
      <xdr:colOff>695325</xdr:colOff>
      <xdr:row>38</xdr:row>
      <xdr:rowOff>123825</xdr:rowOff>
    </xdr:to>
    <xdr:graphicFrame macro="">
      <xdr:nvGraphicFramePr>
        <xdr:cNvPr id="10294" name="Diagramm 2">
          <a:extLst>
            <a:ext uri="{FF2B5EF4-FFF2-40B4-BE49-F238E27FC236}">
              <a16:creationId xmlns:a16="http://schemas.microsoft.com/office/drawing/2014/main" id="{00000000-0008-0000-0700-00003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104775</xdr:rowOff>
    </xdr:from>
    <xdr:to>
      <xdr:col>8</xdr:col>
      <xdr:colOff>704850</xdr:colOff>
      <xdr:row>34</xdr:row>
      <xdr:rowOff>114300</xdr:rowOff>
    </xdr:to>
    <xdr:graphicFrame macro="">
      <xdr:nvGraphicFramePr>
        <xdr:cNvPr id="152607" name="Diagramm 2">
          <a:extLst>
            <a:ext uri="{FF2B5EF4-FFF2-40B4-BE49-F238E27FC236}">
              <a16:creationId xmlns:a16="http://schemas.microsoft.com/office/drawing/2014/main" id="{00000000-0008-0000-0800-00001F5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="80" zoomScaleNormal="80" workbookViewId="0">
      <selection activeCell="M43" sqref="M43"/>
    </sheetView>
  </sheetViews>
  <sheetFormatPr baseColWidth="10" defaultRowHeight="15" x14ac:dyDescent="0.25"/>
  <cols>
    <col min="1" max="1" width="54.7109375" style="38" customWidth="1"/>
    <col min="2" max="5" width="8.7109375" style="38" customWidth="1"/>
    <col min="6" max="11" width="8.7109375" style="39" customWidth="1"/>
    <col min="12" max="12" width="11" style="39" bestFit="1" customWidth="1"/>
    <col min="13" max="13" width="9.28515625" style="39" bestFit="1" customWidth="1"/>
    <col min="14" max="14" width="29.140625" style="4" bestFit="1" customWidth="1"/>
    <col min="15" max="15" width="11.42578125" style="38"/>
    <col min="16" max="16" width="11.42578125" style="40"/>
    <col min="17" max="18" width="11.42578125" style="38"/>
    <col min="19" max="19" width="61.42578125" style="38" bestFit="1" customWidth="1"/>
    <col min="20" max="20" width="8.42578125" style="38" bestFit="1" customWidth="1"/>
    <col min="21" max="16384" width="11.42578125" style="38"/>
  </cols>
  <sheetData>
    <row r="1" spans="1:20" x14ac:dyDescent="0.25">
      <c r="A1" s="3" t="s">
        <v>44</v>
      </c>
    </row>
    <row r="2" spans="1:20" x14ac:dyDescent="0.25">
      <c r="A2" s="51" t="s">
        <v>65</v>
      </c>
    </row>
    <row r="3" spans="1:20" x14ac:dyDescent="0.25">
      <c r="B3" s="15">
        <v>2012</v>
      </c>
      <c r="C3" s="15">
        <v>2013</v>
      </c>
      <c r="D3" s="15">
        <v>2014</v>
      </c>
      <c r="E3" s="16">
        <v>2015</v>
      </c>
      <c r="F3" s="16">
        <v>2016</v>
      </c>
      <c r="G3" s="16">
        <v>2017</v>
      </c>
      <c r="H3" s="16">
        <v>2018</v>
      </c>
      <c r="I3" s="16">
        <v>2019</v>
      </c>
      <c r="J3" s="3">
        <v>2020</v>
      </c>
      <c r="K3" s="3">
        <v>2021</v>
      </c>
      <c r="L3" s="3">
        <v>2022</v>
      </c>
      <c r="M3" s="3">
        <v>2023</v>
      </c>
      <c r="N3" s="22" t="s">
        <v>64</v>
      </c>
      <c r="S3" s="49" t="s">
        <v>66</v>
      </c>
      <c r="T3" s="47"/>
    </row>
    <row r="4" spans="1:20" x14ac:dyDescent="0.25">
      <c r="A4" s="25" t="s">
        <v>0</v>
      </c>
      <c r="B4" s="23">
        <v>105</v>
      </c>
      <c r="C4" s="23">
        <v>143</v>
      </c>
      <c r="D4" s="23">
        <v>105</v>
      </c>
      <c r="E4" s="24">
        <v>200</v>
      </c>
      <c r="F4" s="24">
        <v>176</v>
      </c>
      <c r="G4" s="24">
        <v>153</v>
      </c>
      <c r="H4" s="24">
        <v>159</v>
      </c>
      <c r="I4" s="24">
        <v>198</v>
      </c>
      <c r="J4" s="24">
        <v>91</v>
      </c>
      <c r="K4" s="24">
        <v>685</v>
      </c>
      <c r="L4" s="24">
        <v>368</v>
      </c>
      <c r="M4" s="24">
        <f>_xlfn.IFNA(VLOOKUP(A4,$S$4:$T$36,2,FALSE),"")</f>
        <v>122</v>
      </c>
      <c r="N4" s="37">
        <f t="shared" ref="N4:N42" si="0">M4/(L4/12*6)*100</f>
        <v>66.304347826086953</v>
      </c>
      <c r="S4" s="48" t="s">
        <v>0</v>
      </c>
      <c r="T4" s="50">
        <v>122</v>
      </c>
    </row>
    <row r="5" spans="1:20" x14ac:dyDescent="0.25">
      <c r="A5" s="25" t="s">
        <v>1</v>
      </c>
      <c r="B5" s="23">
        <v>2521</v>
      </c>
      <c r="C5" s="23">
        <v>2596</v>
      </c>
      <c r="D5" s="23">
        <v>3741</v>
      </c>
      <c r="E5" s="24">
        <v>3098</v>
      </c>
      <c r="F5" s="24">
        <v>3764</v>
      </c>
      <c r="G5" s="24">
        <v>3228</v>
      </c>
      <c r="H5" s="24">
        <v>2729</v>
      </c>
      <c r="I5" s="24">
        <v>4444</v>
      </c>
      <c r="J5" s="24">
        <v>3792</v>
      </c>
      <c r="K5" s="24">
        <v>5231</v>
      </c>
      <c r="L5" s="24">
        <v>5925</v>
      </c>
      <c r="M5" s="24">
        <f t="shared" ref="M5:M40" si="1">_xlfn.IFNA(VLOOKUP(A5,$S$4:$T$36,2,FALSE),"")</f>
        <v>4310</v>
      </c>
      <c r="N5" s="37">
        <f t="shared" si="0"/>
        <v>145.48523206751054</v>
      </c>
      <c r="O5" s="39"/>
      <c r="P5" s="41"/>
      <c r="S5" s="48" t="s">
        <v>1</v>
      </c>
      <c r="T5" s="50">
        <v>4310</v>
      </c>
    </row>
    <row r="6" spans="1:20" x14ac:dyDescent="0.25">
      <c r="A6" s="25" t="s">
        <v>2</v>
      </c>
      <c r="B6" s="23">
        <v>1902</v>
      </c>
      <c r="C6" s="23">
        <f>(1416+355)</f>
        <v>1771</v>
      </c>
      <c r="D6" s="23">
        <v>946</v>
      </c>
      <c r="E6" s="24">
        <v>1614</v>
      </c>
      <c r="F6" s="24">
        <v>1682</v>
      </c>
      <c r="G6" s="24">
        <v>2351</v>
      </c>
      <c r="H6" s="24">
        <v>3634</v>
      </c>
      <c r="I6" s="24">
        <v>4075</v>
      </c>
      <c r="J6" s="24">
        <v>6823</v>
      </c>
      <c r="K6" s="24">
        <v>7043</v>
      </c>
      <c r="L6" s="24">
        <v>5345</v>
      </c>
      <c r="M6" s="24">
        <f t="shared" si="1"/>
        <v>1421</v>
      </c>
      <c r="N6" s="37">
        <f t="shared" si="0"/>
        <v>53.171188026192709</v>
      </c>
      <c r="P6" s="41"/>
      <c r="S6" s="48" t="s">
        <v>2</v>
      </c>
      <c r="T6" s="50">
        <v>1421</v>
      </c>
    </row>
    <row r="7" spans="1:20" x14ac:dyDescent="0.25">
      <c r="A7" s="25" t="s">
        <v>63</v>
      </c>
      <c r="B7" s="23">
        <v>0</v>
      </c>
      <c r="C7" s="23">
        <v>0</v>
      </c>
      <c r="D7" s="23">
        <v>0</v>
      </c>
      <c r="E7" s="24">
        <v>158</v>
      </c>
      <c r="F7" s="24">
        <v>212</v>
      </c>
      <c r="G7" s="24">
        <v>169</v>
      </c>
      <c r="H7" s="24">
        <v>157</v>
      </c>
      <c r="I7" s="24">
        <v>159</v>
      </c>
      <c r="J7" s="24">
        <v>154</v>
      </c>
      <c r="K7" s="24">
        <v>246</v>
      </c>
      <c r="L7" s="24">
        <v>224</v>
      </c>
      <c r="M7" s="24">
        <f t="shared" si="1"/>
        <v>226</v>
      </c>
      <c r="N7" s="37">
        <f t="shared" si="0"/>
        <v>201.78571428571428</v>
      </c>
      <c r="P7" s="41"/>
      <c r="S7" s="48" t="s">
        <v>63</v>
      </c>
      <c r="T7" s="50">
        <v>226</v>
      </c>
    </row>
    <row r="8" spans="1:20" x14ac:dyDescent="0.25">
      <c r="A8" s="48" t="s">
        <v>62</v>
      </c>
      <c r="B8" s="23"/>
      <c r="C8" s="23"/>
      <c r="D8" s="23"/>
      <c r="E8" s="24"/>
      <c r="F8" s="24"/>
      <c r="G8" s="24"/>
      <c r="H8" s="24"/>
      <c r="I8" s="24"/>
      <c r="J8" s="24"/>
      <c r="K8" s="24"/>
      <c r="L8" s="24">
        <v>21</v>
      </c>
      <c r="M8" s="24">
        <f t="shared" si="1"/>
        <v>6</v>
      </c>
      <c r="N8" s="37">
        <f t="shared" si="0"/>
        <v>57.142857142857139</v>
      </c>
      <c r="P8" s="41"/>
      <c r="S8" s="48" t="s">
        <v>62</v>
      </c>
      <c r="T8" s="50">
        <v>6</v>
      </c>
    </row>
    <row r="9" spans="1:20" x14ac:dyDescent="0.25">
      <c r="A9" s="25" t="s">
        <v>49</v>
      </c>
      <c r="B9" s="23">
        <v>8</v>
      </c>
      <c r="C9" s="23">
        <v>7</v>
      </c>
      <c r="D9" s="23">
        <v>11</v>
      </c>
      <c r="E9" s="24">
        <v>2</v>
      </c>
      <c r="F9" s="24">
        <v>4</v>
      </c>
      <c r="G9" s="24">
        <v>7</v>
      </c>
      <c r="H9" s="24">
        <v>4</v>
      </c>
      <c r="I9" s="24">
        <v>70</v>
      </c>
      <c r="J9" s="24">
        <v>113</v>
      </c>
      <c r="K9" s="24">
        <v>102</v>
      </c>
      <c r="L9" s="24">
        <v>15</v>
      </c>
      <c r="M9" s="24">
        <f t="shared" si="1"/>
        <v>29</v>
      </c>
      <c r="N9" s="37">
        <f t="shared" si="0"/>
        <v>386.66666666666669</v>
      </c>
      <c r="P9" s="41"/>
      <c r="S9" s="48" t="s">
        <v>49</v>
      </c>
      <c r="T9" s="50">
        <v>29</v>
      </c>
    </row>
    <row r="10" spans="1:20" x14ac:dyDescent="0.25">
      <c r="A10" s="25" t="s">
        <v>3</v>
      </c>
      <c r="B10" s="23">
        <v>0</v>
      </c>
      <c r="C10" s="23">
        <v>0</v>
      </c>
      <c r="D10" s="23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 t="str">
        <f t="shared" si="1"/>
        <v/>
      </c>
      <c r="N10" s="37" t="e">
        <f t="shared" si="0"/>
        <v>#VALUE!</v>
      </c>
      <c r="P10" s="41"/>
      <c r="S10" s="48" t="s">
        <v>4</v>
      </c>
      <c r="T10" s="50">
        <v>1528</v>
      </c>
    </row>
    <row r="11" spans="1:20" x14ac:dyDescent="0.25">
      <c r="A11" s="25" t="s">
        <v>4</v>
      </c>
      <c r="B11" s="23">
        <v>547</v>
      </c>
      <c r="C11" s="23">
        <v>814</v>
      </c>
      <c r="D11" s="23">
        <v>1118</v>
      </c>
      <c r="E11" s="24">
        <v>791</v>
      </c>
      <c r="F11" s="24">
        <v>1236</v>
      </c>
      <c r="G11" s="24">
        <v>1981</v>
      </c>
      <c r="H11" s="24">
        <v>2127</v>
      </c>
      <c r="I11" s="24">
        <v>1906</v>
      </c>
      <c r="J11" s="24">
        <v>2068</v>
      </c>
      <c r="K11" s="24">
        <v>2523</v>
      </c>
      <c r="L11" s="24">
        <v>1999</v>
      </c>
      <c r="M11" s="24">
        <f t="shared" si="1"/>
        <v>1528</v>
      </c>
      <c r="N11" s="37">
        <f t="shared" si="0"/>
        <v>152.87643821910956</v>
      </c>
      <c r="P11" s="41"/>
      <c r="S11" s="48" t="s">
        <v>48</v>
      </c>
      <c r="T11" s="50">
        <v>588</v>
      </c>
    </row>
    <row r="12" spans="1:20" x14ac:dyDescent="0.25">
      <c r="A12" s="25" t="s">
        <v>5</v>
      </c>
      <c r="B12" s="23">
        <v>9</v>
      </c>
      <c r="C12" s="23">
        <v>10</v>
      </c>
      <c r="D12" s="23">
        <v>0</v>
      </c>
      <c r="E12" s="24">
        <v>14</v>
      </c>
      <c r="F12" s="24">
        <v>9</v>
      </c>
      <c r="G12" s="24">
        <v>8</v>
      </c>
      <c r="H12" s="24">
        <v>9</v>
      </c>
      <c r="I12" s="24">
        <v>1E-3</v>
      </c>
      <c r="J12" s="24">
        <v>29</v>
      </c>
      <c r="K12" s="24">
        <v>0</v>
      </c>
      <c r="L12" s="24">
        <v>8</v>
      </c>
      <c r="M12" s="24" t="str">
        <f t="shared" si="1"/>
        <v/>
      </c>
      <c r="N12" s="37" t="e">
        <f t="shared" si="0"/>
        <v>#VALUE!</v>
      </c>
      <c r="P12" s="38"/>
      <c r="S12" s="48" t="s">
        <v>7</v>
      </c>
      <c r="T12" s="50">
        <v>1724</v>
      </c>
    </row>
    <row r="13" spans="1:20" x14ac:dyDescent="0.25">
      <c r="A13" s="25" t="s">
        <v>48</v>
      </c>
      <c r="B13" s="23">
        <v>1851</v>
      </c>
      <c r="C13" s="23">
        <v>2510</v>
      </c>
      <c r="D13" s="23">
        <v>2276</v>
      </c>
      <c r="E13" s="24">
        <v>3901</v>
      </c>
      <c r="F13" s="24">
        <v>435</v>
      </c>
      <c r="G13" s="24">
        <v>122</v>
      </c>
      <c r="H13" s="24">
        <v>341</v>
      </c>
      <c r="I13" s="24">
        <v>1121</v>
      </c>
      <c r="J13" s="24">
        <v>694</v>
      </c>
      <c r="K13" s="24">
        <v>596</v>
      </c>
      <c r="L13" s="24">
        <v>648</v>
      </c>
      <c r="M13" s="24">
        <f t="shared" si="1"/>
        <v>588</v>
      </c>
      <c r="N13" s="37">
        <f t="shared" si="0"/>
        <v>181.4814814814815</v>
      </c>
      <c r="Q13" s="42"/>
      <c r="S13" s="48" t="s">
        <v>50</v>
      </c>
      <c r="T13" s="50">
        <v>805</v>
      </c>
    </row>
    <row r="14" spans="1:20" x14ac:dyDescent="0.25">
      <c r="A14" s="25" t="s">
        <v>6</v>
      </c>
      <c r="B14" s="23">
        <v>191</v>
      </c>
      <c r="C14" s="23">
        <v>244</v>
      </c>
      <c r="D14" s="23">
        <v>589</v>
      </c>
      <c r="E14" s="24">
        <v>119</v>
      </c>
      <c r="F14" s="24">
        <v>307</v>
      </c>
      <c r="G14" s="24">
        <v>22</v>
      </c>
      <c r="H14" s="24">
        <v>58</v>
      </c>
      <c r="I14" s="24">
        <v>17</v>
      </c>
      <c r="J14" s="24">
        <v>9</v>
      </c>
      <c r="K14" s="24">
        <v>15</v>
      </c>
      <c r="L14" s="24">
        <v>0</v>
      </c>
      <c r="M14" s="24" t="str">
        <f t="shared" si="1"/>
        <v/>
      </c>
      <c r="N14" s="37" t="e">
        <f t="shared" si="0"/>
        <v>#VALUE!</v>
      </c>
      <c r="P14" s="42"/>
      <c r="Q14" s="42"/>
      <c r="S14" s="48" t="s">
        <v>51</v>
      </c>
      <c r="T14" s="50">
        <v>15</v>
      </c>
    </row>
    <row r="15" spans="1:20" x14ac:dyDescent="0.25">
      <c r="A15" s="25" t="s">
        <v>7</v>
      </c>
      <c r="B15" s="23">
        <v>879</v>
      </c>
      <c r="C15" s="23">
        <v>1781</v>
      </c>
      <c r="D15" s="23">
        <v>3743</v>
      </c>
      <c r="E15" s="24">
        <v>4393</v>
      </c>
      <c r="F15" s="24">
        <v>668</v>
      </c>
      <c r="G15" s="24">
        <v>1124</v>
      </c>
      <c r="H15" s="24">
        <v>613</v>
      </c>
      <c r="I15" s="24">
        <v>1484</v>
      </c>
      <c r="J15" s="24">
        <v>490</v>
      </c>
      <c r="K15" s="24">
        <v>562</v>
      </c>
      <c r="L15" s="24">
        <v>1958</v>
      </c>
      <c r="M15" s="24">
        <f t="shared" si="1"/>
        <v>1724</v>
      </c>
      <c r="N15" s="37">
        <f t="shared" si="0"/>
        <v>176.09805924412666</v>
      </c>
      <c r="P15" s="43"/>
      <c r="Q15" s="44"/>
      <c r="S15" s="48" t="s">
        <v>9</v>
      </c>
      <c r="T15" s="50">
        <v>264</v>
      </c>
    </row>
    <row r="16" spans="1:20" x14ac:dyDescent="0.25">
      <c r="A16" s="25" t="s">
        <v>50</v>
      </c>
      <c r="B16" s="23">
        <v>836</v>
      </c>
      <c r="C16" s="23">
        <v>572</v>
      </c>
      <c r="D16" s="23">
        <v>269</v>
      </c>
      <c r="E16" s="24">
        <v>101</v>
      </c>
      <c r="F16" s="24">
        <v>0</v>
      </c>
      <c r="G16" s="24">
        <v>0</v>
      </c>
      <c r="H16" s="24">
        <v>0</v>
      </c>
      <c r="I16" s="24">
        <v>27</v>
      </c>
      <c r="J16" s="24">
        <v>843</v>
      </c>
      <c r="K16" s="24">
        <v>990</v>
      </c>
      <c r="L16" s="24">
        <v>1832</v>
      </c>
      <c r="M16" s="24">
        <f t="shared" si="1"/>
        <v>805</v>
      </c>
      <c r="N16" s="37">
        <f t="shared" si="0"/>
        <v>87.882096069868993</v>
      </c>
      <c r="P16" s="43"/>
      <c r="Q16" s="44"/>
      <c r="S16" s="48" t="s">
        <v>10</v>
      </c>
      <c r="T16" s="50">
        <v>1272</v>
      </c>
    </row>
    <row r="17" spans="1:20" x14ac:dyDescent="0.25">
      <c r="A17" s="25" t="s">
        <v>8</v>
      </c>
      <c r="B17" s="23">
        <v>23</v>
      </c>
      <c r="C17" s="23">
        <v>235</v>
      </c>
      <c r="D17" s="23">
        <v>116</v>
      </c>
      <c r="E17" s="24">
        <v>127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 t="str">
        <f t="shared" si="1"/>
        <v/>
      </c>
      <c r="N17" s="37" t="e">
        <f t="shared" si="0"/>
        <v>#VALUE!</v>
      </c>
      <c r="P17" s="43"/>
      <c r="Q17" s="44"/>
      <c r="S17" s="48" t="s">
        <v>46</v>
      </c>
      <c r="T17" s="50">
        <v>1651</v>
      </c>
    </row>
    <row r="18" spans="1:20" x14ac:dyDescent="0.25">
      <c r="A18" s="25" t="s">
        <v>51</v>
      </c>
      <c r="B18" s="23"/>
      <c r="C18" s="23"/>
      <c r="D18" s="23"/>
      <c r="E18" s="24"/>
      <c r="F18" s="24"/>
      <c r="G18" s="24"/>
      <c r="H18" s="24"/>
      <c r="I18" s="24"/>
      <c r="J18" s="24"/>
      <c r="K18" s="24"/>
      <c r="L18" s="24">
        <v>20</v>
      </c>
      <c r="M18" s="24">
        <f t="shared" si="1"/>
        <v>15</v>
      </c>
      <c r="N18" s="37">
        <f t="shared" si="0"/>
        <v>150</v>
      </c>
      <c r="P18" s="43"/>
      <c r="Q18" s="44"/>
      <c r="S18" s="48" t="s">
        <v>53</v>
      </c>
      <c r="T18" s="50">
        <v>103</v>
      </c>
    </row>
    <row r="19" spans="1:20" x14ac:dyDescent="0.25">
      <c r="A19" s="25" t="s">
        <v>9</v>
      </c>
      <c r="B19" s="23">
        <v>1064</v>
      </c>
      <c r="C19" s="23">
        <v>319</v>
      </c>
      <c r="D19" s="23">
        <v>476</v>
      </c>
      <c r="E19" s="24">
        <v>433</v>
      </c>
      <c r="F19" s="24">
        <v>449</v>
      </c>
      <c r="G19" s="24">
        <v>469</v>
      </c>
      <c r="H19" s="24">
        <v>512</v>
      </c>
      <c r="I19" s="24">
        <v>576</v>
      </c>
      <c r="J19" s="24">
        <v>323</v>
      </c>
      <c r="K19" s="24">
        <v>302</v>
      </c>
      <c r="L19" s="24">
        <v>238</v>
      </c>
      <c r="M19" s="24">
        <f t="shared" si="1"/>
        <v>264</v>
      </c>
      <c r="N19" s="37">
        <f t="shared" si="0"/>
        <v>221.84873949579833</v>
      </c>
      <c r="P19" s="43"/>
      <c r="Q19" s="44"/>
      <c r="S19" s="48" t="s">
        <v>12</v>
      </c>
      <c r="T19" s="50">
        <v>5</v>
      </c>
    </row>
    <row r="20" spans="1:20" x14ac:dyDescent="0.25">
      <c r="A20" s="25" t="s">
        <v>10</v>
      </c>
      <c r="B20" s="23">
        <v>0</v>
      </c>
      <c r="C20" s="23">
        <v>0</v>
      </c>
      <c r="D20" s="23">
        <v>1160</v>
      </c>
      <c r="E20" s="24">
        <v>1569</v>
      </c>
      <c r="F20" s="24">
        <v>1500</v>
      </c>
      <c r="G20" s="24">
        <v>2556</v>
      </c>
      <c r="H20" s="24">
        <v>2768</v>
      </c>
      <c r="I20" s="24">
        <v>2458</v>
      </c>
      <c r="J20" s="24">
        <v>2111</v>
      </c>
      <c r="K20" s="24">
        <v>1628</v>
      </c>
      <c r="L20" s="24">
        <v>2131</v>
      </c>
      <c r="M20" s="24">
        <f t="shared" si="1"/>
        <v>1272</v>
      </c>
      <c r="N20" s="37">
        <f t="shared" si="0"/>
        <v>119.38057250117315</v>
      </c>
      <c r="P20" s="43"/>
      <c r="Q20" s="44"/>
      <c r="S20" s="48" t="s">
        <v>13</v>
      </c>
      <c r="T20" s="50">
        <v>1</v>
      </c>
    </row>
    <row r="21" spans="1:20" x14ac:dyDescent="0.25">
      <c r="A21" s="25" t="s">
        <v>52</v>
      </c>
      <c r="B21" s="23">
        <v>180</v>
      </c>
      <c r="C21" s="23">
        <v>166</v>
      </c>
      <c r="D21" s="23">
        <v>314</v>
      </c>
      <c r="E21" s="24">
        <v>2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94</v>
      </c>
      <c r="M21" s="24" t="str">
        <f t="shared" si="1"/>
        <v/>
      </c>
      <c r="N21" s="37" t="e">
        <f t="shared" si="0"/>
        <v>#VALUE!</v>
      </c>
      <c r="P21" s="43"/>
      <c r="Q21" s="44"/>
      <c r="S21" s="48" t="s">
        <v>54</v>
      </c>
      <c r="T21" s="50">
        <v>137</v>
      </c>
    </row>
    <row r="22" spans="1:20" x14ac:dyDescent="0.25">
      <c r="A22" s="48" t="s">
        <v>46</v>
      </c>
      <c r="B22" s="23">
        <v>43</v>
      </c>
      <c r="C22" s="23">
        <v>493</v>
      </c>
      <c r="D22" s="23">
        <v>1050</v>
      </c>
      <c r="E22" s="24">
        <v>3214</v>
      </c>
      <c r="F22" s="24">
        <v>2684</v>
      </c>
      <c r="G22" s="24">
        <v>1696</v>
      </c>
      <c r="H22" s="24">
        <v>2232</v>
      </c>
      <c r="I22" s="24">
        <v>2973</v>
      </c>
      <c r="J22" s="24">
        <v>3917</v>
      </c>
      <c r="K22" s="24">
        <v>2353</v>
      </c>
      <c r="L22" s="24">
        <v>2737</v>
      </c>
      <c r="M22" s="24">
        <f t="shared" si="1"/>
        <v>1651</v>
      </c>
      <c r="N22" s="37">
        <f t="shared" si="0"/>
        <v>120.6430398246255</v>
      </c>
      <c r="P22" s="43"/>
      <c r="Q22" s="44"/>
      <c r="S22" s="48" t="s">
        <v>15</v>
      </c>
      <c r="T22" s="50">
        <v>1031</v>
      </c>
    </row>
    <row r="23" spans="1:20" x14ac:dyDescent="0.25">
      <c r="A23" s="25" t="s">
        <v>11</v>
      </c>
      <c r="B23" s="23">
        <v>22</v>
      </c>
      <c r="C23" s="23">
        <v>93</v>
      </c>
      <c r="D23" s="23">
        <v>208</v>
      </c>
      <c r="E23" s="24">
        <v>258</v>
      </c>
      <c r="F23" s="24">
        <v>89</v>
      </c>
      <c r="G23" s="24">
        <v>45</v>
      </c>
      <c r="H23" s="24">
        <v>23</v>
      </c>
      <c r="I23" s="24">
        <v>15</v>
      </c>
      <c r="J23" s="24">
        <v>1</v>
      </c>
      <c r="K23" s="24">
        <v>3</v>
      </c>
      <c r="L23" s="24">
        <v>5</v>
      </c>
      <c r="M23" s="24" t="str">
        <f t="shared" si="1"/>
        <v/>
      </c>
      <c r="N23" s="37" t="e">
        <f t="shared" si="0"/>
        <v>#VALUE!</v>
      </c>
      <c r="P23" s="43"/>
      <c r="Q23" s="44"/>
      <c r="S23" s="48" t="s">
        <v>17</v>
      </c>
      <c r="T23" s="50">
        <v>550</v>
      </c>
    </row>
    <row r="24" spans="1:20" x14ac:dyDescent="0.25">
      <c r="A24" s="25" t="s">
        <v>53</v>
      </c>
      <c r="B24" s="23"/>
      <c r="C24" s="23"/>
      <c r="D24" s="23"/>
      <c r="E24" s="24"/>
      <c r="F24" s="24"/>
      <c r="G24" s="24"/>
      <c r="H24" s="24">
        <v>460</v>
      </c>
      <c r="I24" s="24">
        <v>494</v>
      </c>
      <c r="J24" s="24">
        <v>374</v>
      </c>
      <c r="K24" s="24">
        <v>174</v>
      </c>
      <c r="L24" s="24">
        <v>115</v>
      </c>
      <c r="M24" s="24">
        <f t="shared" si="1"/>
        <v>103</v>
      </c>
      <c r="N24" s="37">
        <f t="shared" si="0"/>
        <v>179.13043478260872</v>
      </c>
      <c r="P24" s="43"/>
      <c r="Q24" s="44"/>
      <c r="S24" s="48" t="s">
        <v>56</v>
      </c>
      <c r="T24" s="50">
        <v>420</v>
      </c>
    </row>
    <row r="25" spans="1:20" x14ac:dyDescent="0.25">
      <c r="A25" s="25" t="s">
        <v>12</v>
      </c>
      <c r="B25" s="23">
        <v>610</v>
      </c>
      <c r="C25" s="23">
        <v>236</v>
      </c>
      <c r="D25" s="23">
        <v>86</v>
      </c>
      <c r="E25" s="24">
        <v>59</v>
      </c>
      <c r="F25" s="24">
        <v>85</v>
      </c>
      <c r="G25" s="24">
        <v>31</v>
      </c>
      <c r="H25" s="24">
        <v>19</v>
      </c>
      <c r="I25" s="24">
        <v>49</v>
      </c>
      <c r="J25" s="24">
        <v>110</v>
      </c>
      <c r="K25" s="24">
        <v>1091</v>
      </c>
      <c r="L25" s="24">
        <v>542</v>
      </c>
      <c r="M25" s="24">
        <f t="shared" si="1"/>
        <v>5</v>
      </c>
      <c r="N25" s="37">
        <f t="shared" si="0"/>
        <v>1.8450184501845017</v>
      </c>
      <c r="P25" s="43"/>
      <c r="Q25" s="44"/>
      <c r="S25" s="48" t="s">
        <v>57</v>
      </c>
      <c r="T25" s="50">
        <v>334</v>
      </c>
    </row>
    <row r="26" spans="1:20" x14ac:dyDescent="0.25">
      <c r="A26" s="25" t="s">
        <v>13</v>
      </c>
      <c r="B26" s="23">
        <v>0</v>
      </c>
      <c r="C26" s="23">
        <v>225</v>
      </c>
      <c r="D26" s="23">
        <v>35</v>
      </c>
      <c r="E26" s="24">
        <v>27</v>
      </c>
      <c r="F26" s="24">
        <v>171</v>
      </c>
      <c r="G26" s="24">
        <v>79</v>
      </c>
      <c r="H26" s="24">
        <v>45</v>
      </c>
      <c r="I26" s="24">
        <v>21</v>
      </c>
      <c r="J26" s="24">
        <v>40</v>
      </c>
      <c r="K26" s="24">
        <v>5</v>
      </c>
      <c r="L26" s="24">
        <v>0</v>
      </c>
      <c r="M26" s="24">
        <f t="shared" si="1"/>
        <v>1</v>
      </c>
      <c r="N26" s="37" t="e">
        <f t="shared" si="0"/>
        <v>#DIV/0!</v>
      </c>
      <c r="P26" s="43"/>
      <c r="Q26" s="44"/>
      <c r="S26" s="48" t="s">
        <v>20</v>
      </c>
      <c r="T26" s="50">
        <v>137</v>
      </c>
    </row>
    <row r="27" spans="1:20" x14ac:dyDescent="0.25">
      <c r="A27" s="25" t="s">
        <v>14</v>
      </c>
      <c r="B27" s="23">
        <v>261</v>
      </c>
      <c r="C27" s="23">
        <v>480</v>
      </c>
      <c r="D27" s="23">
        <v>278</v>
      </c>
      <c r="E27" s="24">
        <v>173</v>
      </c>
      <c r="F27" s="24">
        <v>0</v>
      </c>
      <c r="G27" s="24">
        <v>20</v>
      </c>
      <c r="H27" s="24">
        <v>1</v>
      </c>
      <c r="I27" s="24">
        <v>0</v>
      </c>
      <c r="J27" s="24">
        <v>0</v>
      </c>
      <c r="K27" s="24">
        <v>0</v>
      </c>
      <c r="L27" s="24">
        <v>0</v>
      </c>
      <c r="M27" s="24" t="str">
        <f t="shared" si="1"/>
        <v/>
      </c>
      <c r="N27" s="37" t="e">
        <f t="shared" si="0"/>
        <v>#VALUE!</v>
      </c>
      <c r="P27" s="43"/>
      <c r="Q27" s="44"/>
      <c r="S27" s="48" t="s">
        <v>58</v>
      </c>
      <c r="T27" s="50">
        <v>127</v>
      </c>
    </row>
    <row r="28" spans="1:20" x14ac:dyDescent="0.25">
      <c r="A28" s="25" t="s">
        <v>54</v>
      </c>
      <c r="B28" s="23"/>
      <c r="C28" s="23"/>
      <c r="D28" s="23"/>
      <c r="E28" s="24"/>
      <c r="F28" s="24"/>
      <c r="G28" s="24"/>
      <c r="H28" s="24"/>
      <c r="I28" s="24"/>
      <c r="J28" s="24"/>
      <c r="K28" s="24"/>
      <c r="L28" s="24">
        <v>39</v>
      </c>
      <c r="M28" s="24">
        <f t="shared" si="1"/>
        <v>137</v>
      </c>
      <c r="N28" s="37">
        <f t="shared" si="0"/>
        <v>702.56410256410254</v>
      </c>
      <c r="P28" s="43"/>
      <c r="Q28" s="44"/>
      <c r="S28" s="48" t="s">
        <v>39</v>
      </c>
      <c r="T28" s="50">
        <v>25</v>
      </c>
    </row>
    <row r="29" spans="1:20" x14ac:dyDescent="0.25">
      <c r="A29" s="25" t="s">
        <v>15</v>
      </c>
      <c r="B29" s="23">
        <v>6815</v>
      </c>
      <c r="C29" s="23">
        <v>7162</v>
      </c>
      <c r="D29" s="23">
        <v>5783</v>
      </c>
      <c r="E29" s="24">
        <v>1634</v>
      </c>
      <c r="F29" s="24">
        <v>1388</v>
      </c>
      <c r="G29" s="24">
        <v>1327</v>
      </c>
      <c r="H29" s="24">
        <v>1552</v>
      </c>
      <c r="I29" s="24">
        <v>1932</v>
      </c>
      <c r="J29" s="24">
        <v>1092</v>
      </c>
      <c r="K29" s="24">
        <v>1133</v>
      </c>
      <c r="L29" s="24">
        <v>1412</v>
      </c>
      <c r="M29" s="24">
        <f t="shared" si="1"/>
        <v>1031</v>
      </c>
      <c r="N29" s="37">
        <f t="shared" si="0"/>
        <v>146.03399433427762</v>
      </c>
      <c r="P29" s="43"/>
      <c r="Q29" s="44"/>
      <c r="S29" s="48" t="s">
        <v>59</v>
      </c>
      <c r="T29" s="50">
        <v>36</v>
      </c>
    </row>
    <row r="30" spans="1:20" x14ac:dyDescent="0.25">
      <c r="A30" s="25" t="s">
        <v>55</v>
      </c>
      <c r="B30" s="23">
        <v>0</v>
      </c>
      <c r="C30" s="23">
        <v>2046</v>
      </c>
      <c r="D30" s="23">
        <v>1024</v>
      </c>
      <c r="E30" s="24">
        <v>217</v>
      </c>
      <c r="F30" s="24">
        <v>23</v>
      </c>
      <c r="G30" s="24">
        <v>11</v>
      </c>
      <c r="H30" s="24">
        <v>14</v>
      </c>
      <c r="I30" s="24">
        <v>1</v>
      </c>
      <c r="J30" s="24">
        <v>7</v>
      </c>
      <c r="K30" s="24">
        <v>122</v>
      </c>
      <c r="L30" s="24">
        <v>99</v>
      </c>
      <c r="M30" s="24" t="str">
        <f t="shared" si="1"/>
        <v/>
      </c>
      <c r="N30" s="37" t="e">
        <f t="shared" si="0"/>
        <v>#VALUE!</v>
      </c>
      <c r="P30" s="43"/>
      <c r="Q30" s="44"/>
      <c r="S30" s="48" t="s">
        <v>60</v>
      </c>
      <c r="T30" s="50">
        <v>365</v>
      </c>
    </row>
    <row r="31" spans="1:20" x14ac:dyDescent="0.25">
      <c r="A31" s="25" t="s">
        <v>17</v>
      </c>
      <c r="B31" s="23">
        <v>7935</v>
      </c>
      <c r="C31" s="23">
        <v>9810</v>
      </c>
      <c r="D31" s="23">
        <v>5668</v>
      </c>
      <c r="E31" s="24">
        <v>2171</v>
      </c>
      <c r="F31" s="24">
        <v>2848</v>
      </c>
      <c r="G31" s="24">
        <v>1694</v>
      </c>
      <c r="H31" s="24">
        <v>1954</v>
      </c>
      <c r="I31" s="24">
        <v>3180</v>
      </c>
      <c r="J31" s="24">
        <v>2557</v>
      </c>
      <c r="K31" s="24">
        <v>1569</v>
      </c>
      <c r="L31" s="24">
        <v>1106</v>
      </c>
      <c r="M31" s="24">
        <f t="shared" si="1"/>
        <v>550</v>
      </c>
      <c r="N31" s="37">
        <f t="shared" si="0"/>
        <v>99.457504520795652</v>
      </c>
      <c r="P31" s="43"/>
      <c r="Q31" s="44"/>
      <c r="S31" s="48" t="s">
        <v>61</v>
      </c>
      <c r="T31" s="50">
        <v>299</v>
      </c>
    </row>
    <row r="32" spans="1:20" x14ac:dyDescent="0.25">
      <c r="A32" s="25" t="s">
        <v>56</v>
      </c>
      <c r="B32" s="23">
        <v>2668</v>
      </c>
      <c r="C32" s="23">
        <v>3537</v>
      </c>
      <c r="D32" s="23">
        <v>3452</v>
      </c>
      <c r="E32" s="24">
        <v>1897</v>
      </c>
      <c r="F32" s="24">
        <v>1495</v>
      </c>
      <c r="G32" s="24">
        <v>1652</v>
      </c>
      <c r="H32" s="24">
        <v>1412</v>
      </c>
      <c r="I32" s="24">
        <v>1912</v>
      </c>
      <c r="J32" s="24">
        <v>2002</v>
      </c>
      <c r="K32" s="24">
        <v>2258</v>
      </c>
      <c r="L32" s="24">
        <v>1596</v>
      </c>
      <c r="M32" s="24">
        <f t="shared" si="1"/>
        <v>420</v>
      </c>
      <c r="N32" s="37">
        <f t="shared" si="0"/>
        <v>52.631578947368418</v>
      </c>
      <c r="P32" s="43"/>
      <c r="Q32" s="44"/>
      <c r="S32" s="48"/>
    </row>
    <row r="33" spans="1:20" x14ac:dyDescent="0.25">
      <c r="A33" s="25" t="s">
        <v>57</v>
      </c>
      <c r="B33" s="23">
        <v>4543</v>
      </c>
      <c r="C33" s="23">
        <v>3237</v>
      </c>
      <c r="D33" s="23">
        <v>1813</v>
      </c>
      <c r="E33" s="24">
        <v>1296</v>
      </c>
      <c r="F33" s="24">
        <v>1556</v>
      </c>
      <c r="G33" s="24">
        <v>1528</v>
      </c>
      <c r="H33" s="24">
        <v>1070</v>
      </c>
      <c r="I33" s="24">
        <v>1317</v>
      </c>
      <c r="J33" s="24">
        <v>1101</v>
      </c>
      <c r="K33" s="24">
        <v>993</v>
      </c>
      <c r="L33" s="24">
        <v>766</v>
      </c>
      <c r="M33" s="24">
        <f t="shared" si="1"/>
        <v>334</v>
      </c>
      <c r="N33" s="37">
        <f t="shared" si="0"/>
        <v>87.206266318537857</v>
      </c>
      <c r="P33" s="43"/>
      <c r="Q33" s="44"/>
      <c r="S33" s="48"/>
      <c r="T33" s="49">
        <f>SUM(T4:T31)</f>
        <v>17531</v>
      </c>
    </row>
    <row r="34" spans="1:20" x14ac:dyDescent="0.25">
      <c r="A34" s="25" t="s">
        <v>20</v>
      </c>
      <c r="B34" s="23">
        <v>2011</v>
      </c>
      <c r="C34" s="23">
        <v>590</v>
      </c>
      <c r="D34" s="23">
        <v>271</v>
      </c>
      <c r="E34" s="24">
        <v>427</v>
      </c>
      <c r="F34" s="24">
        <v>250</v>
      </c>
      <c r="G34" s="24">
        <v>359</v>
      </c>
      <c r="H34" s="24">
        <v>266</v>
      </c>
      <c r="I34" s="24">
        <v>187</v>
      </c>
      <c r="J34" s="24">
        <v>201</v>
      </c>
      <c r="K34" s="24">
        <v>126</v>
      </c>
      <c r="L34" s="24">
        <v>323</v>
      </c>
      <c r="M34" s="24">
        <f t="shared" si="1"/>
        <v>137</v>
      </c>
      <c r="N34" s="37">
        <f t="shared" si="0"/>
        <v>84.829721362229108</v>
      </c>
      <c r="P34" s="43"/>
      <c r="Q34" s="44"/>
      <c r="S34" s="48"/>
    </row>
    <row r="35" spans="1:20" x14ac:dyDescent="0.25">
      <c r="A35" s="25" t="s">
        <v>58</v>
      </c>
      <c r="B35" s="23">
        <v>1270</v>
      </c>
      <c r="C35" s="23">
        <v>1172</v>
      </c>
      <c r="D35" s="23">
        <v>1280</v>
      </c>
      <c r="E35" s="24">
        <v>377</v>
      </c>
      <c r="F35" s="24">
        <v>376</v>
      </c>
      <c r="G35" s="24">
        <v>179</v>
      </c>
      <c r="H35" s="24">
        <v>698</v>
      </c>
      <c r="I35" s="24">
        <v>619</v>
      </c>
      <c r="J35" s="24">
        <v>716</v>
      </c>
      <c r="K35" s="24">
        <v>778</v>
      </c>
      <c r="L35" s="24">
        <v>522</v>
      </c>
      <c r="M35" s="24">
        <f t="shared" si="1"/>
        <v>127</v>
      </c>
      <c r="N35" s="37">
        <f t="shared" si="0"/>
        <v>48.659003831417621</v>
      </c>
      <c r="P35" s="43"/>
      <c r="Q35" s="44"/>
      <c r="S35" s="48"/>
      <c r="T35" s="50"/>
    </row>
    <row r="36" spans="1:20" x14ac:dyDescent="0.25">
      <c r="A36" s="25" t="s">
        <v>39</v>
      </c>
      <c r="B36" s="23"/>
      <c r="C36" s="23"/>
      <c r="D36" s="23"/>
      <c r="E36" s="24"/>
      <c r="F36" s="24">
        <v>69</v>
      </c>
      <c r="G36" s="24">
        <v>47</v>
      </c>
      <c r="H36" s="24">
        <v>81</v>
      </c>
      <c r="I36" s="24">
        <v>68</v>
      </c>
      <c r="J36" s="24">
        <v>83</v>
      </c>
      <c r="K36" s="24">
        <v>47</v>
      </c>
      <c r="L36" s="24">
        <v>81</v>
      </c>
      <c r="M36" s="24">
        <f t="shared" si="1"/>
        <v>25</v>
      </c>
      <c r="N36" s="37">
        <f t="shared" si="0"/>
        <v>61.728395061728392</v>
      </c>
      <c r="P36" s="43"/>
      <c r="Q36" s="44"/>
      <c r="S36" s="47"/>
      <c r="T36" s="50"/>
    </row>
    <row r="37" spans="1:20" x14ac:dyDescent="0.25">
      <c r="A37" s="25" t="s">
        <v>59</v>
      </c>
      <c r="B37" s="23"/>
      <c r="C37" s="23"/>
      <c r="D37" s="23"/>
      <c r="E37" s="24"/>
      <c r="F37" s="24">
        <v>58</v>
      </c>
      <c r="G37" s="24">
        <v>158</v>
      </c>
      <c r="H37" s="24">
        <v>296</v>
      </c>
      <c r="I37" s="24">
        <v>267</v>
      </c>
      <c r="J37" s="24">
        <v>298</v>
      </c>
      <c r="K37" s="24">
        <v>421</v>
      </c>
      <c r="L37" s="24">
        <v>129</v>
      </c>
      <c r="M37" s="24">
        <f t="shared" si="1"/>
        <v>36</v>
      </c>
      <c r="N37" s="37">
        <f t="shared" si="0"/>
        <v>55.813953488372093</v>
      </c>
      <c r="P37" s="43"/>
      <c r="Q37" s="44"/>
      <c r="S37" s="47"/>
      <c r="T37" s="50"/>
    </row>
    <row r="38" spans="1:20" x14ac:dyDescent="0.25">
      <c r="A38" s="25" t="s">
        <v>60</v>
      </c>
      <c r="B38" s="23"/>
      <c r="C38" s="23"/>
      <c r="D38" s="23"/>
      <c r="E38" s="24"/>
      <c r="F38" s="24">
        <v>1133</v>
      </c>
      <c r="G38" s="24">
        <v>506</v>
      </c>
      <c r="H38" s="24">
        <v>296</v>
      </c>
      <c r="I38" s="24">
        <v>220</v>
      </c>
      <c r="J38" s="24">
        <v>363</v>
      </c>
      <c r="K38" s="24">
        <v>128</v>
      </c>
      <c r="L38" s="24">
        <v>1227</v>
      </c>
      <c r="M38" s="24">
        <f t="shared" si="1"/>
        <v>365</v>
      </c>
      <c r="N38" s="37">
        <f t="shared" si="0"/>
        <v>59.494702526487366</v>
      </c>
      <c r="P38" s="43"/>
      <c r="Q38" s="44"/>
    </row>
    <row r="39" spans="1:20" x14ac:dyDescent="0.25">
      <c r="A39" s="25" t="s">
        <v>40</v>
      </c>
      <c r="B39" s="23"/>
      <c r="C39" s="23"/>
      <c r="D39" s="23"/>
      <c r="E39" s="24"/>
      <c r="F39" s="24">
        <v>526</v>
      </c>
      <c r="G39" s="24">
        <v>340</v>
      </c>
      <c r="H39" s="24">
        <v>97</v>
      </c>
      <c r="I39" s="24">
        <v>24</v>
      </c>
      <c r="J39" s="24">
        <v>21</v>
      </c>
      <c r="K39" s="24">
        <v>5</v>
      </c>
      <c r="L39" s="24">
        <v>30</v>
      </c>
      <c r="M39" s="24" t="str">
        <f t="shared" si="1"/>
        <v/>
      </c>
      <c r="N39" s="37" t="e">
        <f t="shared" si="0"/>
        <v>#VALUE!</v>
      </c>
      <c r="P39" s="43"/>
      <c r="Q39" s="44"/>
    </row>
    <row r="40" spans="1:20" x14ac:dyDescent="0.25">
      <c r="A40" s="25" t="s">
        <v>61</v>
      </c>
      <c r="B40" s="23"/>
      <c r="C40" s="23"/>
      <c r="D40" s="23"/>
      <c r="E40" s="24"/>
      <c r="F40" s="24">
        <v>526</v>
      </c>
      <c r="G40" s="24">
        <v>340</v>
      </c>
      <c r="H40" s="24">
        <v>97</v>
      </c>
      <c r="I40" s="24">
        <v>135</v>
      </c>
      <c r="J40" s="24">
        <v>164</v>
      </c>
      <c r="K40" s="24">
        <v>247</v>
      </c>
      <c r="L40" s="24">
        <v>398</v>
      </c>
      <c r="M40" s="24">
        <f t="shared" si="1"/>
        <v>299</v>
      </c>
      <c r="N40" s="37">
        <f t="shared" si="0"/>
        <v>150.25125628140702</v>
      </c>
      <c r="P40" s="43"/>
      <c r="Q40" s="44"/>
    </row>
    <row r="41" spans="1:20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37" t="e">
        <f t="shared" si="0"/>
        <v>#DIV/0!</v>
      </c>
      <c r="P41" s="43"/>
      <c r="Q41" s="44"/>
    </row>
    <row r="42" spans="1:20" x14ac:dyDescent="0.25">
      <c r="A42" s="3" t="s">
        <v>38</v>
      </c>
      <c r="B42" s="19">
        <f t="shared" ref="B42:M42" si="2">SUM(B4:B40)</f>
        <v>36294</v>
      </c>
      <c r="C42" s="19">
        <f t="shared" si="2"/>
        <v>40249</v>
      </c>
      <c r="D42" s="19">
        <f t="shared" si="2"/>
        <v>35812</v>
      </c>
      <c r="E42" s="19">
        <f t="shared" si="2"/>
        <v>28272</v>
      </c>
      <c r="F42" s="19">
        <f t="shared" si="2"/>
        <v>23719</v>
      </c>
      <c r="G42" s="19">
        <f t="shared" si="2"/>
        <v>22202</v>
      </c>
      <c r="H42" s="19">
        <f t="shared" si="2"/>
        <v>23724</v>
      </c>
      <c r="I42" s="19">
        <f t="shared" si="2"/>
        <v>29949.001</v>
      </c>
      <c r="J42" s="19">
        <f t="shared" si="2"/>
        <v>30587</v>
      </c>
      <c r="K42" s="19">
        <f t="shared" si="2"/>
        <v>31376</v>
      </c>
      <c r="L42" s="19">
        <f t="shared" si="2"/>
        <v>31953</v>
      </c>
      <c r="M42" s="19">
        <f t="shared" si="2"/>
        <v>17531</v>
      </c>
      <c r="N42" s="52">
        <f t="shared" si="0"/>
        <v>109.72991581385159</v>
      </c>
      <c r="P42" s="43"/>
      <c r="Q42" s="44"/>
    </row>
    <row r="43" spans="1:20" x14ac:dyDescent="0.25">
      <c r="A43" s="38" t="s">
        <v>45</v>
      </c>
      <c r="B43" s="33">
        <v>67392</v>
      </c>
      <c r="C43" s="33">
        <v>74908.800000000003</v>
      </c>
      <c r="D43" s="33">
        <v>74908.800000000003</v>
      </c>
      <c r="E43" s="33">
        <v>74908.800000000003</v>
      </c>
      <c r="F43" s="33">
        <v>61106.400000000001</v>
      </c>
      <c r="G43" s="33">
        <v>49248</v>
      </c>
      <c r="H43" s="33">
        <v>49111.199999999997</v>
      </c>
      <c r="I43" s="33">
        <v>49111.199999999997</v>
      </c>
      <c r="J43" s="33">
        <v>57511.8</v>
      </c>
      <c r="K43" s="33">
        <v>57511.8</v>
      </c>
      <c r="L43" s="33">
        <v>63327.6</v>
      </c>
      <c r="M43" s="33">
        <v>64943.1</v>
      </c>
      <c r="N43" s="27"/>
      <c r="P43" s="38"/>
    </row>
    <row r="44" spans="1:20" x14ac:dyDescent="0.25">
      <c r="A44" s="38" t="s">
        <v>43</v>
      </c>
      <c r="B44" s="34">
        <f>B43/B42</f>
        <v>1.8568358406348158</v>
      </c>
      <c r="C44" s="34">
        <f t="shared" ref="C44:J44" si="3">C43/C42</f>
        <v>1.8611344381226864</v>
      </c>
      <c r="D44" s="34">
        <f t="shared" si="3"/>
        <v>2.0917234446554227</v>
      </c>
      <c r="E44" s="34">
        <f t="shared" si="3"/>
        <v>2.6495755517826827</v>
      </c>
      <c r="F44" s="34">
        <f t="shared" si="3"/>
        <v>2.5762637547957334</v>
      </c>
      <c r="G44" s="34">
        <f t="shared" si="3"/>
        <v>2.2181785424736509</v>
      </c>
      <c r="H44" s="34">
        <f t="shared" si="3"/>
        <v>2.0701062215477997</v>
      </c>
      <c r="I44" s="34">
        <f t="shared" si="3"/>
        <v>1.6398276523480699</v>
      </c>
      <c r="J44" s="34">
        <f t="shared" si="3"/>
        <v>1.8802693954948182</v>
      </c>
      <c r="K44" s="34">
        <f t="shared" ref="K44:L44" si="4">K43/K42</f>
        <v>1.8329869964303926</v>
      </c>
      <c r="L44" s="34">
        <f t="shared" si="4"/>
        <v>1.9818984132945263</v>
      </c>
      <c r="M44" s="34">
        <f t="shared" ref="M44" si="5">M43/M42</f>
        <v>3.7044720780331981</v>
      </c>
      <c r="P44" s="38"/>
    </row>
    <row r="45" spans="1:20" x14ac:dyDescent="0.25">
      <c r="B45" s="30">
        <v>2012</v>
      </c>
      <c r="C45" s="30">
        <v>2013</v>
      </c>
      <c r="D45" s="30">
        <v>2014</v>
      </c>
      <c r="E45" s="30">
        <v>2015</v>
      </c>
      <c r="F45" s="30">
        <v>2016</v>
      </c>
      <c r="G45" s="30">
        <v>2017</v>
      </c>
      <c r="H45" s="30">
        <v>2018</v>
      </c>
      <c r="I45" s="30">
        <v>2019</v>
      </c>
      <c r="J45" s="30">
        <v>2020</v>
      </c>
      <c r="K45" s="30">
        <v>2021</v>
      </c>
      <c r="L45" s="30">
        <v>2022</v>
      </c>
      <c r="M45" s="30">
        <v>2023</v>
      </c>
      <c r="P45" s="38"/>
    </row>
    <row r="46" spans="1:20" x14ac:dyDescent="0.25">
      <c r="F46" s="38"/>
      <c r="G46" s="38"/>
      <c r="H46" s="38"/>
      <c r="I46" s="38"/>
      <c r="J46" s="38"/>
      <c r="K46" s="38"/>
      <c r="L46" s="38"/>
      <c r="M46" s="38"/>
      <c r="N46" s="38"/>
      <c r="P46" s="38"/>
    </row>
    <row r="48" spans="1:20" ht="15.75" x14ac:dyDescent="0.25">
      <c r="Q48" s="45"/>
    </row>
    <row r="49" spans="17:17" ht="15.75" x14ac:dyDescent="0.25">
      <c r="Q49" s="46"/>
    </row>
  </sheetData>
  <conditionalFormatting sqref="N4:N42">
    <cfRule type="cellIs" dxfId="3" priority="109" operator="between">
      <formula>0</formula>
      <formula>100</formula>
    </cfRule>
  </conditionalFormatting>
  <conditionalFormatting sqref="N4:N42">
    <cfRule type="cellIs" dxfId="2" priority="110" operator="between">
      <formula>100.1</formula>
      <formula>105.99</formula>
    </cfRule>
    <cfRule type="cellIs" dxfId="1" priority="111" operator="between">
      <formula>106</formula>
      <formula>114.99</formula>
    </cfRule>
    <cfRule type="cellIs" dxfId="0" priority="112" operator="between">
      <formula>115</formula>
      <formula>100000</formula>
    </cfRule>
  </conditionalFormatting>
  <pageMargins left="0.70866141732283472" right="0.70866141732283472" top="0.39370078740157483" bottom="0.39370078740157483" header="0.31496062992125984" footer="0.31496062992125984"/>
  <pageSetup paperSize="9" scale="7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R20"/>
  <sheetViews>
    <sheetView workbookViewId="0">
      <selection activeCell="L34" sqref="L34"/>
    </sheetView>
  </sheetViews>
  <sheetFormatPr baseColWidth="10" defaultRowHeight="15" x14ac:dyDescent="0.25"/>
  <sheetData>
    <row r="3" spans="11:18" x14ac:dyDescent="0.25">
      <c r="N3" s="31"/>
      <c r="Q3" s="31"/>
      <c r="R3" s="31"/>
    </row>
    <row r="4" spans="11:18" x14ac:dyDescent="0.25">
      <c r="K4" s="2"/>
      <c r="L4" s="2"/>
      <c r="N4" s="31"/>
      <c r="O4" s="28">
        <v>2012</v>
      </c>
      <c r="P4" s="29">
        <f>Uebersicht!B42</f>
        <v>36294</v>
      </c>
      <c r="Q4" s="32"/>
      <c r="R4" s="31"/>
    </row>
    <row r="5" spans="11:18" x14ac:dyDescent="0.25">
      <c r="N5" s="31"/>
      <c r="O5" s="28">
        <v>2013</v>
      </c>
      <c r="P5" s="29">
        <f>Uebersicht!C42</f>
        <v>40249</v>
      </c>
      <c r="Q5" s="32"/>
      <c r="R5" s="31"/>
    </row>
    <row r="6" spans="11:18" x14ac:dyDescent="0.25">
      <c r="N6" s="31"/>
      <c r="O6" s="28">
        <v>2014</v>
      </c>
      <c r="P6" s="29">
        <f>Uebersicht!D42</f>
        <v>35812</v>
      </c>
      <c r="Q6" s="32"/>
      <c r="R6" s="31"/>
    </row>
    <row r="7" spans="11:18" x14ac:dyDescent="0.25">
      <c r="N7" s="31"/>
      <c r="O7" s="28">
        <v>2015</v>
      </c>
      <c r="P7" s="29">
        <f>Uebersicht!E42</f>
        <v>28272</v>
      </c>
      <c r="Q7" s="32"/>
      <c r="R7" s="31"/>
    </row>
    <row r="8" spans="11:18" x14ac:dyDescent="0.25">
      <c r="N8" s="31"/>
      <c r="O8" s="28">
        <v>2016</v>
      </c>
      <c r="P8" s="29">
        <f>Uebersicht!F42</f>
        <v>23719</v>
      </c>
      <c r="Q8" s="32"/>
      <c r="R8" s="31"/>
    </row>
    <row r="9" spans="11:18" x14ac:dyDescent="0.25">
      <c r="N9" s="31"/>
      <c r="O9" s="28">
        <v>2017</v>
      </c>
      <c r="P9" s="29">
        <f>Uebersicht!G42</f>
        <v>22202</v>
      </c>
      <c r="Q9" s="32"/>
      <c r="R9" s="31"/>
    </row>
    <row r="10" spans="11:18" x14ac:dyDescent="0.25">
      <c r="N10" s="31"/>
      <c r="O10" s="28">
        <v>2018</v>
      </c>
      <c r="P10" s="29">
        <f>Uebersicht!H42</f>
        <v>23724</v>
      </c>
      <c r="Q10" s="32"/>
      <c r="R10" s="31"/>
    </row>
    <row r="11" spans="11:18" x14ac:dyDescent="0.25">
      <c r="N11" s="31"/>
      <c r="O11" s="28">
        <v>2019</v>
      </c>
      <c r="P11" s="29">
        <f>Uebersicht!I42</f>
        <v>29949.001</v>
      </c>
      <c r="Q11" s="32"/>
      <c r="R11" s="31"/>
    </row>
    <row r="12" spans="11:18" x14ac:dyDescent="0.25">
      <c r="N12" s="31"/>
      <c r="O12" s="28">
        <v>2020</v>
      </c>
      <c r="P12" s="29">
        <f>Uebersicht!J42</f>
        <v>30587</v>
      </c>
      <c r="Q12" s="32"/>
      <c r="R12" s="31"/>
    </row>
    <row r="13" spans="11:18" x14ac:dyDescent="0.25">
      <c r="N13" s="31"/>
      <c r="O13" s="28">
        <v>2021</v>
      </c>
      <c r="P13" s="29">
        <f>Uebersicht!K42</f>
        <v>31376</v>
      </c>
      <c r="Q13" s="32"/>
      <c r="R13" s="31"/>
    </row>
    <row r="14" spans="11:18" x14ac:dyDescent="0.25">
      <c r="N14" s="31"/>
      <c r="O14" s="28">
        <v>2022</v>
      </c>
      <c r="P14" s="29">
        <f>Uebersicht!L42</f>
        <v>31953</v>
      </c>
      <c r="Q14" s="31"/>
      <c r="R14" s="31"/>
    </row>
    <row r="15" spans="11:18" x14ac:dyDescent="0.25">
      <c r="N15" s="31"/>
      <c r="O15" s="28">
        <v>2023</v>
      </c>
      <c r="P15" s="29">
        <f>Uebersicht!M42</f>
        <v>17531</v>
      </c>
      <c r="Q15" s="31"/>
      <c r="R15" s="31"/>
    </row>
    <row r="16" spans="11:18" x14ac:dyDescent="0.25">
      <c r="N16" s="31"/>
      <c r="Q16" s="31"/>
      <c r="R16" s="31"/>
    </row>
    <row r="17" spans="14:18" x14ac:dyDescent="0.25">
      <c r="N17" s="31"/>
      <c r="Q17" s="31"/>
      <c r="R17" s="31"/>
    </row>
    <row r="18" spans="14:18" x14ac:dyDescent="0.25">
      <c r="N18" s="31"/>
      <c r="Q18" s="31"/>
      <c r="R18" s="31"/>
    </row>
    <row r="19" spans="14:18" x14ac:dyDescent="0.25">
      <c r="N19" s="31"/>
      <c r="Q19" s="31"/>
      <c r="R19" s="31"/>
    </row>
    <row r="20" spans="14:18" x14ac:dyDescent="0.25">
      <c r="N20" s="31"/>
      <c r="Q20" s="31"/>
      <c r="R20" s="3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37" sqref="D37"/>
    </sheetView>
  </sheetViews>
  <sheetFormatPr baseColWidth="10" defaultRowHeight="15" x14ac:dyDescent="0.25"/>
  <cols>
    <col min="1" max="1" width="20.28515625" customWidth="1"/>
    <col min="5" max="5" width="15.42578125" bestFit="1" customWidth="1"/>
  </cols>
  <sheetData>
    <row r="1" spans="1:13" x14ac:dyDescent="0.25">
      <c r="A1" s="3" t="str">
        <f>Uebersicht!$A$1</f>
        <v>Swisslexnutzung</v>
      </c>
    </row>
    <row r="2" spans="1:13" x14ac:dyDescent="0.25">
      <c r="A2" s="2"/>
    </row>
    <row r="3" spans="1:13" x14ac:dyDescent="0.25">
      <c r="A3" s="2"/>
      <c r="E3" s="14"/>
    </row>
    <row r="4" spans="1:13" x14ac:dyDescent="0.25">
      <c r="A4" s="4"/>
      <c r="B4" s="6">
        <v>2012</v>
      </c>
      <c r="C4" s="6">
        <v>2013</v>
      </c>
      <c r="D4" s="6">
        <v>2014</v>
      </c>
      <c r="E4" s="17">
        <v>2015</v>
      </c>
      <c r="F4" s="17">
        <v>2016</v>
      </c>
      <c r="G4" s="17">
        <v>2017</v>
      </c>
      <c r="H4" s="17">
        <v>2018</v>
      </c>
      <c r="I4" s="17">
        <v>2019</v>
      </c>
      <c r="J4" s="17">
        <v>2020</v>
      </c>
      <c r="K4" s="17">
        <v>2021</v>
      </c>
      <c r="L4" s="17">
        <v>2022</v>
      </c>
      <c r="M4" s="17">
        <v>2023</v>
      </c>
    </row>
    <row r="5" spans="1:13" ht="15" customHeight="1" x14ac:dyDescent="0.25">
      <c r="A5" s="1" t="s">
        <v>42</v>
      </c>
      <c r="B5" s="21">
        <f>Uebersicht!$B$4</f>
        <v>105</v>
      </c>
      <c r="C5" s="21">
        <f>Uebersicht!$C$4</f>
        <v>143</v>
      </c>
      <c r="D5" s="21">
        <f>Uebersicht!$D$4</f>
        <v>105</v>
      </c>
      <c r="E5" s="21">
        <f>Uebersicht!$E$4</f>
        <v>200</v>
      </c>
      <c r="F5" s="21">
        <f>Uebersicht!$F$4</f>
        <v>176</v>
      </c>
      <c r="G5" s="21">
        <f>Uebersicht!$G$4</f>
        <v>153</v>
      </c>
      <c r="H5" s="21">
        <f>Uebersicht!$H$4</f>
        <v>159</v>
      </c>
      <c r="I5" s="21">
        <f>Uebersicht!$I$4</f>
        <v>198</v>
      </c>
      <c r="J5" s="21">
        <f>Uebersicht!$J$4</f>
        <v>91</v>
      </c>
      <c r="K5" s="21">
        <f>Uebersicht!$K$4</f>
        <v>685</v>
      </c>
      <c r="L5" s="21">
        <f>Uebersicht!L4</f>
        <v>368</v>
      </c>
      <c r="M5" s="21">
        <f>Uebersicht!M4</f>
        <v>122</v>
      </c>
    </row>
    <row r="6" spans="1:13" x14ac:dyDescent="0.25">
      <c r="A6" s="1"/>
      <c r="B6" s="8"/>
      <c r="C6" s="8"/>
      <c r="D6" s="8"/>
    </row>
    <row r="7" spans="1:13" x14ac:dyDescent="0.25">
      <c r="A7" s="1" t="s">
        <v>34</v>
      </c>
      <c r="B7" s="9">
        <f>Uebersicht!B44</f>
        <v>1.8568358406348158</v>
      </c>
      <c r="C7" s="9">
        <f>Uebersicht!C44</f>
        <v>1.8611344381226864</v>
      </c>
      <c r="D7" s="9">
        <f>Uebersicht!D44</f>
        <v>2.0917234446554227</v>
      </c>
      <c r="E7" s="9">
        <f>Uebersicht!E44</f>
        <v>2.6495755517826827</v>
      </c>
      <c r="F7" s="9">
        <f>Uebersicht!F44</f>
        <v>2.5762637547957334</v>
      </c>
      <c r="G7" s="9">
        <f>Uebersicht!G44</f>
        <v>2.2181785424736509</v>
      </c>
      <c r="H7" s="9">
        <f>Uebersicht!H44</f>
        <v>2.0701062215477997</v>
      </c>
      <c r="I7" s="9">
        <f>Uebersicht!I44</f>
        <v>1.6398276523480699</v>
      </c>
      <c r="J7" s="9">
        <f>Uebersicht!J44</f>
        <v>1.8802693954948182</v>
      </c>
      <c r="K7" s="9">
        <f>Uebersicht!K44</f>
        <v>1.8329869964303926</v>
      </c>
      <c r="L7" s="9">
        <f>Uebersicht!L44</f>
        <v>1.9818984132945263</v>
      </c>
      <c r="M7" s="9">
        <f>Uebersicht!M44</f>
        <v>3.7044720780331981</v>
      </c>
    </row>
  </sheetData>
  <pageMargins left="0.70866141732283472" right="0.70866141732283472" top="0.39370078740157483" bottom="0.3937007874015748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zoomScaleNormal="100" workbookViewId="0"/>
  </sheetViews>
  <sheetFormatPr baseColWidth="10" defaultRowHeight="15" x14ac:dyDescent="0.25"/>
  <cols>
    <col min="1" max="1" width="46" customWidth="1"/>
    <col min="5" max="5" width="15.42578125" bestFit="1" customWidth="1"/>
  </cols>
  <sheetData>
    <row r="1" spans="1:13" x14ac:dyDescent="0.25">
      <c r="A1" s="3" t="str">
        <f>Uebersicht!$A$1</f>
        <v>Swisslexnutzung</v>
      </c>
    </row>
    <row r="2" spans="1:13" x14ac:dyDescent="0.25">
      <c r="A2" s="2"/>
    </row>
    <row r="3" spans="1:13" x14ac:dyDescent="0.25">
      <c r="A3" s="2"/>
      <c r="E3" s="14"/>
    </row>
    <row r="4" spans="1:13" x14ac:dyDescent="0.25">
      <c r="A4" s="2"/>
      <c r="B4" s="6">
        <v>2012</v>
      </c>
      <c r="C4" s="6">
        <v>2013</v>
      </c>
      <c r="D4" s="6">
        <v>2014</v>
      </c>
      <c r="E4" s="6">
        <v>2015</v>
      </c>
      <c r="F4" s="6">
        <v>2016</v>
      </c>
      <c r="G4" s="6">
        <v>2017</v>
      </c>
      <c r="H4" s="6">
        <v>2018</v>
      </c>
      <c r="I4" s="6">
        <v>2019</v>
      </c>
      <c r="J4" s="6">
        <v>2020</v>
      </c>
      <c r="K4" s="6">
        <v>2021</v>
      </c>
      <c r="L4" s="6">
        <v>2022</v>
      </c>
      <c r="M4" s="6">
        <v>2023</v>
      </c>
    </row>
    <row r="5" spans="1:13" ht="15" customHeight="1" x14ac:dyDescent="0.25">
      <c r="A5" s="1" t="s">
        <v>22</v>
      </c>
      <c r="B5" s="21">
        <f>Uebersicht!$B$20</f>
        <v>0</v>
      </c>
      <c r="C5" s="21">
        <f>Uebersicht!$C$20</f>
        <v>0</v>
      </c>
      <c r="D5" s="21">
        <f>Uebersicht!$D$20</f>
        <v>1160</v>
      </c>
      <c r="E5" s="21">
        <f>Uebersicht!$E$20</f>
        <v>1569</v>
      </c>
      <c r="F5" s="21">
        <f>Uebersicht!$F$20</f>
        <v>1500</v>
      </c>
      <c r="G5" s="21">
        <f>Uebersicht!$G$20</f>
        <v>2556</v>
      </c>
      <c r="H5" s="21">
        <v>2768</v>
      </c>
      <c r="I5" s="21">
        <f>Uebersicht!$I$20</f>
        <v>2458</v>
      </c>
      <c r="J5" s="21">
        <f>Uebersicht!$J$20</f>
        <v>2111</v>
      </c>
      <c r="K5" s="21">
        <f>Uebersicht!$K$20</f>
        <v>1628</v>
      </c>
      <c r="L5" s="21">
        <f>Uebersicht!L20</f>
        <v>2131</v>
      </c>
      <c r="M5" s="21">
        <f>Uebersicht!M20</f>
        <v>1272</v>
      </c>
    </row>
    <row r="6" spans="1:13" ht="15" customHeight="1" x14ac:dyDescent="0.25">
      <c r="A6" s="1" t="s">
        <v>23</v>
      </c>
      <c r="B6" s="21">
        <f>Uebersicht!$B$21</f>
        <v>180</v>
      </c>
      <c r="C6" s="21">
        <f>Uebersicht!$C$21</f>
        <v>166</v>
      </c>
      <c r="D6" s="21">
        <f>Uebersicht!$D$21</f>
        <v>314</v>
      </c>
      <c r="E6" s="21">
        <f>Uebersicht!$E$21</f>
        <v>2</v>
      </c>
      <c r="F6" s="21">
        <f>Uebersicht!$F$21</f>
        <v>0</v>
      </c>
      <c r="G6" s="21">
        <f>Uebersicht!$G$21</f>
        <v>0</v>
      </c>
      <c r="H6" s="21">
        <f>Uebersicht!$H$21</f>
        <v>0</v>
      </c>
      <c r="I6" s="21">
        <f>Uebersicht!$I$21</f>
        <v>0</v>
      </c>
      <c r="J6" s="21">
        <f>Uebersicht!$J$21</f>
        <v>0</v>
      </c>
      <c r="K6" s="21">
        <f>Uebersicht!$K$21</f>
        <v>0</v>
      </c>
      <c r="L6" s="21">
        <f>Uebersicht!L21</f>
        <v>94</v>
      </c>
      <c r="M6" s="21" t="str">
        <f>Uebersicht!M21</f>
        <v/>
      </c>
    </row>
    <row r="7" spans="1:13" ht="15" customHeight="1" x14ac:dyDescent="0.25">
      <c r="A7" s="1" t="s">
        <v>47</v>
      </c>
      <c r="B7" s="21">
        <f>Uebersicht!B22</f>
        <v>43</v>
      </c>
      <c r="C7" s="21">
        <f>Uebersicht!C22</f>
        <v>493</v>
      </c>
      <c r="D7" s="21">
        <f>Uebersicht!D22</f>
        <v>1050</v>
      </c>
      <c r="E7" s="21">
        <f>Uebersicht!E22</f>
        <v>3214</v>
      </c>
      <c r="F7" s="21">
        <f>Uebersicht!F22</f>
        <v>2684</v>
      </c>
      <c r="G7" s="21">
        <f>Uebersicht!G22</f>
        <v>1696</v>
      </c>
      <c r="H7" s="21">
        <f>Uebersicht!H22</f>
        <v>2232</v>
      </c>
      <c r="I7" s="21">
        <f>Uebersicht!I22</f>
        <v>2973</v>
      </c>
      <c r="J7" s="21">
        <f>Uebersicht!J22</f>
        <v>3917</v>
      </c>
      <c r="K7" s="21">
        <f>Uebersicht!K22</f>
        <v>2353</v>
      </c>
      <c r="L7" s="21">
        <f>Uebersicht!L22</f>
        <v>2737</v>
      </c>
      <c r="M7" s="21">
        <f>Uebersicht!M22</f>
        <v>1651</v>
      </c>
    </row>
    <row r="8" spans="1:13" ht="15" customHeight="1" x14ac:dyDescent="0.25">
      <c r="A8" s="1" t="s">
        <v>24</v>
      </c>
      <c r="B8" s="21">
        <f>Uebersicht!$B$23</f>
        <v>22</v>
      </c>
      <c r="C8" s="21">
        <f>Uebersicht!$C$23</f>
        <v>93</v>
      </c>
      <c r="D8" s="21">
        <f>Uebersicht!$D$23</f>
        <v>208</v>
      </c>
      <c r="E8" s="21">
        <f>Uebersicht!$E$23</f>
        <v>258</v>
      </c>
      <c r="F8" s="21">
        <f>Uebersicht!$F$23</f>
        <v>89</v>
      </c>
      <c r="G8" s="21">
        <f>Uebersicht!$G$23</f>
        <v>45</v>
      </c>
      <c r="H8" s="21">
        <v>23</v>
      </c>
      <c r="I8" s="21">
        <f>Uebersicht!$I$23</f>
        <v>15</v>
      </c>
      <c r="J8" s="21">
        <f>Uebersicht!$J$23</f>
        <v>1</v>
      </c>
      <c r="K8" s="21">
        <f>Uebersicht!$K$23</f>
        <v>3</v>
      </c>
      <c r="L8" s="21">
        <f>Uebersicht!L23</f>
        <v>5</v>
      </c>
      <c r="M8" s="21" t="str">
        <f>Uebersicht!M23</f>
        <v/>
      </c>
    </row>
    <row r="9" spans="1:13" ht="15" customHeight="1" x14ac:dyDescent="0.25">
      <c r="A9" s="1" t="s">
        <v>12</v>
      </c>
      <c r="B9" s="21">
        <f>Uebersicht!$B$25</f>
        <v>610</v>
      </c>
      <c r="C9" s="21">
        <f>Uebersicht!$C$25</f>
        <v>236</v>
      </c>
      <c r="D9" s="21">
        <f>Uebersicht!$D$25</f>
        <v>86</v>
      </c>
      <c r="E9" s="21">
        <f>Uebersicht!$E$25</f>
        <v>59</v>
      </c>
      <c r="F9" s="21">
        <f>Uebersicht!$F$25</f>
        <v>85</v>
      </c>
      <c r="G9" s="21">
        <f>Uebersicht!$G$25</f>
        <v>31</v>
      </c>
      <c r="H9" s="21">
        <v>19</v>
      </c>
      <c r="I9" s="21">
        <f>Uebersicht!$I$25</f>
        <v>49</v>
      </c>
      <c r="J9" s="21">
        <f>Uebersicht!$J$25</f>
        <v>110</v>
      </c>
      <c r="K9" s="21">
        <f>Uebersicht!$K$25</f>
        <v>1091</v>
      </c>
      <c r="L9" s="21">
        <f>Uebersicht!L25</f>
        <v>542</v>
      </c>
      <c r="M9" s="21">
        <f>Uebersicht!M25</f>
        <v>5</v>
      </c>
    </row>
    <row r="10" spans="1:13" x14ac:dyDescent="0.25">
      <c r="A10" s="13" t="s">
        <v>35</v>
      </c>
      <c r="B10" s="26">
        <f t="shared" ref="B10:G10" si="0">SUM(B5:B9)</f>
        <v>855</v>
      </c>
      <c r="C10" s="26">
        <f t="shared" si="0"/>
        <v>988</v>
      </c>
      <c r="D10" s="26">
        <f t="shared" si="0"/>
        <v>2818</v>
      </c>
      <c r="E10" s="26">
        <f t="shared" si="0"/>
        <v>5102</v>
      </c>
      <c r="F10" s="26">
        <f t="shared" si="0"/>
        <v>4358</v>
      </c>
      <c r="G10" s="26">
        <f t="shared" si="0"/>
        <v>4328</v>
      </c>
      <c r="H10" s="26">
        <f t="shared" ref="H10:I10" si="1">SUM(H5:H9)</f>
        <v>5042</v>
      </c>
      <c r="I10" s="26">
        <f t="shared" si="1"/>
        <v>5495</v>
      </c>
      <c r="J10" s="26">
        <f t="shared" ref="J10:K10" si="2">SUM(J5:J9)</f>
        <v>6139</v>
      </c>
      <c r="K10" s="26">
        <f t="shared" si="2"/>
        <v>5075</v>
      </c>
      <c r="L10" s="26">
        <f t="shared" ref="L10:M10" si="3">SUM(L5:L9)</f>
        <v>5509</v>
      </c>
      <c r="M10" s="26">
        <f t="shared" si="3"/>
        <v>2928</v>
      </c>
    </row>
    <row r="11" spans="1:13" x14ac:dyDescent="0.25">
      <c r="B11" s="10"/>
      <c r="C11" s="10"/>
      <c r="D11" s="10"/>
    </row>
    <row r="12" spans="1:13" x14ac:dyDescent="0.25">
      <c r="A12" s="1" t="s">
        <v>34</v>
      </c>
      <c r="B12" s="9">
        <f>Uebersicht!B44</f>
        <v>1.8568358406348158</v>
      </c>
      <c r="C12" s="9">
        <f>Uebersicht!C44</f>
        <v>1.8611344381226864</v>
      </c>
      <c r="D12" s="9">
        <f>Uebersicht!D44</f>
        <v>2.0917234446554227</v>
      </c>
      <c r="E12" s="9">
        <f>Uebersicht!E44</f>
        <v>2.6495755517826827</v>
      </c>
      <c r="F12" s="9">
        <f>Uebersicht!F44</f>
        <v>2.5762637547957334</v>
      </c>
      <c r="G12" s="9">
        <f>Uebersicht!G44</f>
        <v>2.2181785424736509</v>
      </c>
      <c r="H12" s="9">
        <f>Uebersicht!H44</f>
        <v>2.0701062215477997</v>
      </c>
      <c r="I12" s="9">
        <f>Uebersicht!I44</f>
        <v>1.6398276523480699</v>
      </c>
      <c r="J12" s="9">
        <f>Uebersicht!J44</f>
        <v>1.8802693954948182</v>
      </c>
      <c r="K12" s="9">
        <f>Uebersicht!K44</f>
        <v>1.8329869964303926</v>
      </c>
      <c r="L12" s="9">
        <f>Uebersicht!L44</f>
        <v>1.9818984132945263</v>
      </c>
      <c r="M12" s="9">
        <f>Uebersicht!M44</f>
        <v>3.7044720780331981</v>
      </c>
    </row>
  </sheetData>
  <pageMargins left="0.70866141732283472" right="0.70866141732283472" top="0.39370078740157483" bottom="0.39370078740157483" header="0.31496062992125984" footer="0.31496062992125984"/>
  <pageSetup paperSize="9" scale="9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topLeftCell="A13" workbookViewId="0">
      <selection activeCell="T28" sqref="T28"/>
    </sheetView>
  </sheetViews>
  <sheetFormatPr baseColWidth="10" defaultRowHeight="15" x14ac:dyDescent="0.25"/>
  <cols>
    <col min="1" max="1" width="32.7109375" style="2" bestFit="1" customWidth="1"/>
    <col min="2" max="4" width="11.42578125" style="2"/>
    <col min="5" max="5" width="15.42578125" style="2" bestFit="1" customWidth="1"/>
    <col min="6" max="16384" width="11.42578125" style="2"/>
  </cols>
  <sheetData>
    <row r="1" spans="1:13" x14ac:dyDescent="0.25">
      <c r="A1" s="3" t="str">
        <f>Uebersicht!$A$1</f>
        <v>Swisslexnutzung</v>
      </c>
    </row>
    <row r="3" spans="1:13" x14ac:dyDescent="0.25">
      <c r="B3" s="6">
        <v>2012</v>
      </c>
      <c r="C3" s="6">
        <v>2013</v>
      </c>
      <c r="D3" s="6">
        <v>2014</v>
      </c>
      <c r="E3" s="17">
        <v>2015</v>
      </c>
      <c r="F3" s="17">
        <v>2016</v>
      </c>
      <c r="G3" s="17">
        <v>2017</v>
      </c>
      <c r="H3" s="17">
        <v>2018</v>
      </c>
      <c r="I3" s="17">
        <v>2019</v>
      </c>
      <c r="J3" s="17">
        <v>2020</v>
      </c>
      <c r="K3" s="17">
        <v>2021</v>
      </c>
      <c r="L3" s="17">
        <v>2022</v>
      </c>
      <c r="M3" s="17">
        <v>2023</v>
      </c>
    </row>
    <row r="4" spans="1:13" s="11" customFormat="1" ht="15" customHeight="1" x14ac:dyDescent="0.25">
      <c r="A4" s="1" t="s">
        <v>25</v>
      </c>
      <c r="B4" s="21">
        <f>Uebersicht!$B$9</f>
        <v>8</v>
      </c>
      <c r="C4" s="21">
        <f>Uebersicht!$C$9</f>
        <v>7</v>
      </c>
      <c r="D4" s="21">
        <f>Uebersicht!$D$9</f>
        <v>11</v>
      </c>
      <c r="E4" s="21">
        <f>Uebersicht!$E$9</f>
        <v>2</v>
      </c>
      <c r="F4" s="21">
        <f>Uebersicht!$F$9</f>
        <v>4</v>
      </c>
      <c r="G4" s="21">
        <f>Uebersicht!$G$9</f>
        <v>7</v>
      </c>
      <c r="H4" s="21">
        <f>Uebersicht!$H$9</f>
        <v>4</v>
      </c>
      <c r="I4" s="21">
        <f>Uebersicht!$I$9</f>
        <v>70</v>
      </c>
      <c r="J4" s="21">
        <f>Uebersicht!$J$9</f>
        <v>113</v>
      </c>
      <c r="K4" s="21">
        <f>Uebersicht!$K$9</f>
        <v>102</v>
      </c>
      <c r="L4" s="21">
        <f>Uebersicht!L9</f>
        <v>15</v>
      </c>
      <c r="M4" s="21">
        <f>Uebersicht!M9</f>
        <v>29</v>
      </c>
    </row>
    <row r="5" spans="1:13" s="11" customFormat="1" ht="15" customHeight="1" x14ac:dyDescent="0.25">
      <c r="A5" s="1" t="s">
        <v>4</v>
      </c>
      <c r="B5" s="21">
        <f>Uebersicht!$B$11</f>
        <v>547</v>
      </c>
      <c r="C5" s="21">
        <f>Uebersicht!$C$11</f>
        <v>814</v>
      </c>
      <c r="D5" s="21">
        <f>Uebersicht!$D$11</f>
        <v>1118</v>
      </c>
      <c r="E5" s="21">
        <f>Uebersicht!$E$11</f>
        <v>791</v>
      </c>
      <c r="F5" s="21">
        <f>Uebersicht!$F$11</f>
        <v>1236</v>
      </c>
      <c r="G5" s="21">
        <f>Uebersicht!$G$11</f>
        <v>1981</v>
      </c>
      <c r="H5" s="21">
        <f>Uebersicht!$H$11</f>
        <v>2127</v>
      </c>
      <c r="I5" s="21">
        <f>Uebersicht!$I$11</f>
        <v>1906</v>
      </c>
      <c r="J5" s="21">
        <f>Uebersicht!$J$11</f>
        <v>2068</v>
      </c>
      <c r="K5" s="21">
        <f>Uebersicht!$K$11</f>
        <v>2523</v>
      </c>
      <c r="L5" s="21">
        <f>Uebersicht!L11</f>
        <v>1999</v>
      </c>
      <c r="M5" s="21">
        <f>Uebersicht!M11</f>
        <v>1528</v>
      </c>
    </row>
    <row r="6" spans="1:13" s="11" customFormat="1" ht="15" customHeight="1" x14ac:dyDescent="0.25">
      <c r="A6" s="1" t="s">
        <v>26</v>
      </c>
      <c r="B6" s="21">
        <f>Uebersicht!$B$12</f>
        <v>9</v>
      </c>
      <c r="C6" s="21">
        <f>Uebersicht!$C$12</f>
        <v>10</v>
      </c>
      <c r="D6" s="21">
        <f>Uebersicht!$D$12</f>
        <v>0</v>
      </c>
      <c r="E6" s="21">
        <f>Uebersicht!$E$12</f>
        <v>14</v>
      </c>
      <c r="F6" s="21">
        <f>Uebersicht!$F$12</f>
        <v>9</v>
      </c>
      <c r="G6" s="21">
        <f>Uebersicht!$G$12</f>
        <v>8</v>
      </c>
      <c r="H6" s="21">
        <f>Uebersicht!$H$12</f>
        <v>9</v>
      </c>
      <c r="I6" s="21">
        <f>Uebersicht!$I$12</f>
        <v>1E-3</v>
      </c>
      <c r="J6" s="21">
        <f>Uebersicht!$J$12</f>
        <v>29</v>
      </c>
      <c r="K6" s="21">
        <f>Uebersicht!$K$12</f>
        <v>0</v>
      </c>
      <c r="L6" s="21">
        <f>Uebersicht!L12</f>
        <v>8</v>
      </c>
      <c r="M6" s="21" t="str">
        <f>Uebersicht!M12</f>
        <v/>
      </c>
    </row>
    <row r="7" spans="1:13" s="11" customFormat="1" ht="15" customHeight="1" x14ac:dyDescent="0.25">
      <c r="A7" s="1" t="s">
        <v>28</v>
      </c>
      <c r="B7" s="21">
        <f>Uebersicht!$B$13</f>
        <v>1851</v>
      </c>
      <c r="C7" s="21">
        <f>Uebersicht!$C$13</f>
        <v>2510</v>
      </c>
      <c r="D7" s="21">
        <f>Uebersicht!$D$13</f>
        <v>2276</v>
      </c>
      <c r="E7" s="21">
        <f>Uebersicht!$E$13</f>
        <v>3901</v>
      </c>
      <c r="F7" s="21">
        <f>Uebersicht!$F$13</f>
        <v>435</v>
      </c>
      <c r="G7" s="21">
        <f>Uebersicht!$G$13</f>
        <v>122</v>
      </c>
      <c r="H7" s="21">
        <f>Uebersicht!$H$13</f>
        <v>341</v>
      </c>
      <c r="I7" s="21">
        <f>Uebersicht!$I$13</f>
        <v>1121</v>
      </c>
      <c r="J7" s="21">
        <f>Uebersicht!$J$13</f>
        <v>694</v>
      </c>
      <c r="K7" s="21">
        <f>Uebersicht!$K$13</f>
        <v>596</v>
      </c>
      <c r="L7" s="21">
        <f>Uebersicht!L13</f>
        <v>648</v>
      </c>
      <c r="M7" s="21">
        <f>Uebersicht!M13</f>
        <v>588</v>
      </c>
    </row>
    <row r="8" spans="1:13" s="11" customFormat="1" ht="15" customHeight="1" x14ac:dyDescent="0.25">
      <c r="A8" s="1" t="s">
        <v>29</v>
      </c>
      <c r="B8" s="21">
        <f>Uebersicht!$B$14</f>
        <v>191</v>
      </c>
      <c r="C8" s="21">
        <f>Uebersicht!$C$14</f>
        <v>244</v>
      </c>
      <c r="D8" s="21">
        <f>Uebersicht!$D$14</f>
        <v>589</v>
      </c>
      <c r="E8" s="21">
        <f>Uebersicht!$E$14</f>
        <v>119</v>
      </c>
      <c r="F8" s="21">
        <f>Uebersicht!$F$14</f>
        <v>307</v>
      </c>
      <c r="G8" s="21">
        <f>Uebersicht!$G$14</f>
        <v>22</v>
      </c>
      <c r="H8" s="21">
        <f>Uebersicht!$H$14</f>
        <v>58</v>
      </c>
      <c r="I8" s="21">
        <f>Uebersicht!$I$14</f>
        <v>17</v>
      </c>
      <c r="J8" s="21">
        <f>Uebersicht!$J$14</f>
        <v>9</v>
      </c>
      <c r="K8" s="21">
        <f>Uebersicht!$K$14</f>
        <v>15</v>
      </c>
      <c r="L8" s="21">
        <f>Uebersicht!L14</f>
        <v>0</v>
      </c>
      <c r="M8" s="21" t="str">
        <f>Uebersicht!M14</f>
        <v/>
      </c>
    </row>
    <row r="9" spans="1:13" s="11" customFormat="1" ht="15" customHeight="1" x14ac:dyDescent="0.25">
      <c r="A9" s="1" t="s">
        <v>30</v>
      </c>
      <c r="B9" s="21">
        <f>Uebersicht!$B$15</f>
        <v>879</v>
      </c>
      <c r="C9" s="21">
        <f>Uebersicht!$C$15</f>
        <v>1781</v>
      </c>
      <c r="D9" s="21">
        <f>Uebersicht!$D$15</f>
        <v>3743</v>
      </c>
      <c r="E9" s="21">
        <f>Uebersicht!$E$15</f>
        <v>4393</v>
      </c>
      <c r="F9" s="21">
        <f>Uebersicht!$F$15</f>
        <v>668</v>
      </c>
      <c r="G9" s="21">
        <f>Uebersicht!$G$15</f>
        <v>1124</v>
      </c>
      <c r="H9" s="21">
        <f>Uebersicht!$H$15</f>
        <v>613</v>
      </c>
      <c r="I9" s="21">
        <f>Uebersicht!$I$15</f>
        <v>1484</v>
      </c>
      <c r="J9" s="21">
        <f>Uebersicht!$J$15</f>
        <v>490</v>
      </c>
      <c r="K9" s="21">
        <f>Uebersicht!$K$15</f>
        <v>562</v>
      </c>
      <c r="L9" s="21">
        <f>Uebersicht!L15</f>
        <v>1958</v>
      </c>
      <c r="M9" s="21">
        <f>Uebersicht!M15</f>
        <v>1724</v>
      </c>
    </row>
    <row r="10" spans="1:13" s="11" customFormat="1" ht="15" customHeight="1" x14ac:dyDescent="0.25">
      <c r="A10" s="1" t="s">
        <v>31</v>
      </c>
      <c r="B10" s="21">
        <f>Uebersicht!$B$16</f>
        <v>836</v>
      </c>
      <c r="C10" s="21">
        <f>Uebersicht!$C$16</f>
        <v>572</v>
      </c>
      <c r="D10" s="21">
        <f>Uebersicht!$D$16</f>
        <v>269</v>
      </c>
      <c r="E10" s="21">
        <f>Uebersicht!$E$16</f>
        <v>101</v>
      </c>
      <c r="F10" s="21">
        <f>Uebersicht!$F$16</f>
        <v>0</v>
      </c>
      <c r="G10" s="21">
        <f>Uebersicht!$G$16</f>
        <v>0</v>
      </c>
      <c r="H10" s="21">
        <f>Uebersicht!$H$16</f>
        <v>0</v>
      </c>
      <c r="I10" s="21">
        <f>Uebersicht!$I$16</f>
        <v>27</v>
      </c>
      <c r="J10" s="21">
        <f>Uebersicht!$J$16</f>
        <v>843</v>
      </c>
      <c r="K10" s="21">
        <f>Uebersicht!$K$16</f>
        <v>990</v>
      </c>
      <c r="L10" s="21">
        <f>Uebersicht!L16</f>
        <v>1832</v>
      </c>
      <c r="M10" s="21">
        <f>Uebersicht!M16</f>
        <v>805</v>
      </c>
    </row>
    <row r="11" spans="1:13" s="11" customFormat="1" ht="15" customHeight="1" x14ac:dyDescent="0.25">
      <c r="A11" s="1" t="s">
        <v>32</v>
      </c>
      <c r="B11" s="21">
        <f>Uebersicht!$B$17</f>
        <v>23</v>
      </c>
      <c r="C11" s="21">
        <f>Uebersicht!$C$17</f>
        <v>235</v>
      </c>
      <c r="D11" s="21">
        <f>Uebersicht!$D$17</f>
        <v>116</v>
      </c>
      <c r="E11" s="21">
        <f>Uebersicht!$E$17</f>
        <v>127</v>
      </c>
      <c r="F11" s="21">
        <f>Uebersicht!$F$17</f>
        <v>0</v>
      </c>
      <c r="G11" s="21">
        <f>Uebersicht!$G$17</f>
        <v>0</v>
      </c>
      <c r="H11" s="21">
        <f>Uebersicht!$H$17</f>
        <v>0</v>
      </c>
      <c r="I11" s="21">
        <f>Uebersicht!$I$17</f>
        <v>0</v>
      </c>
      <c r="J11" s="21">
        <f>Uebersicht!$J$17</f>
        <v>0</v>
      </c>
      <c r="K11" s="21">
        <f>Uebersicht!$K$17</f>
        <v>0</v>
      </c>
      <c r="L11" s="21">
        <f>Uebersicht!L17</f>
        <v>0</v>
      </c>
      <c r="M11" s="21" t="str">
        <f>Uebersicht!M17</f>
        <v/>
      </c>
    </row>
    <row r="12" spans="1:13" s="11" customFormat="1" ht="15" customHeight="1" x14ac:dyDescent="0.25">
      <c r="A12" s="1" t="s">
        <v>33</v>
      </c>
      <c r="B12" s="21">
        <f>Uebersicht!$B$1</f>
        <v>0</v>
      </c>
      <c r="C12" s="21">
        <f>Uebersicht!$C$18</f>
        <v>0</v>
      </c>
      <c r="D12" s="21">
        <f>Uebersicht!$D$10</f>
        <v>0</v>
      </c>
      <c r="E12" s="21">
        <f>Uebersicht!$E$18</f>
        <v>0</v>
      </c>
      <c r="F12" s="21">
        <f>Uebersicht!$F$18</f>
        <v>0</v>
      </c>
      <c r="G12" s="21">
        <f>Uebersicht!$G$18</f>
        <v>0</v>
      </c>
      <c r="H12" s="21">
        <f>Uebersicht!$H$18</f>
        <v>0</v>
      </c>
      <c r="I12" s="21">
        <f>Uebersicht!$I$18</f>
        <v>0</v>
      </c>
      <c r="J12" s="21">
        <f>Uebersicht!$J$18</f>
        <v>0</v>
      </c>
      <c r="K12" s="21">
        <f>Uebersicht!$K$18</f>
        <v>0</v>
      </c>
      <c r="L12" s="21">
        <f>Uebersicht!L18</f>
        <v>20</v>
      </c>
      <c r="M12" s="21">
        <f>Uebersicht!M18</f>
        <v>15</v>
      </c>
    </row>
    <row r="13" spans="1:13" s="11" customFormat="1" ht="15" customHeight="1" x14ac:dyDescent="0.25">
      <c r="A13" s="1" t="s">
        <v>27</v>
      </c>
      <c r="B13" s="21">
        <f>Uebersicht!$B$19</f>
        <v>1064</v>
      </c>
      <c r="C13" s="21">
        <f>Uebersicht!$C$19</f>
        <v>319</v>
      </c>
      <c r="D13" s="21">
        <f>Uebersicht!$D$19</f>
        <v>476</v>
      </c>
      <c r="E13" s="21">
        <f>Uebersicht!$E$19</f>
        <v>433</v>
      </c>
      <c r="F13" s="21">
        <f>Uebersicht!$F$19</f>
        <v>449</v>
      </c>
      <c r="G13" s="21">
        <f>Uebersicht!$G$19</f>
        <v>469</v>
      </c>
      <c r="H13" s="21">
        <f>Uebersicht!$H$19</f>
        <v>512</v>
      </c>
      <c r="I13" s="21">
        <f>Uebersicht!$I$19</f>
        <v>576</v>
      </c>
      <c r="J13" s="21">
        <f>Uebersicht!$J$19</f>
        <v>323</v>
      </c>
      <c r="K13" s="21">
        <f>Uebersicht!$K$19</f>
        <v>302</v>
      </c>
      <c r="L13" s="21">
        <f>Uebersicht!L19</f>
        <v>238</v>
      </c>
      <c r="M13" s="21">
        <f>Uebersicht!M19</f>
        <v>264</v>
      </c>
    </row>
    <row r="14" spans="1:13" s="11" customFormat="1" ht="14.25" x14ac:dyDescent="0.25">
      <c r="A14" s="13" t="s">
        <v>35</v>
      </c>
      <c r="B14" s="36">
        <f t="shared" ref="B14:G14" si="0">SUM(B4:B13)</f>
        <v>5408</v>
      </c>
      <c r="C14" s="36">
        <f t="shared" si="0"/>
        <v>6492</v>
      </c>
      <c r="D14" s="36">
        <f t="shared" si="0"/>
        <v>8598</v>
      </c>
      <c r="E14" s="36">
        <f t="shared" si="0"/>
        <v>9881</v>
      </c>
      <c r="F14" s="36">
        <f t="shared" si="0"/>
        <v>3108</v>
      </c>
      <c r="G14" s="36">
        <f t="shared" si="0"/>
        <v>3733</v>
      </c>
      <c r="H14" s="36">
        <f t="shared" ref="H14" si="1">SUM(H4:H13)</f>
        <v>3664</v>
      </c>
      <c r="I14" s="36">
        <f t="shared" ref="I14:J14" si="2">SUM(I4:I13)</f>
        <v>5201.0010000000002</v>
      </c>
      <c r="J14" s="36">
        <f t="shared" si="2"/>
        <v>4569</v>
      </c>
      <c r="K14" s="36">
        <f t="shared" ref="K14:L14" si="3">SUM(K4:K13)</f>
        <v>5090</v>
      </c>
      <c r="L14" s="36">
        <f t="shared" si="3"/>
        <v>6718</v>
      </c>
      <c r="M14" s="36">
        <f t="shared" ref="M14" si="4">SUM(M4:M13)</f>
        <v>4953</v>
      </c>
    </row>
    <row r="15" spans="1:13" s="11" customFormat="1" ht="14.25" x14ac:dyDescent="0.25">
      <c r="A15" s="4"/>
      <c r="B15" s="6"/>
      <c r="C15" s="6"/>
      <c r="D15" s="6"/>
    </row>
    <row r="16" spans="1:13" s="11" customFormat="1" ht="13.5" x14ac:dyDescent="0.25">
      <c r="A16" s="1" t="s">
        <v>34</v>
      </c>
      <c r="B16" s="9">
        <f>Uebersicht!B$44</f>
        <v>1.8568358406348158</v>
      </c>
      <c r="C16" s="9">
        <f>Uebersicht!C$44</f>
        <v>1.8611344381226864</v>
      </c>
      <c r="D16" s="9">
        <f>Uebersicht!D$44</f>
        <v>2.0917234446554227</v>
      </c>
      <c r="E16" s="9">
        <f>Uebersicht!E$44</f>
        <v>2.6495755517826827</v>
      </c>
      <c r="F16" s="9">
        <f>Uebersicht!F$44</f>
        <v>2.5762637547957334</v>
      </c>
      <c r="G16" s="9">
        <f>Uebersicht!G$44</f>
        <v>2.2181785424736509</v>
      </c>
      <c r="H16" s="9">
        <f>Uebersicht!H$44</f>
        <v>2.0701062215477997</v>
      </c>
      <c r="I16" s="9">
        <f>Uebersicht!I$44</f>
        <v>1.6398276523480699</v>
      </c>
      <c r="J16" s="9">
        <f>Uebersicht!J$44</f>
        <v>1.8802693954948182</v>
      </c>
      <c r="K16" s="9">
        <f>Uebersicht!K$44</f>
        <v>1.8329869964303926</v>
      </c>
      <c r="L16" s="9">
        <f>Uebersicht!L$44</f>
        <v>1.9818984132945263</v>
      </c>
      <c r="M16" s="9">
        <f>Uebersicht!M$44</f>
        <v>3.7044720780331981</v>
      </c>
    </row>
    <row r="17" spans="2:4" s="11" customFormat="1" ht="13.5" x14ac:dyDescent="0.25">
      <c r="B17" s="12"/>
      <c r="C17" s="12"/>
      <c r="D17" s="12"/>
    </row>
    <row r="18" spans="2:4" s="11" customFormat="1" ht="13.5" x14ac:dyDescent="0.25">
      <c r="B18" s="12"/>
      <c r="C18" s="12"/>
      <c r="D18" s="12"/>
    </row>
  </sheetData>
  <pageMargins left="0.70866141732283472" right="0.70866141732283472" top="0.39370078740157483" bottom="0.39370078740157483" header="0.31496062992125984" footer="0.31496062992125984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39" sqref="B39"/>
    </sheetView>
  </sheetViews>
  <sheetFormatPr baseColWidth="10" defaultRowHeight="15" x14ac:dyDescent="0.25"/>
  <cols>
    <col min="1" max="1" width="32.5703125" customWidth="1"/>
    <col min="5" max="5" width="15.42578125" bestFit="1" customWidth="1"/>
  </cols>
  <sheetData>
    <row r="1" spans="1:13" x14ac:dyDescent="0.25">
      <c r="A1" s="3" t="str">
        <f>Uebersicht!$A$1</f>
        <v>Swisslexnutzung</v>
      </c>
    </row>
    <row r="3" spans="1:13" x14ac:dyDescent="0.25">
      <c r="A3" s="4"/>
      <c r="B3" s="6">
        <v>2012</v>
      </c>
      <c r="C3" s="6">
        <v>2013</v>
      </c>
      <c r="D3" s="6">
        <v>2014</v>
      </c>
      <c r="E3" s="17">
        <v>2015</v>
      </c>
      <c r="F3" s="17">
        <v>2016</v>
      </c>
      <c r="G3" s="17">
        <v>2017</v>
      </c>
      <c r="H3" s="17">
        <v>2018</v>
      </c>
      <c r="I3" s="17">
        <v>2019</v>
      </c>
      <c r="J3" s="17">
        <v>2020</v>
      </c>
      <c r="K3" s="17">
        <v>2021</v>
      </c>
      <c r="L3" s="17">
        <v>2022</v>
      </c>
      <c r="M3" s="17">
        <v>2023</v>
      </c>
    </row>
    <row r="4" spans="1:13" ht="15" customHeight="1" x14ac:dyDescent="0.25">
      <c r="A4" s="1" t="s">
        <v>13</v>
      </c>
      <c r="B4" s="21">
        <f>Uebersicht!$B$26</f>
        <v>0</v>
      </c>
      <c r="C4" s="21">
        <f>Uebersicht!$C$26</f>
        <v>225</v>
      </c>
      <c r="D4" s="21">
        <f>Uebersicht!$D$26</f>
        <v>35</v>
      </c>
      <c r="E4" s="21">
        <f>Uebersicht!$E$26</f>
        <v>27</v>
      </c>
      <c r="F4" s="21">
        <f>Uebersicht!$F$26</f>
        <v>171</v>
      </c>
      <c r="G4" s="21">
        <f>Uebersicht!$G$26</f>
        <v>79</v>
      </c>
      <c r="H4" s="21">
        <f>Uebersicht!$H$26</f>
        <v>45</v>
      </c>
      <c r="I4" s="21">
        <f>Uebersicht!$I$26</f>
        <v>21</v>
      </c>
      <c r="J4" s="21">
        <f>Uebersicht!$J$26</f>
        <v>40</v>
      </c>
      <c r="K4" s="21">
        <f>Uebersicht!$K$26</f>
        <v>5</v>
      </c>
      <c r="L4" s="21">
        <f>Uebersicht!L26</f>
        <v>0</v>
      </c>
      <c r="M4" s="21">
        <f>Uebersicht!M26</f>
        <v>1</v>
      </c>
    </row>
    <row r="5" spans="1:13" ht="15" customHeight="1" x14ac:dyDescent="0.25">
      <c r="A5" s="1" t="s">
        <v>14</v>
      </c>
      <c r="B5" s="21">
        <f>Uebersicht!$B$27</f>
        <v>261</v>
      </c>
      <c r="C5" s="21">
        <f>Uebersicht!$C$27</f>
        <v>480</v>
      </c>
      <c r="D5" s="21">
        <f>Uebersicht!$D$27</f>
        <v>278</v>
      </c>
      <c r="E5" s="21">
        <f>Uebersicht!$E$27</f>
        <v>173</v>
      </c>
      <c r="F5" s="21">
        <f>Uebersicht!$F$27</f>
        <v>0</v>
      </c>
      <c r="G5" s="21">
        <f>Uebersicht!$G$27</f>
        <v>20</v>
      </c>
      <c r="H5" s="21">
        <f>Uebersicht!$H$27</f>
        <v>1</v>
      </c>
      <c r="I5" s="21">
        <f>Uebersicht!$I$27</f>
        <v>0</v>
      </c>
      <c r="J5" s="21">
        <f>Uebersicht!$J$27</f>
        <v>0</v>
      </c>
      <c r="K5" s="21">
        <f>Uebersicht!$K$27</f>
        <v>0</v>
      </c>
      <c r="L5" s="21">
        <f>Uebersicht!L27</f>
        <v>0</v>
      </c>
      <c r="M5" s="21" t="str">
        <f>Uebersicht!M27</f>
        <v/>
      </c>
    </row>
    <row r="6" spans="1:13" x14ac:dyDescent="0.25">
      <c r="A6" s="13" t="s">
        <v>35</v>
      </c>
      <c r="B6" s="35">
        <f t="shared" ref="B6:G6" si="0">SUM(B4:B5)</f>
        <v>261</v>
      </c>
      <c r="C6" s="35">
        <f t="shared" si="0"/>
        <v>705</v>
      </c>
      <c r="D6" s="35">
        <f t="shared" si="0"/>
        <v>313</v>
      </c>
      <c r="E6" s="35">
        <f t="shared" si="0"/>
        <v>200</v>
      </c>
      <c r="F6" s="35">
        <f t="shared" si="0"/>
        <v>171</v>
      </c>
      <c r="G6" s="35">
        <f t="shared" si="0"/>
        <v>99</v>
      </c>
      <c r="H6" s="35">
        <f t="shared" ref="H6" si="1">SUM(H4:H5)</f>
        <v>46</v>
      </c>
      <c r="I6" s="35">
        <f t="shared" ref="I6:J6" si="2">SUM(I4:I5)</f>
        <v>21</v>
      </c>
      <c r="J6" s="35">
        <f t="shared" si="2"/>
        <v>40</v>
      </c>
      <c r="K6" s="35">
        <f t="shared" ref="K6:L6" si="3">SUM(K4:K5)</f>
        <v>5</v>
      </c>
      <c r="L6" s="35">
        <f t="shared" si="3"/>
        <v>0</v>
      </c>
      <c r="M6" s="35">
        <f t="shared" ref="M6" si="4">SUM(M4:M5)</f>
        <v>1</v>
      </c>
    </row>
    <row r="7" spans="1:13" x14ac:dyDescent="0.25">
      <c r="A7" s="1"/>
      <c r="B7" s="8"/>
      <c r="C7" s="8"/>
      <c r="D7" s="8"/>
    </row>
    <row r="8" spans="1:13" x14ac:dyDescent="0.25">
      <c r="A8" s="1" t="s">
        <v>34</v>
      </c>
      <c r="B8" s="9">
        <f>Uebersicht!B$44</f>
        <v>1.8568358406348158</v>
      </c>
      <c r="C8" s="9">
        <f>Uebersicht!C$44</f>
        <v>1.8611344381226864</v>
      </c>
      <c r="D8" s="9">
        <f>Uebersicht!D$44</f>
        <v>2.0917234446554227</v>
      </c>
      <c r="E8" s="9">
        <f>Uebersicht!E$44</f>
        <v>2.6495755517826827</v>
      </c>
      <c r="F8" s="9">
        <f>Uebersicht!F$44</f>
        <v>2.5762637547957334</v>
      </c>
      <c r="G8" s="9">
        <f>Uebersicht!G$44</f>
        <v>2.2181785424736509</v>
      </c>
      <c r="H8" s="9">
        <f>Uebersicht!H$44</f>
        <v>2.0701062215477997</v>
      </c>
      <c r="I8" s="9">
        <f>Uebersicht!I$44</f>
        <v>1.6398276523480699</v>
      </c>
      <c r="J8" s="9">
        <f>Uebersicht!J$44</f>
        <v>1.8802693954948182</v>
      </c>
      <c r="K8" s="9">
        <f>Uebersicht!K$44</f>
        <v>1.8329869964303926</v>
      </c>
      <c r="L8" s="9">
        <f>Uebersicht!L$44</f>
        <v>1.9818984132945263</v>
      </c>
      <c r="M8" s="9">
        <f>Uebersicht!M$44</f>
        <v>3.7044720780331981</v>
      </c>
    </row>
  </sheetData>
  <pageMargins left="0.70866141732283472" right="0.70866141732283472" top="0.39370078740157483" bottom="0.3937007874015748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workbookViewId="0">
      <selection activeCell="Q28" sqref="Q28"/>
    </sheetView>
  </sheetViews>
  <sheetFormatPr baseColWidth="10" defaultRowHeight="15" x14ac:dyDescent="0.25"/>
  <cols>
    <col min="1" max="1" width="48.85546875" customWidth="1"/>
    <col min="5" max="5" width="15.42578125" bestFit="1" customWidth="1"/>
  </cols>
  <sheetData>
    <row r="1" spans="1:256" s="5" customFormat="1" x14ac:dyDescent="0.25">
      <c r="A1" s="3" t="str">
        <f>Uebersicht!$A$1</f>
        <v>Swisslexnutzung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s="5" customFormat="1" ht="12.75" x14ac:dyDescent="0.2"/>
    <row r="3" spans="1:256" s="5" customFormat="1" ht="14.25" x14ac:dyDescent="0.25">
      <c r="A3" s="4"/>
      <c r="B3" s="6">
        <v>2012</v>
      </c>
      <c r="C3" s="6">
        <v>2013</v>
      </c>
      <c r="D3" s="6">
        <v>2014</v>
      </c>
      <c r="E3" s="17">
        <v>2015</v>
      </c>
      <c r="F3" s="17">
        <v>2016</v>
      </c>
      <c r="G3" s="17">
        <v>2017</v>
      </c>
      <c r="H3" s="17">
        <v>2018</v>
      </c>
      <c r="I3" s="17">
        <v>2019</v>
      </c>
      <c r="J3" s="17">
        <v>2020</v>
      </c>
      <c r="K3" s="17">
        <v>2021</v>
      </c>
      <c r="L3" s="17">
        <v>2022</v>
      </c>
      <c r="M3" s="17">
        <v>2023</v>
      </c>
    </row>
    <row r="4" spans="1:256" s="5" customFormat="1" ht="15" customHeight="1" x14ac:dyDescent="0.2">
      <c r="A4" s="1" t="s">
        <v>15</v>
      </c>
      <c r="B4" s="21">
        <f>Uebersicht!$B$29</f>
        <v>6815</v>
      </c>
      <c r="C4" s="21">
        <f>Uebersicht!$C$29</f>
        <v>7162</v>
      </c>
      <c r="D4" s="21">
        <f>Uebersicht!$D$29</f>
        <v>5783</v>
      </c>
      <c r="E4" s="21">
        <f>Uebersicht!$E$29</f>
        <v>1634</v>
      </c>
      <c r="F4" s="21">
        <f>Uebersicht!$F$29</f>
        <v>1388</v>
      </c>
      <c r="G4" s="21">
        <f>Uebersicht!$G$29</f>
        <v>1327</v>
      </c>
      <c r="H4" s="21">
        <f>Uebersicht!$H$29</f>
        <v>1552</v>
      </c>
      <c r="I4" s="21">
        <f>Uebersicht!$I$29</f>
        <v>1932</v>
      </c>
      <c r="J4" s="21">
        <f>Uebersicht!$J$29</f>
        <v>1092</v>
      </c>
      <c r="K4" s="21">
        <f>Uebersicht!$K$29</f>
        <v>1133</v>
      </c>
      <c r="L4" s="21">
        <f>Uebersicht!L29</f>
        <v>1412</v>
      </c>
      <c r="M4" s="21">
        <f>Uebersicht!M29</f>
        <v>1031</v>
      </c>
    </row>
    <row r="5" spans="1:256" s="5" customFormat="1" ht="15" customHeight="1" x14ac:dyDescent="0.2">
      <c r="A5" s="1" t="s">
        <v>16</v>
      </c>
      <c r="B5" s="21">
        <f>Uebersicht!$B$30</f>
        <v>0</v>
      </c>
      <c r="C5" s="21">
        <f>Uebersicht!$C$30</f>
        <v>2046</v>
      </c>
      <c r="D5" s="21">
        <f>Uebersicht!$D$30</f>
        <v>1024</v>
      </c>
      <c r="E5" s="21">
        <f>Uebersicht!$E$30</f>
        <v>217</v>
      </c>
      <c r="F5" s="21">
        <f>Uebersicht!$F$30</f>
        <v>23</v>
      </c>
      <c r="G5" s="21">
        <f>Uebersicht!$G$30</f>
        <v>11</v>
      </c>
      <c r="H5" s="21">
        <f>Uebersicht!$H$30</f>
        <v>14</v>
      </c>
      <c r="I5" s="21">
        <f>Uebersicht!$I$30</f>
        <v>1</v>
      </c>
      <c r="J5" s="21">
        <f>Uebersicht!$J$30</f>
        <v>7</v>
      </c>
      <c r="K5" s="21">
        <f>Uebersicht!$K$30</f>
        <v>122</v>
      </c>
      <c r="L5" s="21">
        <f>Uebersicht!L30</f>
        <v>99</v>
      </c>
      <c r="M5" s="21" t="str">
        <f>Uebersicht!M30</f>
        <v/>
      </c>
    </row>
    <row r="6" spans="1:256" s="5" customFormat="1" ht="15" customHeight="1" x14ac:dyDescent="0.2">
      <c r="A6" s="1" t="s">
        <v>17</v>
      </c>
      <c r="B6" s="21">
        <f>Uebersicht!$B$31</f>
        <v>7935</v>
      </c>
      <c r="C6" s="21">
        <f>Uebersicht!$C$31</f>
        <v>9810</v>
      </c>
      <c r="D6" s="21">
        <f>Uebersicht!$D$31</f>
        <v>5668</v>
      </c>
      <c r="E6" s="21">
        <f>Uebersicht!$E$31</f>
        <v>2171</v>
      </c>
      <c r="F6" s="21">
        <f>Uebersicht!$F$31</f>
        <v>2848</v>
      </c>
      <c r="G6" s="21">
        <f>Uebersicht!$G$31</f>
        <v>1694</v>
      </c>
      <c r="H6" s="21">
        <f>Uebersicht!$H$31</f>
        <v>1954</v>
      </c>
      <c r="I6" s="21">
        <f>Uebersicht!$I$31</f>
        <v>3180</v>
      </c>
      <c r="J6" s="21">
        <f>Uebersicht!$J$31</f>
        <v>2557</v>
      </c>
      <c r="K6" s="21">
        <f>Uebersicht!$K$31</f>
        <v>1569</v>
      </c>
      <c r="L6" s="21">
        <f>Uebersicht!L31</f>
        <v>1106</v>
      </c>
      <c r="M6" s="21">
        <f>Uebersicht!M31</f>
        <v>550</v>
      </c>
    </row>
    <row r="7" spans="1:256" s="5" customFormat="1" ht="15" customHeight="1" x14ac:dyDescent="0.2">
      <c r="A7" s="1" t="s">
        <v>18</v>
      </c>
      <c r="B7" s="21">
        <f>Uebersicht!$B$32</f>
        <v>2668</v>
      </c>
      <c r="C7" s="21">
        <f>Uebersicht!$C$32</f>
        <v>3537</v>
      </c>
      <c r="D7" s="21">
        <f>Uebersicht!$D$32</f>
        <v>3452</v>
      </c>
      <c r="E7" s="21">
        <f>Uebersicht!$E$32</f>
        <v>1897</v>
      </c>
      <c r="F7" s="21">
        <f>Uebersicht!$F$32</f>
        <v>1495</v>
      </c>
      <c r="G7" s="21">
        <f>Uebersicht!$G$32</f>
        <v>1652</v>
      </c>
      <c r="H7" s="21">
        <f>Uebersicht!$H$32</f>
        <v>1412</v>
      </c>
      <c r="I7" s="21">
        <f>Uebersicht!$I$32</f>
        <v>1912</v>
      </c>
      <c r="J7" s="21">
        <f>Uebersicht!$J$32</f>
        <v>2002</v>
      </c>
      <c r="K7" s="21">
        <f>Uebersicht!$K$32</f>
        <v>2258</v>
      </c>
      <c r="L7" s="21">
        <f>Uebersicht!L32</f>
        <v>1596</v>
      </c>
      <c r="M7" s="21">
        <f>Uebersicht!M32</f>
        <v>420</v>
      </c>
    </row>
    <row r="8" spans="1:256" s="5" customFormat="1" ht="15" customHeight="1" x14ac:dyDescent="0.2">
      <c r="A8" s="1" t="s">
        <v>19</v>
      </c>
      <c r="B8" s="21">
        <f>Uebersicht!$B$33</f>
        <v>4543</v>
      </c>
      <c r="C8" s="21">
        <f>Uebersicht!$C$33</f>
        <v>3237</v>
      </c>
      <c r="D8" s="21">
        <f>Uebersicht!$D$33</f>
        <v>1813</v>
      </c>
      <c r="E8" s="21">
        <f>Uebersicht!$E$33</f>
        <v>1296</v>
      </c>
      <c r="F8" s="21">
        <f>Uebersicht!$F$33</f>
        <v>1556</v>
      </c>
      <c r="G8" s="21">
        <f>Uebersicht!$G$33</f>
        <v>1528</v>
      </c>
      <c r="H8" s="21">
        <f>Uebersicht!$H$33</f>
        <v>1070</v>
      </c>
      <c r="I8" s="21">
        <f>Uebersicht!$I$33</f>
        <v>1317</v>
      </c>
      <c r="J8" s="21">
        <f>Uebersicht!$J$33</f>
        <v>1101</v>
      </c>
      <c r="K8" s="21">
        <f>Uebersicht!$K$33</f>
        <v>993</v>
      </c>
      <c r="L8" s="21">
        <f>Uebersicht!L33</f>
        <v>766</v>
      </c>
      <c r="M8" s="21">
        <f>Uebersicht!M33</f>
        <v>334</v>
      </c>
    </row>
    <row r="9" spans="1:256" s="5" customFormat="1" ht="15" customHeight="1" x14ac:dyDescent="0.2">
      <c r="A9" s="1" t="s">
        <v>20</v>
      </c>
      <c r="B9" s="21">
        <f>Uebersicht!$B$34</f>
        <v>2011</v>
      </c>
      <c r="C9" s="21">
        <f>Uebersicht!$C$34</f>
        <v>590</v>
      </c>
      <c r="D9" s="21">
        <f>Uebersicht!$D$34</f>
        <v>271</v>
      </c>
      <c r="E9" s="21">
        <f>Uebersicht!$E$34</f>
        <v>427</v>
      </c>
      <c r="F9" s="21">
        <f>Uebersicht!$F$34</f>
        <v>250</v>
      </c>
      <c r="G9" s="21">
        <f>Uebersicht!$G$34</f>
        <v>359</v>
      </c>
      <c r="H9" s="21">
        <f>Uebersicht!$H$34</f>
        <v>266</v>
      </c>
      <c r="I9" s="21">
        <f>Uebersicht!$I$34</f>
        <v>187</v>
      </c>
      <c r="J9" s="21">
        <f>Uebersicht!$J$34</f>
        <v>201</v>
      </c>
      <c r="K9" s="21">
        <f>Uebersicht!$K$34</f>
        <v>126</v>
      </c>
      <c r="L9" s="21">
        <f>Uebersicht!L34</f>
        <v>323</v>
      </c>
      <c r="M9" s="21">
        <f>Uebersicht!M34</f>
        <v>137</v>
      </c>
    </row>
    <row r="10" spans="1:256" s="5" customFormat="1" ht="15" customHeight="1" x14ac:dyDescent="0.2">
      <c r="A10" s="1" t="s">
        <v>21</v>
      </c>
      <c r="B10" s="21">
        <f>Uebersicht!$B$35</f>
        <v>1270</v>
      </c>
      <c r="C10" s="21">
        <f>Uebersicht!$C$35</f>
        <v>1172</v>
      </c>
      <c r="D10" s="21">
        <f>Uebersicht!$D$35</f>
        <v>1280</v>
      </c>
      <c r="E10" s="21">
        <f>Uebersicht!$E$35</f>
        <v>377</v>
      </c>
      <c r="F10" s="21">
        <f>Uebersicht!$F$35</f>
        <v>376</v>
      </c>
      <c r="G10" s="21">
        <f>Uebersicht!$G$35</f>
        <v>179</v>
      </c>
      <c r="H10" s="21">
        <f>Uebersicht!$H$35</f>
        <v>698</v>
      </c>
      <c r="I10" s="21">
        <f>Uebersicht!$I$35</f>
        <v>619</v>
      </c>
      <c r="J10" s="21">
        <f>Uebersicht!$J$35</f>
        <v>716</v>
      </c>
      <c r="K10" s="21">
        <f>Uebersicht!$K$35</f>
        <v>778</v>
      </c>
      <c r="L10" s="21">
        <f>Uebersicht!L35</f>
        <v>522</v>
      </c>
      <c r="M10" s="21">
        <f>Uebersicht!M35</f>
        <v>127</v>
      </c>
    </row>
    <row r="11" spans="1:256" s="5" customFormat="1" ht="14.25" x14ac:dyDescent="0.25">
      <c r="A11" s="13" t="s">
        <v>35</v>
      </c>
      <c r="B11" s="6">
        <f t="shared" ref="B11:G11" si="0">SUM(B4:B10)</f>
        <v>25242</v>
      </c>
      <c r="C11" s="6">
        <f t="shared" si="0"/>
        <v>27554</v>
      </c>
      <c r="D11" s="6">
        <f t="shared" si="0"/>
        <v>19291</v>
      </c>
      <c r="E11" s="6">
        <f t="shared" si="0"/>
        <v>8019</v>
      </c>
      <c r="F11" s="6">
        <f t="shared" si="0"/>
        <v>7936</v>
      </c>
      <c r="G11" s="6">
        <f t="shared" si="0"/>
        <v>6750</v>
      </c>
      <c r="H11" s="6">
        <f t="shared" ref="H11:J11" si="1">SUM(H4:H10)</f>
        <v>6966</v>
      </c>
      <c r="I11" s="6">
        <f t="shared" si="1"/>
        <v>9148</v>
      </c>
      <c r="J11" s="6">
        <f t="shared" si="1"/>
        <v>7676</v>
      </c>
      <c r="K11" s="6">
        <f t="shared" ref="K11:L11" si="2">SUM(K4:K10)</f>
        <v>6979</v>
      </c>
      <c r="L11" s="6">
        <f t="shared" si="2"/>
        <v>5824</v>
      </c>
      <c r="M11" s="6">
        <f t="shared" ref="M11" si="3">SUM(M4:M10)</f>
        <v>2599</v>
      </c>
    </row>
    <row r="12" spans="1:256" s="5" customFormat="1" ht="14.25" x14ac:dyDescent="0.25">
      <c r="B12" s="6"/>
      <c r="C12" s="6"/>
      <c r="D12" s="6"/>
    </row>
    <row r="13" spans="1:256" s="5" customFormat="1" ht="12.75" x14ac:dyDescent="0.2">
      <c r="A13" s="1" t="s">
        <v>34</v>
      </c>
      <c r="B13" s="9">
        <f>Uebersicht!B$44</f>
        <v>1.8568358406348158</v>
      </c>
      <c r="C13" s="9">
        <f>Uebersicht!C$44</f>
        <v>1.8611344381226864</v>
      </c>
      <c r="D13" s="9">
        <f>Uebersicht!D$44</f>
        <v>2.0917234446554227</v>
      </c>
      <c r="E13" s="9">
        <f>Uebersicht!E$44</f>
        <v>2.6495755517826827</v>
      </c>
      <c r="F13" s="9">
        <f>Uebersicht!F$44</f>
        <v>2.5762637547957334</v>
      </c>
      <c r="G13" s="9">
        <f>Uebersicht!G$44</f>
        <v>2.2181785424736509</v>
      </c>
      <c r="H13" s="9">
        <f>Uebersicht!H$44</f>
        <v>2.0701062215477997</v>
      </c>
      <c r="I13" s="9">
        <f>Uebersicht!I$44</f>
        <v>1.6398276523480699</v>
      </c>
      <c r="J13" s="9">
        <f>Uebersicht!J$44</f>
        <v>1.8802693954948182</v>
      </c>
      <c r="K13" s="9">
        <f>Uebersicht!K$44</f>
        <v>1.8329869964303926</v>
      </c>
      <c r="L13" s="9">
        <f>Uebersicht!L$44</f>
        <v>1.9818984132945263</v>
      </c>
      <c r="M13" s="9">
        <f>Uebersicht!M$44</f>
        <v>3.7044720780331981</v>
      </c>
    </row>
    <row r="14" spans="1:256" s="5" customFormat="1" ht="14.25" x14ac:dyDescent="0.25">
      <c r="B14" s="7"/>
      <c r="C14" s="7"/>
      <c r="D14" s="7"/>
    </row>
  </sheetData>
  <pageMargins left="0.70866141732283472" right="0.70866141732283472" top="0.39370078740157483" bottom="0.39370078740157483" header="0.31496062992125984" footer="0.31496062992125984"/>
  <pageSetup paperSize="9" scale="9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"/>
  <sheetViews>
    <sheetView workbookViewId="0">
      <selection activeCell="N31" sqref="N31"/>
    </sheetView>
  </sheetViews>
  <sheetFormatPr baseColWidth="10" defaultRowHeight="15" x14ac:dyDescent="0.25"/>
  <cols>
    <col min="1" max="1" width="32.7109375" style="2" bestFit="1" customWidth="1"/>
    <col min="2" max="4" width="11.42578125" style="2"/>
    <col min="5" max="5" width="15.42578125" style="2" bestFit="1" customWidth="1"/>
    <col min="6" max="16384" width="11.42578125" style="2"/>
  </cols>
  <sheetData>
    <row r="1" spans="1:13" x14ac:dyDescent="0.25">
      <c r="A1" s="3" t="str">
        <f>Uebersicht!$A$1</f>
        <v>Swisslexnutzung</v>
      </c>
    </row>
    <row r="3" spans="1:13" x14ac:dyDescent="0.25">
      <c r="A3" s="4"/>
      <c r="B3" s="6">
        <v>2012</v>
      </c>
      <c r="C3" s="6">
        <v>2013</v>
      </c>
      <c r="D3" s="6">
        <v>2014</v>
      </c>
      <c r="E3" s="17">
        <v>2015</v>
      </c>
      <c r="F3" s="17">
        <v>2016</v>
      </c>
      <c r="G3" s="17">
        <v>2017</v>
      </c>
      <c r="H3" s="17">
        <v>2018</v>
      </c>
      <c r="I3" s="17">
        <v>2019</v>
      </c>
      <c r="J3" s="17">
        <v>2020</v>
      </c>
      <c r="K3" s="17">
        <v>2021</v>
      </c>
      <c r="L3" s="17">
        <v>2022</v>
      </c>
      <c r="M3" s="17">
        <v>2023</v>
      </c>
    </row>
    <row r="4" spans="1:13" ht="15" customHeight="1" x14ac:dyDescent="0.25">
      <c r="A4" s="18" t="s">
        <v>37</v>
      </c>
      <c r="B4" s="21">
        <f>Uebersicht!$B$5</f>
        <v>2521</v>
      </c>
      <c r="C4" s="21">
        <f>Uebersicht!$C$5</f>
        <v>2596</v>
      </c>
      <c r="D4" s="21">
        <f>Uebersicht!$D$5</f>
        <v>3741</v>
      </c>
      <c r="E4" s="21">
        <f>Uebersicht!$E$5</f>
        <v>3098</v>
      </c>
      <c r="F4" s="21">
        <f>Uebersicht!$F$5</f>
        <v>3764</v>
      </c>
      <c r="G4" s="21">
        <f>Uebersicht!$G$5</f>
        <v>3228</v>
      </c>
      <c r="H4" s="21">
        <f>Uebersicht!$H$5</f>
        <v>2729</v>
      </c>
      <c r="I4" s="21">
        <f>Uebersicht!$I$5</f>
        <v>4444</v>
      </c>
      <c r="J4" s="21">
        <f>Uebersicht!$J$5</f>
        <v>3792</v>
      </c>
      <c r="K4" s="21">
        <f>Uebersicht!$K$5</f>
        <v>5231</v>
      </c>
      <c r="L4" s="21">
        <f>Uebersicht!L5</f>
        <v>5925</v>
      </c>
      <c r="M4" s="21">
        <f>Uebersicht!M5</f>
        <v>4310</v>
      </c>
    </row>
    <row r="5" spans="1:13" ht="15" customHeight="1" x14ac:dyDescent="0.25">
      <c r="A5" s="1" t="s">
        <v>2</v>
      </c>
      <c r="B5" s="21">
        <f>Uebersicht!$B$6</f>
        <v>1902</v>
      </c>
      <c r="C5" s="21">
        <f>Uebersicht!$C$6</f>
        <v>1771</v>
      </c>
      <c r="D5" s="21">
        <f>Uebersicht!$D$6</f>
        <v>946</v>
      </c>
      <c r="E5" s="21">
        <f>Uebersicht!$E$6</f>
        <v>1614</v>
      </c>
      <c r="F5" s="21">
        <f>Uebersicht!$F$6</f>
        <v>1682</v>
      </c>
      <c r="G5" s="21">
        <f>Uebersicht!$G$6</f>
        <v>2351</v>
      </c>
      <c r="H5" s="21">
        <f>Uebersicht!$H$6</f>
        <v>3634</v>
      </c>
      <c r="I5" s="21">
        <f>Uebersicht!$I$6</f>
        <v>4075</v>
      </c>
      <c r="J5" s="21">
        <f>Uebersicht!$J$6</f>
        <v>6823</v>
      </c>
      <c r="K5" s="21">
        <f>Uebersicht!$K$6</f>
        <v>7043</v>
      </c>
      <c r="L5" s="21">
        <f>Uebersicht!L6</f>
        <v>5345</v>
      </c>
      <c r="M5" s="21">
        <f>Uebersicht!M6</f>
        <v>1421</v>
      </c>
    </row>
    <row r="6" spans="1:13" ht="15" customHeight="1" x14ac:dyDescent="0.25">
      <c r="A6" s="1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f>Uebersicht!$H$24</f>
        <v>460</v>
      </c>
      <c r="I6" s="21">
        <f>Uebersicht!$I$24</f>
        <v>494</v>
      </c>
      <c r="J6" s="21">
        <f>Uebersicht!$J$24</f>
        <v>374</v>
      </c>
      <c r="K6" s="21">
        <f>Uebersicht!$K$24</f>
        <v>174</v>
      </c>
      <c r="L6" s="21">
        <f>Uebersicht!L24</f>
        <v>115</v>
      </c>
      <c r="M6" s="21">
        <f>Uebersicht!M24</f>
        <v>103</v>
      </c>
    </row>
    <row r="7" spans="1:13" x14ac:dyDescent="0.25">
      <c r="A7" s="13" t="s">
        <v>35</v>
      </c>
      <c r="B7" s="35">
        <f>SUM(B4:B6)</f>
        <v>4423</v>
      </c>
      <c r="C7" s="35">
        <f t="shared" ref="C7:J7" si="0">SUM(C4:C6)</f>
        <v>4367</v>
      </c>
      <c r="D7" s="35">
        <f t="shared" si="0"/>
        <v>4687</v>
      </c>
      <c r="E7" s="35">
        <f t="shared" si="0"/>
        <v>4712</v>
      </c>
      <c r="F7" s="35">
        <f t="shared" si="0"/>
        <v>5446</v>
      </c>
      <c r="G7" s="35">
        <f t="shared" si="0"/>
        <v>5579</v>
      </c>
      <c r="H7" s="35">
        <f t="shared" si="0"/>
        <v>6823</v>
      </c>
      <c r="I7" s="35">
        <f t="shared" si="0"/>
        <v>9013</v>
      </c>
      <c r="J7" s="35">
        <f t="shared" si="0"/>
        <v>10989</v>
      </c>
      <c r="K7" s="35">
        <f>SUM(K4:K6)</f>
        <v>12448</v>
      </c>
      <c r="L7" s="35">
        <f>SUM(L4:L6)</f>
        <v>11385</v>
      </c>
      <c r="M7" s="35">
        <f>SUM(M4:M6)</f>
        <v>5834</v>
      </c>
    </row>
    <row r="8" spans="1:13" x14ac:dyDescent="0.25">
      <c r="A8" s="1"/>
      <c r="B8" s="8"/>
      <c r="C8" s="8"/>
      <c r="D8" s="8"/>
      <c r="E8" s="4"/>
      <c r="F8" s="4"/>
    </row>
    <row r="9" spans="1:13" x14ac:dyDescent="0.25">
      <c r="A9" s="1" t="s">
        <v>34</v>
      </c>
      <c r="B9" s="9">
        <f>Uebersicht!B$44</f>
        <v>1.8568358406348158</v>
      </c>
      <c r="C9" s="9">
        <f>Uebersicht!C$44</f>
        <v>1.8611344381226864</v>
      </c>
      <c r="D9" s="9">
        <f>Uebersicht!D$44</f>
        <v>2.0917234446554227</v>
      </c>
      <c r="E9" s="9">
        <f>Uebersicht!E$44</f>
        <v>2.6495755517826827</v>
      </c>
      <c r="F9" s="9">
        <f>Uebersicht!F$44</f>
        <v>2.5762637547957334</v>
      </c>
      <c r="G9" s="9">
        <f>Uebersicht!G$44</f>
        <v>2.2181785424736509</v>
      </c>
      <c r="H9" s="9">
        <f>Uebersicht!H$44</f>
        <v>2.0701062215477997</v>
      </c>
      <c r="I9" s="9">
        <f>Uebersicht!I$44</f>
        <v>1.6398276523480699</v>
      </c>
      <c r="J9" s="9">
        <f>Uebersicht!J$44</f>
        <v>1.8802693954948182</v>
      </c>
      <c r="K9" s="9">
        <f>Uebersicht!K$44</f>
        <v>1.8329869964303926</v>
      </c>
      <c r="L9" s="9">
        <f>Uebersicht!L$44</f>
        <v>1.9818984132945263</v>
      </c>
      <c r="M9" s="9">
        <f>Uebersicht!M$44</f>
        <v>3.7044720780331981</v>
      </c>
    </row>
  </sheetData>
  <pageMargins left="0.70866141732283472" right="0.70866141732283472" top="0.39370078740157483" bottom="0.39370078740157483" header="0.31496062992125984" footer="0.31496062992125984"/>
  <pageSetup paperSize="9" scale="9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"/>
  <sheetViews>
    <sheetView workbookViewId="0">
      <selection activeCell="N22" sqref="N22"/>
    </sheetView>
  </sheetViews>
  <sheetFormatPr baseColWidth="10" defaultRowHeight="15" x14ac:dyDescent="0.25"/>
  <cols>
    <col min="1" max="1" width="34.5703125" style="2" bestFit="1" customWidth="1"/>
    <col min="2" max="4" width="11.42578125" style="2"/>
    <col min="5" max="5" width="15.42578125" style="2" bestFit="1" customWidth="1"/>
    <col min="6" max="16384" width="11.42578125" style="2"/>
  </cols>
  <sheetData>
    <row r="1" spans="1:13" x14ac:dyDescent="0.25">
      <c r="A1" s="3" t="str">
        <f>Uebersicht!$A$1</f>
        <v>Swisslexnutzung</v>
      </c>
    </row>
    <row r="3" spans="1:13" x14ac:dyDescent="0.25">
      <c r="A3" s="4"/>
      <c r="B3" s="6">
        <v>2012</v>
      </c>
      <c r="C3" s="6">
        <v>2013</v>
      </c>
      <c r="D3" s="6">
        <v>2014</v>
      </c>
      <c r="E3" s="17">
        <v>2015</v>
      </c>
      <c r="F3" s="17">
        <v>2016</v>
      </c>
      <c r="G3" s="17">
        <v>2017</v>
      </c>
      <c r="H3" s="17">
        <v>2018</v>
      </c>
      <c r="I3" s="17">
        <v>2019</v>
      </c>
      <c r="J3" s="17">
        <v>2020</v>
      </c>
      <c r="K3" s="17">
        <v>2021</v>
      </c>
      <c r="L3" s="17">
        <v>2022</v>
      </c>
      <c r="M3" s="17">
        <v>2023</v>
      </c>
    </row>
    <row r="4" spans="1:13" ht="15" customHeight="1" x14ac:dyDescent="0.25">
      <c r="A4" s="18" t="s">
        <v>36</v>
      </c>
      <c r="B4" s="21">
        <f>Uebersicht!$B$7</f>
        <v>0</v>
      </c>
      <c r="C4" s="21">
        <f>Uebersicht!$C$7</f>
        <v>0</v>
      </c>
      <c r="D4" s="21">
        <f>Uebersicht!$D$7</f>
        <v>0</v>
      </c>
      <c r="E4" s="21">
        <f>Uebersicht!$E$7</f>
        <v>158</v>
      </c>
      <c r="F4" s="21">
        <f>Uebersicht!$F$7</f>
        <v>212</v>
      </c>
      <c r="G4" s="21">
        <f>Uebersicht!$G$7</f>
        <v>169</v>
      </c>
      <c r="H4" s="21">
        <f>Uebersicht!$H$7</f>
        <v>157</v>
      </c>
      <c r="I4" s="21">
        <f>Uebersicht!$I$7</f>
        <v>159</v>
      </c>
      <c r="J4" s="21">
        <f>Uebersicht!$J$7</f>
        <v>154</v>
      </c>
      <c r="K4" s="21">
        <f>Uebersicht!$K$7</f>
        <v>246</v>
      </c>
      <c r="L4" s="21">
        <f>Uebersicht!L7</f>
        <v>224</v>
      </c>
      <c r="M4" s="21">
        <f>Uebersicht!M7</f>
        <v>226</v>
      </c>
    </row>
    <row r="5" spans="1:13" x14ac:dyDescent="0.25">
      <c r="A5" s="13" t="s">
        <v>35</v>
      </c>
      <c r="B5" s="35">
        <f t="shared" ref="B5:G5" si="0">SUM(B4:B4)</f>
        <v>0</v>
      </c>
      <c r="C5" s="35">
        <f t="shared" si="0"/>
        <v>0</v>
      </c>
      <c r="D5" s="35">
        <f t="shared" si="0"/>
        <v>0</v>
      </c>
      <c r="E5" s="35">
        <f t="shared" si="0"/>
        <v>158</v>
      </c>
      <c r="F5" s="35">
        <f t="shared" si="0"/>
        <v>212</v>
      </c>
      <c r="G5" s="35">
        <f t="shared" si="0"/>
        <v>169</v>
      </c>
      <c r="H5" s="35">
        <f t="shared" ref="H5" si="1">SUM(H4:H4)</f>
        <v>157</v>
      </c>
      <c r="I5" s="35">
        <f t="shared" ref="I5:J5" si="2">SUM(I4:I4)</f>
        <v>159</v>
      </c>
      <c r="J5" s="35">
        <f t="shared" si="2"/>
        <v>154</v>
      </c>
      <c r="K5" s="35">
        <f t="shared" ref="K5:L5" si="3">SUM(K4:K4)</f>
        <v>246</v>
      </c>
      <c r="L5" s="35">
        <f t="shared" si="3"/>
        <v>224</v>
      </c>
      <c r="M5" s="35">
        <f t="shared" ref="M5" si="4">SUM(M4:M4)</f>
        <v>226</v>
      </c>
    </row>
    <row r="6" spans="1:13" x14ac:dyDescent="0.25">
      <c r="A6" s="1"/>
      <c r="B6" s="8"/>
      <c r="C6" s="8"/>
      <c r="D6" s="8"/>
      <c r="E6" s="4"/>
      <c r="F6" s="4"/>
    </row>
    <row r="7" spans="1:13" x14ac:dyDescent="0.25">
      <c r="A7" s="1" t="s">
        <v>34</v>
      </c>
      <c r="B7" s="9">
        <f>Uebersicht!B$44</f>
        <v>1.8568358406348158</v>
      </c>
      <c r="C7" s="9">
        <f>Uebersicht!C$44</f>
        <v>1.8611344381226864</v>
      </c>
      <c r="D7" s="9">
        <f>Uebersicht!D$44</f>
        <v>2.0917234446554227</v>
      </c>
      <c r="E7" s="9">
        <f>Uebersicht!E$44</f>
        <v>2.6495755517826827</v>
      </c>
      <c r="F7" s="9">
        <f>Uebersicht!F$44</f>
        <v>2.5762637547957334</v>
      </c>
      <c r="G7" s="9">
        <f>Uebersicht!G$44</f>
        <v>2.2181785424736509</v>
      </c>
      <c r="H7" s="9">
        <f>Uebersicht!H$44</f>
        <v>2.0701062215477997</v>
      </c>
      <c r="I7" s="9">
        <f>Uebersicht!I$44</f>
        <v>1.6398276523480699</v>
      </c>
      <c r="J7" s="9">
        <f>Uebersicht!J$44</f>
        <v>1.8802693954948182</v>
      </c>
      <c r="K7" s="9">
        <f>Uebersicht!K$44</f>
        <v>1.8329869964303926</v>
      </c>
      <c r="L7" s="9">
        <f>Uebersicht!L$44</f>
        <v>1.9818984132945263</v>
      </c>
      <c r="M7" s="9">
        <f>Uebersicht!M$44</f>
        <v>3.7044720780331981</v>
      </c>
    </row>
  </sheetData>
  <pageMargins left="0.70866141732283472" right="0.70866141732283472" top="0.39370078740157483" bottom="0.3937007874015748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Uebersicht</vt:lpstr>
      <vt:lpstr>Jahresstatistk</vt:lpstr>
      <vt:lpstr>Stka</vt:lpstr>
      <vt:lpstr>DdI</vt:lpstr>
      <vt:lpstr>FD</vt:lpstr>
      <vt:lpstr>VWD</vt:lpstr>
      <vt:lpstr>Gerichte</vt:lpstr>
      <vt:lpstr>BJD</vt:lpstr>
      <vt:lpstr>DBK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Burki Thomas</dc:creator>
  <cp:lastModifiedBy>Ziegler Stefan</cp:lastModifiedBy>
  <cp:lastPrinted>2018-12-27T11:30:11Z</cp:lastPrinted>
  <dcterms:created xsi:type="dcterms:W3CDTF">2015-01-07T10:13:44Z</dcterms:created>
  <dcterms:modified xsi:type="dcterms:W3CDTF">2023-07-05T04:48:22Z</dcterms:modified>
</cp:coreProperties>
</file>