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DAFU\1_Di\12_OeffentlArbeit\122_InformationKunden\Publikationen\Umweltdaten\Daten_2021\01_Abfall\015_Deponien\"/>
    </mc:Choice>
  </mc:AlternateContent>
  <bookViews>
    <workbookView xWindow="0" yWindow="0" windowWidth="14370" windowHeight="12420"/>
  </bookViews>
  <sheets>
    <sheet name="Mengen abgelagert" sheetId="4" r:id="rId1"/>
    <sheet name="Mengen verdichtet" sheetId="2" r:id="rId2"/>
    <sheet name="Metadaten" sheetId="5" r:id="rId3"/>
  </sheets>
  <calcPr calcId="162913"/>
</workbook>
</file>

<file path=xl/calcChain.xml><?xml version="1.0" encoding="utf-8"?>
<calcChain xmlns="http://schemas.openxmlformats.org/spreadsheetml/2006/main">
  <c r="BC27" i="4" l="1"/>
  <c r="AX27" i="4"/>
  <c r="AX11" i="4"/>
  <c r="AG27" i="4"/>
  <c r="AG11" i="4"/>
  <c r="P27" i="4"/>
  <c r="P11" i="4"/>
  <c r="BD27" i="4" l="1"/>
  <c r="AY27" i="4" l="1"/>
  <c r="AY11" i="4"/>
  <c r="AH27" i="4"/>
  <c r="AH11" i="4"/>
  <c r="Q27" i="4"/>
  <c r="Q11" i="4"/>
  <c r="BB27" i="4" l="1"/>
  <c r="AW27" i="4"/>
  <c r="AW11" i="4"/>
  <c r="AF27" i="4"/>
  <c r="AF11" i="4"/>
  <c r="O27" i="4"/>
  <c r="O11" i="4"/>
  <c r="BA27" i="4" l="1"/>
  <c r="AD27" i="4"/>
  <c r="AV27" i="4" l="1"/>
  <c r="AV11" i="4"/>
  <c r="AE27" i="4"/>
  <c r="AE11" i="4"/>
  <c r="N27" i="4"/>
  <c r="N11" i="4"/>
  <c r="AU11" i="4" l="1"/>
  <c r="AT11" i="4"/>
  <c r="AS11" i="4"/>
  <c r="AU27" i="4"/>
  <c r="AD11" i="4"/>
  <c r="M27" i="4"/>
  <c r="M11" i="4"/>
  <c r="B11" i="4"/>
  <c r="C11" i="4"/>
  <c r="D11" i="4"/>
  <c r="E11" i="4"/>
  <c r="F11" i="4"/>
  <c r="G11" i="4"/>
  <c r="H11" i="4"/>
  <c r="I11" i="4"/>
  <c r="J11" i="4"/>
  <c r="K11" i="4"/>
  <c r="L11" i="4"/>
  <c r="S11" i="4"/>
  <c r="T11" i="4"/>
  <c r="U11" i="4"/>
  <c r="V11" i="4"/>
  <c r="W11" i="4"/>
  <c r="X11" i="4"/>
  <c r="Y11" i="4"/>
  <c r="Z11" i="4"/>
  <c r="AA11" i="4"/>
  <c r="AB11" i="4"/>
  <c r="AC11" i="4"/>
  <c r="AJ11" i="4"/>
  <c r="AK11" i="4"/>
  <c r="AL11" i="4"/>
  <c r="AM11" i="4"/>
  <c r="AN11" i="4"/>
  <c r="AP11" i="4"/>
  <c r="AQ11" i="4"/>
  <c r="AR11" i="4"/>
  <c r="D12" i="4"/>
  <c r="U12" i="4"/>
  <c r="V12" i="4" s="1"/>
  <c r="W12" i="4" s="1"/>
  <c r="X12" i="4" s="1"/>
  <c r="Y12" i="4" s="1"/>
  <c r="Z12" i="4" s="1"/>
  <c r="AM12" i="4"/>
  <c r="AN12" i="4" s="1"/>
  <c r="AO12" i="4" s="1"/>
  <c r="AP12" i="4" s="1"/>
  <c r="AQ12" i="4" s="1"/>
  <c r="V18" i="4"/>
  <c r="B27" i="4"/>
  <c r="C27" i="4"/>
  <c r="D27" i="4"/>
  <c r="E27" i="4"/>
  <c r="F27" i="4"/>
  <c r="G27" i="4"/>
  <c r="H27" i="4"/>
  <c r="I27" i="4"/>
  <c r="J27" i="4"/>
  <c r="K27" i="4"/>
  <c r="L27" i="4"/>
  <c r="S27" i="4"/>
  <c r="T27" i="4"/>
  <c r="U27" i="4"/>
  <c r="W27" i="4"/>
  <c r="Y27" i="4"/>
  <c r="Z27" i="4"/>
  <c r="AA27" i="4"/>
  <c r="AB27" i="4"/>
  <c r="AC27" i="4"/>
  <c r="AJ27" i="4"/>
  <c r="AK27" i="4"/>
  <c r="AL27" i="4"/>
  <c r="AM27" i="4"/>
  <c r="AN27" i="4"/>
  <c r="AO27" i="4"/>
  <c r="AP27" i="4"/>
  <c r="AQ27" i="4"/>
  <c r="AR27" i="4"/>
  <c r="AS27" i="4"/>
  <c r="AT27" i="4"/>
  <c r="D28" i="4"/>
  <c r="E28" i="4" s="1"/>
  <c r="F28" i="4" s="1"/>
  <c r="G28" i="4" s="1"/>
  <c r="U28" i="4"/>
  <c r="V28" i="4" s="1"/>
  <c r="W28" i="4" s="1"/>
  <c r="X28" i="4" s="1"/>
  <c r="Y28" i="4" s="1"/>
  <c r="Z28" i="4" s="1"/>
  <c r="AL28" i="4"/>
  <c r="AM28" i="4" s="1"/>
  <c r="AO28" i="4"/>
  <c r="AP28" i="4" s="1"/>
  <c r="AT28" i="4"/>
  <c r="E12" i="4" l="1"/>
  <c r="F12" i="4" s="1"/>
  <c r="G12" i="4" s="1"/>
  <c r="H12" i="4" s="1"/>
</calcChain>
</file>

<file path=xl/sharedStrings.xml><?xml version="1.0" encoding="utf-8"?>
<sst xmlns="http://schemas.openxmlformats.org/spreadsheetml/2006/main" count="602" uniqueCount="85">
  <si>
    <t>Brandschutt</t>
  </si>
  <si>
    <t>Bauschutt</t>
  </si>
  <si>
    <t>Härkingen</t>
  </si>
  <si>
    <t>Trimbach</t>
  </si>
  <si>
    <t>Walterswil</t>
  </si>
  <si>
    <t>--</t>
  </si>
  <si>
    <t>Asbest und spezielles Material</t>
  </si>
  <si>
    <t>Industrie- und Gewerbeabfälle</t>
  </si>
  <si>
    <t>Strassensammlergut</t>
  </si>
  <si>
    <t>Strassenwischgut</t>
  </si>
  <si>
    <t>Schlacke</t>
  </si>
  <si>
    <t>Reaktordeponie</t>
  </si>
  <si>
    <t>Inerstoffdeponie</t>
  </si>
  <si>
    <t>Hauenstein</t>
  </si>
  <si>
    <t>Verschmutztes Erdreich/Abbruch u.a.</t>
  </si>
  <si>
    <t>Aushub unverschmutzt</t>
  </si>
  <si>
    <t>Bettasche</t>
  </si>
  <si>
    <t>Kesselasche</t>
  </si>
  <si>
    <t>Aushub leicht verschmutzt</t>
  </si>
  <si>
    <t>Eternit</t>
  </si>
  <si>
    <t>Sandfangmaterial</t>
  </si>
  <si>
    <t>Giessereisand</t>
  </si>
  <si>
    <t>Div. Schlämme und Stäube</t>
  </si>
  <si>
    <t>Walterswil-Rothacker</t>
  </si>
  <si>
    <r>
      <t xml:space="preserve">Abfallart </t>
    </r>
    <r>
      <rPr>
        <sz val="10"/>
        <rFont val="Frutiger LT Com 55 Roman"/>
        <family val="2"/>
      </rPr>
      <t>[t/a]</t>
    </r>
  </si>
  <si>
    <r>
      <t xml:space="preserve">Total abgelagerte Menge </t>
    </r>
    <r>
      <rPr>
        <sz val="10"/>
        <rFont val="Frutiger LT Com 55 Roman"/>
        <family val="2"/>
      </rPr>
      <t>[t]</t>
    </r>
  </si>
  <si>
    <r>
      <t>Restvolumen [m</t>
    </r>
    <r>
      <rPr>
        <vertAlign val="superscript"/>
        <sz val="10"/>
        <rFont val="Frutiger LT Com 55 Roman"/>
        <family val="2"/>
      </rPr>
      <t>3</t>
    </r>
    <r>
      <rPr>
        <sz val="10"/>
        <rFont val="Frutiger LT Com 55 Roman"/>
        <family val="2"/>
      </rPr>
      <t>]</t>
    </r>
  </si>
  <si>
    <t>Inertstoffdeponie</t>
  </si>
  <si>
    <t>Abfälle aus thermischen Prozessen</t>
  </si>
  <si>
    <t>Aebisholz</t>
  </si>
  <si>
    <t>Thema</t>
  </si>
  <si>
    <t>Deponien</t>
  </si>
  <si>
    <t>Titel (DE)</t>
  </si>
  <si>
    <t>Ablagerungsmengen und Restvolumen der Deponien</t>
  </si>
  <si>
    <t>Beschreibung (DE)</t>
  </si>
  <si>
    <t>Jährliche Erhebung und Dokumentation zu Abfallarten, verdichtetem Einbauvolumen sowie Restvolumen je Deponie.</t>
  </si>
  <si>
    <t>Projekt (Ziel / Zweck)</t>
  </si>
  <si>
    <t>Verrechnung von Gebühren (Überwachung, Nachsorge,…) gemäss Ablagerungsmengen, Grundlagenbeschaffung für Deponieplanung, gesetzlicher Auftrag zur Überwachung der Deponien</t>
  </si>
  <si>
    <t>Organisation</t>
  </si>
  <si>
    <t>Amt für Umwelt AfU, Kanton Solothurn</t>
  </si>
  <si>
    <t>Kontaktstelle, Name</t>
  </si>
  <si>
    <t>Petra Gfeller Hug, AfU, Abteilung Boden</t>
  </si>
  <si>
    <t>Kontaktstelle, E-Mail</t>
  </si>
  <si>
    <t>afu@bd.so.ch</t>
  </si>
  <si>
    <t>Nutzungsbedingung</t>
  </si>
  <si>
    <t xml:space="preserve">Nicht-kommerzielle Nutzung erlaubt / Kommerzielle Nutzung erlaubt / mit Quellenangabe </t>
  </si>
  <si>
    <t>Geändert / Stand</t>
  </si>
  <si>
    <t>Aktualisierungsintervall</t>
  </si>
  <si>
    <t xml:space="preserve">jährlich </t>
  </si>
  <si>
    <t>Startdatum</t>
  </si>
  <si>
    <t>verdichtete Mengen: ab 1996
Ablagerungsmengen: ab 2006</t>
  </si>
  <si>
    <t>Enddatum</t>
  </si>
  <si>
    <t>verfügbare Daten</t>
  </si>
  <si>
    <t>ab 1996 für einzelne Deponien Daten zu Ablagerungsmengen vorhanden
ab 1998 obligatorischer umfassender Jahresbericht für sämtliche Deponien</t>
  </si>
  <si>
    <t>Abgabe Datenformat</t>
  </si>
  <si>
    <t>*.xlsx / *.jpg (Karte)</t>
  </si>
  <si>
    <t>Tags (Stichworte)</t>
  </si>
  <si>
    <t>Deponien, Ablagerungsmengen, Entsorgung, Restvolumen, Bauabfälle</t>
  </si>
  <si>
    <t>Methode</t>
  </si>
  <si>
    <t xml:space="preserve">Erfassen der Abfallmengen durch Deponiebetreiber und Zusammenstellung in einem Jahresbericht für das vergangene Betriebsjahr zu Handen AfU. Abgabe Bericht an AfU per Ende April des nachfolgenden Jahres. </t>
  </si>
  <si>
    <t>Methode: weitere Angaben</t>
  </si>
  <si>
    <t>Auflage in Betriebsbewilligung - jähriche Abgabe eines Jahresbericht per jeweils Ende April für das vergangene Betriebsjahr.
Reaktordeponien: Härkingen, Trimbach, Walterswil-Rothacker
Inerstoffdeponien: Trimbach, Hauenstein, Luterbach-Attisholz, Aebisholz</t>
  </si>
  <si>
    <t>Anzahl Messungen</t>
  </si>
  <si>
    <t>kontinuierlich</t>
  </si>
  <si>
    <t>Grenzwerte / Qualitätsziele / Anforderungen</t>
  </si>
  <si>
    <t>gemäss jeweiliger Betriebsbewilligung und Monitoringprogramm</t>
  </si>
  <si>
    <t>Attribute in Datensatz</t>
  </si>
  <si>
    <t>Datengrundlagen</t>
  </si>
  <si>
    <t>Einlagerungsmengen, Vermessungsdaten, z.T. Entsorgungsgesuche</t>
  </si>
  <si>
    <t>Erhebungsmethode</t>
  </si>
  <si>
    <t>vor Ort auf der Deponie: erfassen der angelieferten Kubaturen mit Waage, Deponievermessungen</t>
  </si>
  <si>
    <t>Erfassungsmethode</t>
  </si>
  <si>
    <t>Erstellen des Jahresberichts durch Deponiebetreiber oder durch Betreiber beauftragtes Ingenieur-Büro</t>
  </si>
  <si>
    <t>weitere Verwendungen</t>
  </si>
  <si>
    <t>Bemerkung</t>
  </si>
  <si>
    <t>Daten meist ab jeweils Mitte Jahr im AfU vorhanden, resp. verfügbar.</t>
  </si>
  <si>
    <r>
      <t>Menge abgelagerter Abfallart bzw. Restvolumen je Reaktor- und Inerstoffdeponie und Ablagerungsjahr [t/a bzw. m</t>
    </r>
    <r>
      <rPr>
        <vertAlign val="superscript"/>
        <sz val="10"/>
        <color theme="1"/>
        <rFont val="Frutiger LT Com 55 Roman"/>
        <family val="2"/>
      </rPr>
      <t>3</t>
    </r>
    <r>
      <rPr>
        <sz val="10"/>
        <color theme="1"/>
        <rFont val="Frutiger LT Com 55 Roman"/>
        <family val="2"/>
      </rPr>
      <t>]
eingelagertes, verdichtetes Volumen je Reaktor- und Inertstoffdeponie und Jahr [m</t>
    </r>
    <r>
      <rPr>
        <vertAlign val="superscript"/>
        <sz val="10"/>
        <color theme="1"/>
        <rFont val="Frutiger LT Com 55 Roman"/>
        <family val="2"/>
      </rPr>
      <t>3</t>
    </r>
    <r>
      <rPr>
        <sz val="10"/>
        <color theme="1"/>
        <rFont val="Frutiger LT Com 55 Roman"/>
        <family val="2"/>
      </rPr>
      <t xml:space="preserve">/a] </t>
    </r>
  </si>
  <si>
    <t>*165000</t>
  </si>
  <si>
    <t>* Etappe 1</t>
  </si>
  <si>
    <t>Attisholz/Attisholzwald</t>
  </si>
  <si>
    <t>*512000</t>
  </si>
  <si>
    <t>* Kompartiment W1</t>
  </si>
  <si>
    <t>*134300</t>
  </si>
  <si>
    <t>Attisholz / Attisholzwald</t>
  </si>
  <si>
    <t>*120400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</si>
</sst>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Frutiger LT Com 55 Roman"/>
      <family val="2"/>
    </font>
    <font>
      <sz val="10"/>
      <name val="Frutiger LT Com 55 Roman"/>
      <family val="2"/>
    </font>
    <font>
      <sz val="10"/>
      <color indexed="10"/>
      <name val="Frutiger LT Com 55 Roman"/>
      <family val="2"/>
    </font>
    <font>
      <vertAlign val="superscript"/>
      <sz val="10"/>
      <name val="Frutiger LT Com 55 Roman"/>
      <family val="2"/>
    </font>
    <font>
      <sz val="10"/>
      <color rgb="FFFF0000"/>
      <name val="Frutiger LT Com 55 Roman"/>
      <family val="2"/>
    </font>
    <font>
      <b/>
      <sz val="10"/>
      <color rgb="FFFF0000"/>
      <name val="Frutiger LT Com 55 Roman"/>
      <family val="2"/>
    </font>
    <font>
      <sz val="10"/>
      <name val="Arial"/>
      <family val="2"/>
    </font>
    <font>
      <b/>
      <sz val="10"/>
      <color rgb="FF000000"/>
      <name val="Frutiger LT Com 55 Roman"/>
      <family val="2"/>
    </font>
    <font>
      <sz val="10"/>
      <color rgb="FF000000"/>
      <name val="Frutiger LT Com 55 Roman"/>
      <family val="2"/>
    </font>
    <font>
      <sz val="11"/>
      <color theme="1"/>
      <name val="Frutiger LT Com 55 Roman"/>
      <family val="2"/>
    </font>
    <font>
      <b/>
      <sz val="10"/>
      <color theme="1"/>
      <name val="Frutiger LT Com 55 Roman"/>
      <family val="2"/>
    </font>
    <font>
      <sz val="10"/>
      <color theme="1"/>
      <name val="Frutiger LT Com 55 Roman"/>
      <family val="2"/>
    </font>
    <font>
      <sz val="10"/>
      <color rgb="FF222222"/>
      <name val="Frutiger LT Com 55 Roman"/>
      <family val="2"/>
    </font>
    <font>
      <vertAlign val="superscript"/>
      <sz val="10"/>
      <color theme="1"/>
      <name val="Frutiger LT Com 55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1" fontId="2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1" fontId="2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" fontId="5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0" xfId="0" quotePrefix="1" applyNumberFormat="1" applyFont="1" applyFill="1" applyBorder="1" applyAlignment="1">
      <alignment horizontal="right"/>
    </xf>
    <xf numFmtId="3" fontId="5" fillId="0" borderId="0" xfId="0" quotePrefix="1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/>
    <xf numFmtId="1" fontId="6" fillId="0" borderId="0" xfId="0" applyNumberFormat="1" applyFont="1" applyFill="1" applyBorder="1"/>
    <xf numFmtId="0" fontId="5" fillId="0" borderId="0" xfId="0" applyFont="1" applyFill="1" applyBorder="1"/>
    <xf numFmtId="2" fontId="5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/>
    <xf numFmtId="0" fontId="7" fillId="0" borderId="0" xfId="0" applyFont="1" applyAlignment="1">
      <alignment vertical="center" wrapText="1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1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99719785575048"/>
          <c:y val="0.13942307692307693"/>
          <c:w val="0.81710319200779724"/>
          <c:h val="0.75480769230769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'Mengen verdichtet'!$A$2</c:f>
              <c:strCache>
                <c:ptCount val="1"/>
                <c:pt idx="0">
                  <c:v>Härkingen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'Mengen verdichtet'!$R$1:$AA$1</c:f>
              <c:numCache>
                <c:formatCode>0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'Mengen verdichtet'!$R$2:$AA$2</c:f>
              <c:numCache>
                <c:formatCode>#,##0</c:formatCode>
                <c:ptCount val="10"/>
                <c:pt idx="0">
                  <c:v>5100</c:v>
                </c:pt>
                <c:pt idx="1">
                  <c:v>6398</c:v>
                </c:pt>
                <c:pt idx="2">
                  <c:v>1405</c:v>
                </c:pt>
                <c:pt idx="3">
                  <c:v>877</c:v>
                </c:pt>
                <c:pt idx="4">
                  <c:v>1740</c:v>
                </c:pt>
                <c:pt idx="5">
                  <c:v>2727.11</c:v>
                </c:pt>
                <c:pt idx="6">
                  <c:v>2048</c:v>
                </c:pt>
                <c:pt idx="7">
                  <c:v>2088</c:v>
                </c:pt>
                <c:pt idx="8">
                  <c:v>2355</c:v>
                </c:pt>
                <c:pt idx="9">
                  <c:v>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A-4820-8ED1-DDEA2EE64874}"/>
            </c:ext>
          </c:extLst>
        </c:ser>
        <c:ser>
          <c:idx val="1"/>
          <c:order val="1"/>
          <c:tx>
            <c:strRef>
              <c:f>'Mengen verdichtet'!$A$3</c:f>
              <c:strCache>
                <c:ptCount val="1"/>
                <c:pt idx="0">
                  <c:v>Trimbach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'Mengen verdichtet'!$R$1:$AA$1</c:f>
              <c:numCache>
                <c:formatCode>0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'Mengen verdichtet'!$R$3:$AA$3</c:f>
              <c:numCache>
                <c:formatCode>#,##0</c:formatCode>
                <c:ptCount val="10"/>
                <c:pt idx="0">
                  <c:v>1385</c:v>
                </c:pt>
                <c:pt idx="1">
                  <c:v>1663</c:v>
                </c:pt>
                <c:pt idx="2">
                  <c:v>2871</c:v>
                </c:pt>
                <c:pt idx="3">
                  <c:v>447</c:v>
                </c:pt>
                <c:pt idx="4">
                  <c:v>966</c:v>
                </c:pt>
                <c:pt idx="5">
                  <c:v>2642</c:v>
                </c:pt>
                <c:pt idx="6">
                  <c:v>5499</c:v>
                </c:pt>
                <c:pt idx="7">
                  <c:v>6365</c:v>
                </c:pt>
                <c:pt idx="8">
                  <c:v>6650</c:v>
                </c:pt>
                <c:pt idx="9">
                  <c:v>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A-4820-8ED1-DDEA2EE64874}"/>
            </c:ext>
          </c:extLst>
        </c:ser>
        <c:ser>
          <c:idx val="2"/>
          <c:order val="2"/>
          <c:tx>
            <c:strRef>
              <c:f>'Mengen verdichtet'!$A$4</c:f>
              <c:strCache>
                <c:ptCount val="1"/>
                <c:pt idx="0">
                  <c:v>Walterswil-Rothacker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'Mengen verdichtet'!$R$1:$AA$1</c:f>
              <c:numCache>
                <c:formatCode>0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'Mengen verdichtet'!$R$4:$AA$4</c:f>
              <c:numCache>
                <c:formatCode>#,##0</c:formatCode>
                <c:ptCount val="10"/>
                <c:pt idx="0">
                  <c:v>3615</c:v>
                </c:pt>
                <c:pt idx="1">
                  <c:v>5385</c:v>
                </c:pt>
                <c:pt idx="2">
                  <c:v>9500</c:v>
                </c:pt>
                <c:pt idx="3">
                  <c:v>10161</c:v>
                </c:pt>
                <c:pt idx="4">
                  <c:v>13094</c:v>
                </c:pt>
                <c:pt idx="5">
                  <c:v>11703</c:v>
                </c:pt>
                <c:pt idx="6">
                  <c:v>14452</c:v>
                </c:pt>
                <c:pt idx="7">
                  <c:v>16000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A-4820-8ED1-DDEA2EE6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1432224"/>
        <c:axId val="1"/>
      </c:barChart>
      <c:catAx>
        <c:axId val="271432224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Frutiger LT Com 55 Roman"/>
                <a:ea typeface="Frutiger LT Com 55 Roman"/>
                <a:cs typeface="Frutiger LT Com 55 Roman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1600" b="0" i="0" u="none" strike="noStrike" baseline="0">
                    <a:solidFill>
                      <a:srgbClr val="000000"/>
                    </a:solidFill>
                    <a:latin typeface="Frutiger LT Com 55 Roman"/>
                  </a:rPr>
                  <a:t>eingelagertes verdichtetes Volumen</a:t>
                </a:r>
                <a:r>
                  <a:rPr lang="de-CH" sz="1200" b="0" i="0" u="none" strike="noStrike" baseline="0">
                    <a:solidFill>
                      <a:srgbClr val="000000"/>
                    </a:solidFill>
                    <a:latin typeface="Frutiger LT Com 55 Roman"/>
                  </a:rPr>
                  <a:t> [m3 pro Jahr]</a:t>
                </a:r>
              </a:p>
            </c:rich>
          </c:tx>
          <c:layout>
            <c:manualLayout>
              <c:xMode val="edge"/>
              <c:yMode val="edge"/>
              <c:x val="1.6687945976062456E-2"/>
              <c:y val="0.175543712773608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Frutiger LT Com 55 Roman"/>
                <a:ea typeface="Frutiger LT Com 55 Roman"/>
                <a:cs typeface="Frutiger LT Com 55 Roman"/>
              </a:defRPr>
            </a:pPr>
            <a:endParaRPr lang="de-DE"/>
          </a:p>
        </c:txPr>
        <c:crossAx val="271432224"/>
        <c:crosses val="autoZero"/>
        <c:crossBetween val="between"/>
        <c:majorUnit val="2000"/>
        <c:minorUnit val="1000"/>
      </c:valAx>
      <c:spPr>
        <a:solidFill>
          <a:srgbClr val="FFFFFF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0.29356102865658418"/>
          <c:y val="1.8250997313860356E-2"/>
          <c:w val="0.53996804747232685"/>
          <c:h val="6.107261182516120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Frutiger LT Com 55 Roman"/>
              <a:ea typeface="Frutiger LT Com 55 Roman"/>
              <a:cs typeface="Frutiger LT Com 55 Roman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Frutiger 55 Roman"/>
          <a:ea typeface="Frutiger 55 Roman"/>
          <a:cs typeface="Frutiger 55 Roman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6912393162393"/>
          <c:y val="0.11778846153846154"/>
          <c:w val="0.77913701923076928"/>
          <c:h val="0.7764423076923077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'Mengen verdichtet'!$A$7</c:f>
              <c:strCache>
                <c:ptCount val="1"/>
                <c:pt idx="0">
                  <c:v>Trimbach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'Mengen verdichtet'!$R$6:$AA$6</c:f>
              <c:numCache>
                <c:formatCode>0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'Mengen verdichtet'!$R$7:$AA$7</c:f>
              <c:numCache>
                <c:formatCode>#,##0</c:formatCode>
                <c:ptCount val="10"/>
                <c:pt idx="0">
                  <c:v>973</c:v>
                </c:pt>
                <c:pt idx="1">
                  <c:v>1460</c:v>
                </c:pt>
                <c:pt idx="2">
                  <c:v>930</c:v>
                </c:pt>
                <c:pt idx="3">
                  <c:v>1916</c:v>
                </c:pt>
                <c:pt idx="4">
                  <c:v>1385</c:v>
                </c:pt>
                <c:pt idx="5">
                  <c:v>927</c:v>
                </c:pt>
                <c:pt idx="6" formatCode="General">
                  <c:v>679</c:v>
                </c:pt>
                <c:pt idx="7" formatCode="General">
                  <c:v>135</c:v>
                </c:pt>
                <c:pt idx="8" formatCode="General">
                  <c:v>271</c:v>
                </c:pt>
                <c:pt idx="9">
                  <c:v>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E-40AB-8108-7C4D1F8B04B1}"/>
            </c:ext>
          </c:extLst>
        </c:ser>
        <c:ser>
          <c:idx val="0"/>
          <c:order val="1"/>
          <c:tx>
            <c:strRef>
              <c:f>'Mengen verdichtet'!$A$8</c:f>
              <c:strCache>
                <c:ptCount val="1"/>
                <c:pt idx="0">
                  <c:v>Hauenstein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'Mengen verdichtet'!$R$6:$AA$6</c:f>
              <c:numCache>
                <c:formatCode>0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'Mengen verdichtet'!$R$8:$AA$8</c:f>
              <c:numCache>
                <c:formatCode>#,##0</c:formatCode>
                <c:ptCount val="10"/>
                <c:pt idx="0">
                  <c:v>26300</c:v>
                </c:pt>
                <c:pt idx="1">
                  <c:v>21000</c:v>
                </c:pt>
                <c:pt idx="2">
                  <c:v>12570</c:v>
                </c:pt>
                <c:pt idx="3">
                  <c:v>16260</c:v>
                </c:pt>
                <c:pt idx="4">
                  <c:v>22180</c:v>
                </c:pt>
                <c:pt idx="5">
                  <c:v>15893.74</c:v>
                </c:pt>
                <c:pt idx="6">
                  <c:v>13303</c:v>
                </c:pt>
                <c:pt idx="7">
                  <c:v>13843.23</c:v>
                </c:pt>
                <c:pt idx="8">
                  <c:v>11981</c:v>
                </c:pt>
                <c:pt idx="9">
                  <c:v>13148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E-40AB-8108-7C4D1F8B04B1}"/>
            </c:ext>
          </c:extLst>
        </c:ser>
        <c:ser>
          <c:idx val="2"/>
          <c:order val="2"/>
          <c:tx>
            <c:strRef>
              <c:f>'Mengen verdichtet'!$A$9</c:f>
              <c:strCache>
                <c:ptCount val="1"/>
                <c:pt idx="0">
                  <c:v>Attisholz/Attisholzwald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'Mengen verdichtet'!$R$6:$AA$6</c:f>
              <c:numCache>
                <c:formatCode>0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'Mengen verdichtet'!$R$9:$AA$9</c:f>
              <c:numCache>
                <c:formatCode>#,##0</c:formatCode>
                <c:ptCount val="10"/>
                <c:pt idx="0">
                  <c:v>65806.41</c:v>
                </c:pt>
                <c:pt idx="1">
                  <c:v>75486</c:v>
                </c:pt>
                <c:pt idx="2">
                  <c:v>89541</c:v>
                </c:pt>
                <c:pt idx="3">
                  <c:v>74684.14</c:v>
                </c:pt>
                <c:pt idx="4">
                  <c:v>81867.5</c:v>
                </c:pt>
                <c:pt idx="5">
                  <c:v>79214.41</c:v>
                </c:pt>
                <c:pt idx="6">
                  <c:v>80346</c:v>
                </c:pt>
                <c:pt idx="7">
                  <c:v>49411</c:v>
                </c:pt>
                <c:pt idx="8">
                  <c:v>91000</c:v>
                </c:pt>
                <c:pt idx="9">
                  <c:v>138000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E-40AB-8108-7C4D1F8B04B1}"/>
            </c:ext>
          </c:extLst>
        </c:ser>
        <c:ser>
          <c:idx val="3"/>
          <c:order val="3"/>
          <c:tx>
            <c:strRef>
              <c:f>'Mengen verdichtet'!$A$10</c:f>
              <c:strCache>
                <c:ptCount val="1"/>
                <c:pt idx="0">
                  <c:v>Aebisholz</c:v>
                </c:pt>
              </c:strCache>
            </c:strRef>
          </c:tx>
          <c:invertIfNegative val="0"/>
          <c:cat>
            <c:numRef>
              <c:f>'Mengen verdichtet'!$R$6:$AA$6</c:f>
              <c:numCache>
                <c:formatCode>0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'Mengen verdichtet'!$R$10:$AA$10</c:f>
              <c:numCache>
                <c:formatCode>General</c:formatCode>
                <c:ptCount val="10"/>
                <c:pt idx="6" formatCode="#,##0">
                  <c:v>2996.94</c:v>
                </c:pt>
                <c:pt idx="7" formatCode="#,##0">
                  <c:v>125000</c:v>
                </c:pt>
                <c:pt idx="8" formatCode="#,##0">
                  <c:v>115970</c:v>
                </c:pt>
                <c:pt idx="9" formatCode="#,##0">
                  <c:v>43320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1-4A84-9512-DD5D54C11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71433208"/>
        <c:axId val="1"/>
      </c:barChart>
      <c:catAx>
        <c:axId val="271433208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Frutiger LT Com 55 Roman"/>
                <a:ea typeface="Frutiger LT Com 55 Roman"/>
                <a:cs typeface="Frutiger LT Com 55 Roman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1600" b="0" i="0" u="none" strike="noStrike" baseline="0">
                    <a:solidFill>
                      <a:srgbClr val="000000"/>
                    </a:solidFill>
                    <a:latin typeface="Frutiger LT Com 55 Roman"/>
                  </a:rPr>
                  <a:t>eingelagertes verdichtetes Volumen </a:t>
                </a:r>
                <a:r>
                  <a:rPr lang="de-CH" sz="1200" b="0" i="0" u="none" strike="noStrike" baseline="0">
                    <a:solidFill>
                      <a:srgbClr val="000000"/>
                    </a:solidFill>
                    <a:latin typeface="Frutiger LT Com 55 Roman"/>
                  </a:rPr>
                  <a:t>[m3 pro Jahr]</a:t>
                </a:r>
              </a:p>
            </c:rich>
          </c:tx>
          <c:layout>
            <c:manualLayout>
              <c:xMode val="edge"/>
              <c:yMode val="edge"/>
              <c:x val="2.9261936887045131E-2"/>
              <c:y val="0.175345088906140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Frutiger LT Com 55 Roman"/>
                <a:ea typeface="Frutiger LT Com 55 Roman"/>
                <a:cs typeface="Frutiger LT Com 55 Roman"/>
              </a:defRPr>
            </a:pPr>
            <a:endParaRPr lang="de-DE"/>
          </a:p>
        </c:txPr>
        <c:crossAx val="271433208"/>
        <c:crosses val="autoZero"/>
        <c:crossBetween val="between"/>
        <c:majorUnit val="10000"/>
        <c:minorUnit val="1000"/>
      </c:valAx>
      <c:spPr>
        <a:solidFill>
          <a:srgbClr val="FFFFFF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0.23412697443827274"/>
          <c:y val="2.1426615931381784E-2"/>
          <c:w val="0.666834727054467"/>
          <c:h val="6.03019000615353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Frutiger LT Com 55 Roman"/>
              <a:ea typeface="Frutiger LT Com 55 Roman"/>
              <a:cs typeface="Frutiger LT Com 55 Roman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Frutiger 55 Roman"/>
          <a:ea typeface="Frutiger 55 Roman"/>
          <a:cs typeface="Frutiger 55 Roman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19050</xdr:rowOff>
    </xdr:from>
    <xdr:to>
      <xdr:col>9</xdr:col>
      <xdr:colOff>266700</xdr:colOff>
      <xdr:row>35</xdr:row>
      <xdr:rowOff>123825</xdr:rowOff>
    </xdr:to>
    <xdr:graphicFrame macro="">
      <xdr:nvGraphicFramePr>
        <xdr:cNvPr id="138722" name="Diagramm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152400</xdr:rowOff>
    </xdr:from>
    <xdr:to>
      <xdr:col>22</xdr:col>
      <xdr:colOff>285750</xdr:colOff>
      <xdr:row>35</xdr:row>
      <xdr:rowOff>85725</xdr:rowOff>
    </xdr:to>
    <xdr:graphicFrame macro="">
      <xdr:nvGraphicFramePr>
        <xdr:cNvPr id="138723" name="Diagramm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fu@bd.so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30"/>
  <sheetViews>
    <sheetView tabSelected="1" zoomScaleNormal="100" workbookViewId="0">
      <pane xSplit="1" topLeftCell="B1" activePane="topRight" state="frozen"/>
      <selection pane="topRight" activeCell="Q1" sqref="Q1:Q1048576"/>
    </sheetView>
  </sheetViews>
  <sheetFormatPr baseColWidth="10" defaultRowHeight="12.75" x14ac:dyDescent="0.2"/>
  <cols>
    <col min="1" max="1" width="34.5703125" style="6" bestFit="1" customWidth="1"/>
    <col min="2" max="2" width="7" style="6" customWidth="1"/>
    <col min="3" max="3" width="7.5703125" style="6" bestFit="1" customWidth="1"/>
    <col min="4" max="4" width="7.7109375" style="6" bestFit="1" customWidth="1"/>
    <col min="5" max="5" width="8.28515625" style="6" customWidth="1"/>
    <col min="6" max="6" width="9.5703125" style="6" customWidth="1"/>
    <col min="7" max="7" width="7.7109375" style="6" bestFit="1" customWidth="1"/>
    <col min="8" max="8" width="7" style="6" customWidth="1"/>
    <col min="9" max="9" width="8" style="6" bestFit="1" customWidth="1"/>
    <col min="10" max="14" width="7" style="6" bestFit="1" customWidth="1"/>
    <col min="15" max="17" width="7" style="6" customWidth="1"/>
    <col min="18" max="18" width="6" style="6" bestFit="1" customWidth="1"/>
    <col min="19" max="19" width="7" style="6" customWidth="1"/>
    <col min="20" max="22" width="8.28515625" style="6" bestFit="1" customWidth="1"/>
    <col min="23" max="23" width="8" style="6" bestFit="1" customWidth="1"/>
    <col min="24" max="25" width="8.28515625" style="6" bestFit="1" customWidth="1"/>
    <col min="26" max="26" width="7.7109375" style="6" bestFit="1" customWidth="1"/>
    <col min="27" max="27" width="8" style="6" bestFit="1" customWidth="1"/>
    <col min="28" max="28" width="8.28515625" style="6" bestFit="1" customWidth="1"/>
    <col min="29" max="34" width="8" style="6" bestFit="1" customWidth="1"/>
    <col min="35" max="35" width="6" style="6" bestFit="1" customWidth="1"/>
    <col min="36" max="36" width="7" style="6" customWidth="1"/>
    <col min="37" max="37" width="7.7109375" style="6" bestFit="1" customWidth="1"/>
    <col min="38" max="38" width="8.140625" style="6" bestFit="1" customWidth="1"/>
    <col min="39" max="39" width="7.7109375" style="6" bestFit="1" customWidth="1"/>
    <col min="40" max="42" width="8.85546875" style="6" bestFit="1" customWidth="1"/>
    <col min="43" max="51" width="9.28515625" style="6" bestFit="1" customWidth="1"/>
    <col min="52" max="16384" width="11.42578125" style="6"/>
  </cols>
  <sheetData>
    <row r="1" spans="1:56" s="7" customFormat="1" ht="14.25" x14ac:dyDescent="0.25">
      <c r="A1" s="4" t="s">
        <v>11</v>
      </c>
      <c r="B1" s="4" t="s">
        <v>2</v>
      </c>
      <c r="C1" s="4"/>
      <c r="D1" s="1"/>
      <c r="E1" s="5"/>
      <c r="F1" s="1"/>
      <c r="G1" s="5"/>
      <c r="H1" s="5"/>
      <c r="I1" s="1"/>
      <c r="J1" s="1"/>
      <c r="K1" s="1"/>
      <c r="L1" s="1"/>
      <c r="M1" s="1"/>
      <c r="N1" s="1"/>
      <c r="O1" s="1"/>
      <c r="P1" s="1"/>
      <c r="Q1" s="1"/>
      <c r="R1" s="5"/>
      <c r="S1" s="4" t="s">
        <v>3</v>
      </c>
      <c r="T1" s="4"/>
      <c r="U1" s="1"/>
      <c r="V1" s="5"/>
      <c r="W1" s="1"/>
      <c r="X1" s="1"/>
      <c r="Y1" s="2"/>
      <c r="Z1" s="1"/>
      <c r="AA1" s="1"/>
      <c r="AB1" s="1"/>
      <c r="AC1" s="1"/>
      <c r="AD1" s="1"/>
      <c r="AE1" s="1"/>
      <c r="AF1" s="1"/>
      <c r="AG1" s="1"/>
      <c r="AH1" s="1"/>
      <c r="AI1" s="5"/>
      <c r="AJ1" s="4" t="s">
        <v>4</v>
      </c>
      <c r="AK1" s="4"/>
      <c r="AL1" s="1"/>
      <c r="AM1" s="5"/>
      <c r="AN1" s="1"/>
      <c r="AO1" s="1"/>
      <c r="AP1" s="5"/>
      <c r="AQ1" s="1"/>
      <c r="AR1" s="1"/>
      <c r="AS1" s="1"/>
      <c r="AT1" s="1"/>
      <c r="AU1" s="1"/>
      <c r="AV1" s="1"/>
      <c r="AW1" s="1"/>
      <c r="AX1" s="1"/>
      <c r="AY1" s="1"/>
      <c r="AZ1" s="6"/>
      <c r="BA1" s="6"/>
    </row>
    <row r="2" spans="1:56" ht="14.25" x14ac:dyDescent="0.25">
      <c r="A2" s="8" t="s">
        <v>24</v>
      </c>
      <c r="B2" s="3">
        <v>2006</v>
      </c>
      <c r="C2" s="3">
        <v>2007</v>
      </c>
      <c r="D2" s="3">
        <v>2008</v>
      </c>
      <c r="E2" s="3">
        <v>2009</v>
      </c>
      <c r="F2" s="3">
        <v>2010</v>
      </c>
      <c r="G2" s="3">
        <v>2011</v>
      </c>
      <c r="H2" s="3">
        <v>2012</v>
      </c>
      <c r="I2" s="3">
        <v>2013</v>
      </c>
      <c r="J2" s="3">
        <v>2014</v>
      </c>
      <c r="K2" s="3">
        <v>2015</v>
      </c>
      <c r="L2" s="3">
        <v>2016</v>
      </c>
      <c r="M2" s="3">
        <v>2017</v>
      </c>
      <c r="N2" s="3">
        <v>2018</v>
      </c>
      <c r="O2" s="3">
        <v>2019</v>
      </c>
      <c r="P2" s="3">
        <v>2020</v>
      </c>
      <c r="Q2" s="10">
        <v>2021</v>
      </c>
      <c r="R2" s="10"/>
      <c r="S2" s="3">
        <v>2006</v>
      </c>
      <c r="T2" s="3">
        <v>2007</v>
      </c>
      <c r="U2" s="3">
        <v>2008</v>
      </c>
      <c r="V2" s="3">
        <v>2009</v>
      </c>
      <c r="W2" s="3">
        <v>2010</v>
      </c>
      <c r="X2" s="3">
        <v>2011</v>
      </c>
      <c r="Y2" s="3">
        <v>2012</v>
      </c>
      <c r="Z2" s="3">
        <v>2013</v>
      </c>
      <c r="AA2" s="3">
        <v>2014</v>
      </c>
      <c r="AB2" s="3">
        <v>2015</v>
      </c>
      <c r="AC2" s="3">
        <v>2016</v>
      </c>
      <c r="AD2" s="3">
        <v>2017</v>
      </c>
      <c r="AE2" s="3">
        <v>2018</v>
      </c>
      <c r="AF2" s="3">
        <v>2019</v>
      </c>
      <c r="AG2" s="3">
        <v>2020</v>
      </c>
      <c r="AH2" s="10">
        <v>2021</v>
      </c>
      <c r="AI2" s="10"/>
      <c r="AJ2" s="3">
        <v>2006</v>
      </c>
      <c r="AK2" s="3">
        <v>2007</v>
      </c>
      <c r="AL2" s="3">
        <v>2008</v>
      </c>
      <c r="AM2" s="3">
        <v>2009</v>
      </c>
      <c r="AN2" s="3">
        <v>2010</v>
      </c>
      <c r="AO2" s="3">
        <v>2011</v>
      </c>
      <c r="AP2" s="3">
        <v>2012</v>
      </c>
      <c r="AQ2" s="3">
        <v>2013</v>
      </c>
      <c r="AR2" s="3">
        <v>2014</v>
      </c>
      <c r="AS2" s="3">
        <v>2015</v>
      </c>
      <c r="AT2" s="3">
        <v>2016</v>
      </c>
      <c r="AU2" s="3">
        <v>2017</v>
      </c>
      <c r="AV2" s="3">
        <v>2018</v>
      </c>
      <c r="AW2" s="3">
        <v>2019</v>
      </c>
      <c r="AX2" s="3">
        <v>2020</v>
      </c>
      <c r="AY2" s="10">
        <v>2021</v>
      </c>
    </row>
    <row r="3" spans="1:56" x14ac:dyDescent="0.2">
      <c r="A3" s="9" t="s">
        <v>6</v>
      </c>
      <c r="B3" s="15">
        <v>101</v>
      </c>
      <c r="C3" s="15">
        <v>118</v>
      </c>
      <c r="D3" s="15">
        <v>311.04000000000002</v>
      </c>
      <c r="E3" s="15">
        <v>143.9</v>
      </c>
      <c r="F3" s="15">
        <v>303</v>
      </c>
      <c r="G3" s="15">
        <v>177</v>
      </c>
      <c r="H3" s="15">
        <v>282.26</v>
      </c>
      <c r="I3" s="15">
        <v>317</v>
      </c>
      <c r="J3" s="15">
        <v>122.78</v>
      </c>
      <c r="K3" s="15">
        <v>121.48</v>
      </c>
      <c r="L3" s="15">
        <v>446.28</v>
      </c>
      <c r="M3" s="15">
        <v>588.67999999999995</v>
      </c>
      <c r="N3" s="15">
        <v>465.7</v>
      </c>
      <c r="O3" s="15">
        <v>541.02</v>
      </c>
      <c r="P3" s="15">
        <v>703.46</v>
      </c>
      <c r="Q3" s="16">
        <v>286</v>
      </c>
      <c r="R3" s="16"/>
      <c r="S3" s="17" t="s">
        <v>5</v>
      </c>
      <c r="T3" s="17" t="s">
        <v>5</v>
      </c>
      <c r="U3" s="17" t="s">
        <v>5</v>
      </c>
      <c r="V3" s="15">
        <v>87</v>
      </c>
      <c r="W3" s="15">
        <v>66.849999999999994</v>
      </c>
      <c r="X3" s="15">
        <v>58</v>
      </c>
      <c r="Y3" s="15">
        <v>51.34</v>
      </c>
      <c r="Z3" s="15">
        <v>7</v>
      </c>
      <c r="AA3" s="15">
        <v>8.94</v>
      </c>
      <c r="AB3" s="15">
        <v>17.78</v>
      </c>
      <c r="AC3" s="15">
        <v>26.58</v>
      </c>
      <c r="AD3" s="15">
        <v>12.4</v>
      </c>
      <c r="AE3" s="17" t="s">
        <v>5</v>
      </c>
      <c r="AF3" s="17" t="s">
        <v>5</v>
      </c>
      <c r="AG3" s="17" t="s">
        <v>5</v>
      </c>
      <c r="AH3" s="18" t="s">
        <v>5</v>
      </c>
      <c r="AI3" s="16"/>
      <c r="AJ3" s="17" t="s">
        <v>5</v>
      </c>
      <c r="AK3" s="17" t="s">
        <v>5</v>
      </c>
      <c r="AL3" s="17" t="s">
        <v>5</v>
      </c>
      <c r="AM3" s="17" t="s">
        <v>5</v>
      </c>
      <c r="AN3" s="17" t="s">
        <v>5</v>
      </c>
      <c r="AO3" s="17" t="s">
        <v>5</v>
      </c>
      <c r="AP3" s="17" t="s">
        <v>5</v>
      </c>
      <c r="AQ3" s="17" t="s">
        <v>5</v>
      </c>
      <c r="AR3" s="17" t="s">
        <v>5</v>
      </c>
      <c r="AS3" s="17" t="s">
        <v>5</v>
      </c>
      <c r="AT3" s="17" t="s">
        <v>5</v>
      </c>
      <c r="AU3" s="17" t="s">
        <v>5</v>
      </c>
      <c r="AV3" s="17" t="s">
        <v>5</v>
      </c>
      <c r="AW3" s="17" t="s">
        <v>5</v>
      </c>
      <c r="AX3" s="17" t="s">
        <v>5</v>
      </c>
      <c r="AY3" s="18" t="s">
        <v>5</v>
      </c>
    </row>
    <row r="4" spans="1:56" x14ac:dyDescent="0.2">
      <c r="A4" s="9" t="s">
        <v>7</v>
      </c>
      <c r="B4" s="15">
        <v>14</v>
      </c>
      <c r="C4" s="15">
        <v>48</v>
      </c>
      <c r="D4" s="15">
        <v>20.76</v>
      </c>
      <c r="E4" s="15">
        <v>8.5399999999999991</v>
      </c>
      <c r="F4" s="17">
        <v>3</v>
      </c>
      <c r="G4" s="17" t="s">
        <v>5</v>
      </c>
      <c r="H4" s="17">
        <v>34.380000000000003</v>
      </c>
      <c r="I4" s="17">
        <v>8</v>
      </c>
      <c r="J4" s="17">
        <v>66.14</v>
      </c>
      <c r="K4" s="17">
        <v>79.540000000000006</v>
      </c>
      <c r="L4" s="17">
        <v>6.72</v>
      </c>
      <c r="M4" s="17">
        <v>7.62</v>
      </c>
      <c r="N4" s="17">
        <v>295.60000000000002</v>
      </c>
      <c r="O4" s="17">
        <v>589.24</v>
      </c>
      <c r="P4" s="17">
        <v>763.06</v>
      </c>
      <c r="Q4" s="18">
        <v>634</v>
      </c>
      <c r="R4" s="18"/>
      <c r="S4" s="15">
        <v>1572</v>
      </c>
      <c r="T4" s="15">
        <v>794</v>
      </c>
      <c r="U4" s="15">
        <v>292.91000000000003</v>
      </c>
      <c r="V4" s="15">
        <v>123</v>
      </c>
      <c r="W4" s="15">
        <v>123</v>
      </c>
      <c r="X4" s="17" t="s">
        <v>5</v>
      </c>
      <c r="Y4" s="17">
        <v>2</v>
      </c>
      <c r="Z4" s="17">
        <v>1</v>
      </c>
      <c r="AA4" s="17">
        <v>10</v>
      </c>
      <c r="AB4" s="17" t="s">
        <v>5</v>
      </c>
      <c r="AC4" s="17">
        <v>23.16</v>
      </c>
      <c r="AD4" s="17">
        <v>33.72</v>
      </c>
      <c r="AE4" s="17">
        <v>38</v>
      </c>
      <c r="AF4" s="17">
        <v>20.45</v>
      </c>
      <c r="AG4" s="17">
        <v>44.04</v>
      </c>
      <c r="AH4" s="18">
        <v>109</v>
      </c>
      <c r="AI4" s="18"/>
      <c r="AJ4" s="15">
        <v>135</v>
      </c>
      <c r="AK4" s="15">
        <v>122</v>
      </c>
      <c r="AL4" s="15">
        <v>146</v>
      </c>
      <c r="AM4" s="15">
        <v>144</v>
      </c>
      <c r="AN4" s="15">
        <v>145</v>
      </c>
      <c r="AO4" s="15">
        <v>91</v>
      </c>
      <c r="AP4" s="15">
        <v>92</v>
      </c>
      <c r="AQ4" s="15">
        <v>38</v>
      </c>
      <c r="AR4" s="15">
        <v>56</v>
      </c>
      <c r="AS4" s="15" t="s">
        <v>5</v>
      </c>
      <c r="AT4" s="15" t="s">
        <v>5</v>
      </c>
      <c r="AU4" s="15" t="s">
        <v>5</v>
      </c>
      <c r="AV4" s="15" t="s">
        <v>5</v>
      </c>
      <c r="AW4" s="15" t="s">
        <v>5</v>
      </c>
      <c r="AX4" s="15" t="s">
        <v>5</v>
      </c>
      <c r="AY4" s="16" t="s">
        <v>5</v>
      </c>
    </row>
    <row r="5" spans="1:56" x14ac:dyDescent="0.2">
      <c r="A5" s="9" t="s">
        <v>14</v>
      </c>
      <c r="B5" s="15">
        <v>417</v>
      </c>
      <c r="C5" s="15">
        <v>6673</v>
      </c>
      <c r="D5" s="15">
        <v>4519.7700000000004</v>
      </c>
      <c r="E5" s="15">
        <v>1996.14</v>
      </c>
      <c r="F5" s="15">
        <v>1343</v>
      </c>
      <c r="G5" s="15">
        <v>3639</v>
      </c>
      <c r="H5" s="15">
        <v>7481.85</v>
      </c>
      <c r="I5" s="15">
        <v>10988</v>
      </c>
      <c r="J5" s="15">
        <v>473.36</v>
      </c>
      <c r="K5" s="15">
        <v>723</v>
      </c>
      <c r="L5" s="15">
        <v>1038.9000000000001</v>
      </c>
      <c r="M5" s="15">
        <v>2021.26</v>
      </c>
      <c r="N5" s="15">
        <v>1456.94</v>
      </c>
      <c r="O5" s="15">
        <v>679.3</v>
      </c>
      <c r="P5" s="15">
        <v>1347.48</v>
      </c>
      <c r="Q5" s="16">
        <v>315</v>
      </c>
      <c r="R5" s="16"/>
      <c r="S5" s="15">
        <v>20</v>
      </c>
      <c r="T5" s="15">
        <v>8</v>
      </c>
      <c r="U5" s="15">
        <v>3070.2</v>
      </c>
      <c r="V5" s="15">
        <v>8119</v>
      </c>
      <c r="W5" s="15">
        <v>4146.84</v>
      </c>
      <c r="X5" s="15">
        <v>9443</v>
      </c>
      <c r="Y5" s="15">
        <v>1260.1199999999999</v>
      </c>
      <c r="Z5" s="15">
        <v>1523</v>
      </c>
      <c r="AA5" s="15">
        <v>6037.2</v>
      </c>
      <c r="AB5" s="15">
        <v>776.62</v>
      </c>
      <c r="AC5" s="15">
        <v>1578.32</v>
      </c>
      <c r="AD5" s="15">
        <v>4146.2</v>
      </c>
      <c r="AE5" s="15">
        <v>10788.2</v>
      </c>
      <c r="AF5" s="15">
        <v>15198.97</v>
      </c>
      <c r="AG5" s="15">
        <v>13313.76</v>
      </c>
      <c r="AH5" s="16">
        <v>8871</v>
      </c>
      <c r="AI5" s="16"/>
      <c r="AJ5" s="17" t="s">
        <v>5</v>
      </c>
      <c r="AK5" s="17" t="s">
        <v>5</v>
      </c>
      <c r="AL5" s="17" t="s">
        <v>5</v>
      </c>
      <c r="AM5" s="17" t="s">
        <v>5</v>
      </c>
      <c r="AN5" s="17" t="s">
        <v>5</v>
      </c>
      <c r="AO5" s="15">
        <v>156</v>
      </c>
      <c r="AP5" s="17" t="s">
        <v>5</v>
      </c>
      <c r="AQ5" s="17" t="s">
        <v>5</v>
      </c>
      <c r="AR5" s="17" t="s">
        <v>5</v>
      </c>
      <c r="AS5" s="17" t="s">
        <v>5</v>
      </c>
      <c r="AT5" s="17" t="s">
        <v>5</v>
      </c>
      <c r="AU5" s="17" t="s">
        <v>5</v>
      </c>
      <c r="AV5" s="17" t="s">
        <v>5</v>
      </c>
      <c r="AW5" s="17" t="s">
        <v>5</v>
      </c>
      <c r="AX5" s="17" t="s">
        <v>5</v>
      </c>
      <c r="AY5" s="18" t="s">
        <v>5</v>
      </c>
    </row>
    <row r="6" spans="1:56" x14ac:dyDescent="0.2">
      <c r="A6" s="9" t="s">
        <v>8</v>
      </c>
      <c r="B6" s="15">
        <v>1083</v>
      </c>
      <c r="C6" s="15">
        <v>1126</v>
      </c>
      <c r="D6" s="15">
        <v>994.34</v>
      </c>
      <c r="E6" s="17" t="s">
        <v>5</v>
      </c>
      <c r="F6" s="17" t="s">
        <v>5</v>
      </c>
      <c r="G6" s="17" t="s">
        <v>5</v>
      </c>
      <c r="H6" s="17">
        <v>1642.28</v>
      </c>
      <c r="I6" s="17" t="s">
        <v>5</v>
      </c>
      <c r="J6" s="17" t="s">
        <v>5</v>
      </c>
      <c r="K6" s="17" t="s">
        <v>5</v>
      </c>
      <c r="L6" s="17" t="s">
        <v>5</v>
      </c>
      <c r="M6" s="17" t="s">
        <v>5</v>
      </c>
      <c r="N6" s="17" t="s">
        <v>5</v>
      </c>
      <c r="O6" s="17" t="s">
        <v>5</v>
      </c>
      <c r="P6" s="17" t="s">
        <v>5</v>
      </c>
      <c r="Q6" s="18" t="s">
        <v>5</v>
      </c>
      <c r="R6" s="18"/>
      <c r="S6" s="17" t="s">
        <v>5</v>
      </c>
      <c r="T6" s="17" t="s">
        <v>5</v>
      </c>
      <c r="U6" s="15">
        <v>607.13</v>
      </c>
      <c r="V6" s="15">
        <v>636</v>
      </c>
      <c r="W6" s="15">
        <v>1384</v>
      </c>
      <c r="X6" s="15">
        <v>1265</v>
      </c>
      <c r="Y6" s="15">
        <v>1271.44</v>
      </c>
      <c r="Z6" s="15">
        <v>582</v>
      </c>
      <c r="AA6" s="15">
        <v>411.87</v>
      </c>
      <c r="AB6" s="15">
        <v>240.31</v>
      </c>
      <c r="AC6" s="15">
        <v>141.88</v>
      </c>
      <c r="AD6" s="15">
        <v>16.28</v>
      </c>
      <c r="AE6" s="17" t="s">
        <v>5</v>
      </c>
      <c r="AF6" s="17" t="s">
        <v>5</v>
      </c>
      <c r="AG6" s="17" t="s">
        <v>5</v>
      </c>
      <c r="AH6" s="18" t="s">
        <v>5</v>
      </c>
      <c r="AI6" s="18"/>
      <c r="AJ6" s="17" t="s">
        <v>5</v>
      </c>
      <c r="AK6" s="17" t="s">
        <v>5</v>
      </c>
      <c r="AL6" s="17" t="s">
        <v>5</v>
      </c>
      <c r="AM6" s="17" t="s">
        <v>5</v>
      </c>
      <c r="AN6" s="17" t="s">
        <v>5</v>
      </c>
      <c r="AO6" s="17" t="s">
        <v>5</v>
      </c>
      <c r="AP6" s="17" t="s">
        <v>5</v>
      </c>
      <c r="AQ6" s="17" t="s">
        <v>5</v>
      </c>
      <c r="AR6" s="17" t="s">
        <v>5</v>
      </c>
      <c r="AS6" s="17" t="s">
        <v>5</v>
      </c>
      <c r="AT6" s="17" t="s">
        <v>5</v>
      </c>
      <c r="AU6" s="17" t="s">
        <v>5</v>
      </c>
      <c r="AV6" s="17" t="s">
        <v>5</v>
      </c>
      <c r="AW6" s="17" t="s">
        <v>5</v>
      </c>
      <c r="AX6" s="17" t="s">
        <v>5</v>
      </c>
      <c r="AY6" s="18" t="s">
        <v>5</v>
      </c>
    </row>
    <row r="7" spans="1:56" x14ac:dyDescent="0.2">
      <c r="A7" s="9" t="s">
        <v>9</v>
      </c>
      <c r="B7" s="15">
        <v>5353</v>
      </c>
      <c r="C7" s="15">
        <v>4953</v>
      </c>
      <c r="D7" s="15">
        <v>2748.1</v>
      </c>
      <c r="E7" s="15">
        <v>3228.57</v>
      </c>
      <c r="F7" s="15">
        <v>700</v>
      </c>
      <c r="G7" s="17" t="s">
        <v>5</v>
      </c>
      <c r="H7" s="17" t="s">
        <v>5</v>
      </c>
      <c r="I7" s="17">
        <v>2601</v>
      </c>
      <c r="J7" s="17">
        <v>999.88</v>
      </c>
      <c r="K7" s="17">
        <v>1081.69</v>
      </c>
      <c r="L7" s="17">
        <v>809.51</v>
      </c>
      <c r="M7" s="17">
        <v>119.55</v>
      </c>
      <c r="N7" s="17" t="s">
        <v>5</v>
      </c>
      <c r="O7" s="17" t="s">
        <v>5</v>
      </c>
      <c r="P7" s="17" t="s">
        <v>5</v>
      </c>
      <c r="Q7" s="18" t="s">
        <v>5</v>
      </c>
      <c r="R7" s="18"/>
      <c r="S7" s="15">
        <v>234</v>
      </c>
      <c r="T7" s="15">
        <v>460</v>
      </c>
      <c r="U7" s="17" t="s">
        <v>5</v>
      </c>
      <c r="V7" s="17" t="s">
        <v>5</v>
      </c>
      <c r="W7" s="17" t="s">
        <v>5</v>
      </c>
      <c r="X7" s="17" t="s">
        <v>5</v>
      </c>
      <c r="Y7" s="17">
        <v>0</v>
      </c>
      <c r="Z7" s="17" t="s">
        <v>5</v>
      </c>
      <c r="AA7" s="17" t="s">
        <v>5</v>
      </c>
      <c r="AB7" s="17" t="s">
        <v>5</v>
      </c>
      <c r="AC7" s="17" t="s">
        <v>5</v>
      </c>
      <c r="AD7" s="17" t="s">
        <v>5</v>
      </c>
      <c r="AE7" s="17" t="s">
        <v>5</v>
      </c>
      <c r="AF7" s="17" t="s">
        <v>5</v>
      </c>
      <c r="AG7" s="17" t="s">
        <v>5</v>
      </c>
      <c r="AH7" s="18"/>
      <c r="AI7" s="18"/>
      <c r="AJ7" s="17" t="s">
        <v>5</v>
      </c>
      <c r="AK7" s="17" t="s">
        <v>5</v>
      </c>
      <c r="AL7" s="17" t="s">
        <v>5</v>
      </c>
      <c r="AM7" s="17" t="s">
        <v>5</v>
      </c>
      <c r="AN7" s="17" t="s">
        <v>5</v>
      </c>
      <c r="AO7" s="17" t="s">
        <v>5</v>
      </c>
      <c r="AP7" s="17" t="s">
        <v>5</v>
      </c>
      <c r="AQ7" s="17" t="s">
        <v>5</v>
      </c>
      <c r="AR7" s="17" t="s">
        <v>5</v>
      </c>
      <c r="AS7" s="17" t="s">
        <v>5</v>
      </c>
      <c r="AT7" s="17" t="s">
        <v>5</v>
      </c>
      <c r="AU7" s="17" t="s">
        <v>5</v>
      </c>
      <c r="AV7" s="17" t="s">
        <v>5</v>
      </c>
      <c r="AW7" s="17" t="s">
        <v>5</v>
      </c>
      <c r="AX7" s="17" t="s">
        <v>5</v>
      </c>
      <c r="AY7" s="18" t="s">
        <v>5</v>
      </c>
    </row>
    <row r="8" spans="1:56" x14ac:dyDescent="0.2">
      <c r="A8" s="9" t="s">
        <v>0</v>
      </c>
      <c r="B8" s="15">
        <v>56</v>
      </c>
      <c r="C8" s="17" t="s">
        <v>5</v>
      </c>
      <c r="D8" s="17" t="s">
        <v>5</v>
      </c>
      <c r="E8" s="17" t="s">
        <v>5</v>
      </c>
      <c r="F8" s="17" t="s">
        <v>5</v>
      </c>
      <c r="G8" s="15">
        <v>5</v>
      </c>
      <c r="H8" s="17" t="s">
        <v>5</v>
      </c>
      <c r="I8" s="17" t="s">
        <v>5</v>
      </c>
      <c r="J8" s="17" t="s">
        <v>5</v>
      </c>
      <c r="K8" s="17" t="s">
        <v>5</v>
      </c>
      <c r="L8" s="17" t="s">
        <v>5</v>
      </c>
      <c r="M8" s="17" t="s">
        <v>5</v>
      </c>
      <c r="N8" s="17" t="s">
        <v>5</v>
      </c>
      <c r="O8" s="17" t="s">
        <v>5</v>
      </c>
      <c r="P8" s="17" t="s">
        <v>5</v>
      </c>
      <c r="Q8" s="18">
        <v>601</v>
      </c>
      <c r="R8" s="18"/>
      <c r="S8" s="17" t="s">
        <v>5</v>
      </c>
      <c r="T8" s="17" t="s">
        <v>5</v>
      </c>
      <c r="U8" s="17" t="s">
        <v>5</v>
      </c>
      <c r="V8" s="17" t="s">
        <v>5</v>
      </c>
      <c r="W8" s="17" t="s">
        <v>5</v>
      </c>
      <c r="X8" s="17" t="s">
        <v>5</v>
      </c>
      <c r="Y8" s="17">
        <v>0</v>
      </c>
      <c r="Z8" s="17" t="s">
        <v>5</v>
      </c>
      <c r="AA8" s="17" t="s">
        <v>5</v>
      </c>
      <c r="AB8" s="17" t="s">
        <v>5</v>
      </c>
      <c r="AC8" s="17">
        <v>10.06</v>
      </c>
      <c r="AD8" s="17" t="s">
        <v>5</v>
      </c>
      <c r="AE8" s="17" t="s">
        <v>5</v>
      </c>
      <c r="AF8" s="17" t="s">
        <v>5</v>
      </c>
      <c r="AG8" s="17" t="s">
        <v>5</v>
      </c>
      <c r="AH8" s="18" t="s">
        <v>5</v>
      </c>
      <c r="AI8" s="18"/>
      <c r="AJ8" s="17" t="s">
        <v>5</v>
      </c>
      <c r="AK8" s="17" t="s">
        <v>5</v>
      </c>
      <c r="AL8" s="17" t="s">
        <v>5</v>
      </c>
      <c r="AM8" s="17" t="s">
        <v>5</v>
      </c>
      <c r="AN8" s="17" t="s">
        <v>5</v>
      </c>
      <c r="AO8" s="17" t="s">
        <v>5</v>
      </c>
      <c r="AP8" s="17" t="s">
        <v>5</v>
      </c>
      <c r="AQ8" s="17" t="s">
        <v>5</v>
      </c>
      <c r="AR8" s="17" t="s">
        <v>5</v>
      </c>
      <c r="AS8" s="17" t="s">
        <v>5</v>
      </c>
      <c r="AT8" s="17" t="s">
        <v>5</v>
      </c>
      <c r="AU8" s="17" t="s">
        <v>5</v>
      </c>
      <c r="AV8" s="17" t="s">
        <v>5</v>
      </c>
      <c r="AW8" s="17" t="s">
        <v>5</v>
      </c>
      <c r="AX8" s="17" t="s">
        <v>5</v>
      </c>
      <c r="AY8" s="18" t="s">
        <v>5</v>
      </c>
    </row>
    <row r="9" spans="1:56" x14ac:dyDescent="0.2">
      <c r="A9" s="9" t="s">
        <v>20</v>
      </c>
      <c r="B9" s="15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 t="s">
        <v>5</v>
      </c>
      <c r="O9" s="17" t="s">
        <v>5</v>
      </c>
      <c r="P9" s="17" t="s">
        <v>5</v>
      </c>
      <c r="Q9" s="18" t="s">
        <v>5</v>
      </c>
      <c r="R9" s="18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>
        <v>15.62</v>
      </c>
      <c r="AF9" s="17">
        <v>21.88</v>
      </c>
      <c r="AG9" s="17">
        <v>15.98</v>
      </c>
      <c r="AH9" s="18">
        <v>26</v>
      </c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8"/>
    </row>
    <row r="10" spans="1:56" x14ac:dyDescent="0.2">
      <c r="A10" s="9" t="s">
        <v>10</v>
      </c>
      <c r="B10" s="17" t="s">
        <v>5</v>
      </c>
      <c r="C10" s="17" t="s">
        <v>5</v>
      </c>
      <c r="D10" s="17" t="s">
        <v>5</v>
      </c>
      <c r="E10" s="17" t="s">
        <v>5</v>
      </c>
      <c r="F10" s="17" t="s">
        <v>5</v>
      </c>
      <c r="G10" s="17" t="s">
        <v>5</v>
      </c>
      <c r="H10" s="17">
        <v>180.76</v>
      </c>
      <c r="I10" s="17">
        <v>41</v>
      </c>
      <c r="J10" s="17">
        <v>57.72</v>
      </c>
      <c r="K10" s="17">
        <v>51.74</v>
      </c>
      <c r="L10" s="17">
        <v>136.76</v>
      </c>
      <c r="M10" s="17" t="s">
        <v>5</v>
      </c>
      <c r="N10" s="17" t="s">
        <v>5</v>
      </c>
      <c r="O10" s="17" t="s">
        <v>5</v>
      </c>
      <c r="P10" s="17" t="s">
        <v>5</v>
      </c>
      <c r="Q10" s="18">
        <v>242</v>
      </c>
      <c r="R10" s="18"/>
      <c r="S10" s="17" t="s">
        <v>5</v>
      </c>
      <c r="T10" s="17" t="s">
        <v>5</v>
      </c>
      <c r="U10" s="17" t="s">
        <v>5</v>
      </c>
      <c r="V10" s="17" t="s">
        <v>5</v>
      </c>
      <c r="W10" s="17" t="s">
        <v>5</v>
      </c>
      <c r="X10" s="17" t="s">
        <v>5</v>
      </c>
      <c r="Y10" s="17">
        <v>0</v>
      </c>
      <c r="Z10" s="17" t="s">
        <v>5</v>
      </c>
      <c r="AA10" s="17" t="s">
        <v>5</v>
      </c>
      <c r="AB10" s="17" t="s">
        <v>5</v>
      </c>
      <c r="AC10" s="17" t="s">
        <v>5</v>
      </c>
      <c r="AD10" s="17" t="s">
        <v>5</v>
      </c>
      <c r="AE10" s="17" t="s">
        <v>5</v>
      </c>
      <c r="AF10" s="17" t="s">
        <v>5</v>
      </c>
      <c r="AG10" s="17" t="s">
        <v>5</v>
      </c>
      <c r="AH10" s="18" t="s">
        <v>5</v>
      </c>
      <c r="AI10" s="18"/>
      <c r="AJ10" s="15">
        <v>1932</v>
      </c>
      <c r="AK10" s="15">
        <v>2492</v>
      </c>
      <c r="AL10" s="17">
        <v>3595</v>
      </c>
      <c r="AM10" s="17">
        <v>3468</v>
      </c>
      <c r="AN10" s="17">
        <v>5097</v>
      </c>
      <c r="AO10" s="15">
        <v>5042</v>
      </c>
      <c r="AP10" s="15">
        <v>6728</v>
      </c>
      <c r="AQ10" s="15">
        <v>11715</v>
      </c>
      <c r="AR10" s="15">
        <v>17737</v>
      </c>
      <c r="AS10" s="15">
        <v>18177</v>
      </c>
      <c r="AT10" s="15">
        <v>23383</v>
      </c>
      <c r="AU10" s="15">
        <v>20898</v>
      </c>
      <c r="AV10" s="15">
        <v>25808</v>
      </c>
      <c r="AW10" s="15">
        <v>23683</v>
      </c>
      <c r="AX10" s="15">
        <v>0</v>
      </c>
      <c r="AY10" s="16">
        <v>0</v>
      </c>
    </row>
    <row r="11" spans="1:56" s="7" customFormat="1" ht="14.25" x14ac:dyDescent="0.25">
      <c r="A11" s="8" t="s">
        <v>25</v>
      </c>
      <c r="B11" s="19">
        <f t="shared" ref="B11:N11" si="0">SUM(B3:B10)</f>
        <v>7024</v>
      </c>
      <c r="C11" s="19">
        <f t="shared" si="0"/>
        <v>12918</v>
      </c>
      <c r="D11" s="19">
        <f t="shared" si="0"/>
        <v>8594.01</v>
      </c>
      <c r="E11" s="19">
        <f t="shared" si="0"/>
        <v>5377.15</v>
      </c>
      <c r="F11" s="19">
        <f t="shared" si="0"/>
        <v>2349</v>
      </c>
      <c r="G11" s="19">
        <f t="shared" si="0"/>
        <v>3821</v>
      </c>
      <c r="H11" s="19">
        <f t="shared" si="0"/>
        <v>9621.5300000000007</v>
      </c>
      <c r="I11" s="19">
        <f t="shared" si="0"/>
        <v>13955</v>
      </c>
      <c r="J11" s="19">
        <f t="shared" si="0"/>
        <v>1719.8799999999999</v>
      </c>
      <c r="K11" s="19">
        <f t="shared" si="0"/>
        <v>2057.4499999999998</v>
      </c>
      <c r="L11" s="19">
        <f t="shared" si="0"/>
        <v>2438.17</v>
      </c>
      <c r="M11" s="19">
        <f t="shared" si="0"/>
        <v>2737.11</v>
      </c>
      <c r="N11" s="19">
        <f t="shared" si="0"/>
        <v>2218.2399999999998</v>
      </c>
      <c r="O11" s="19">
        <f t="shared" ref="O11:Q11" si="1">SUM(O3:O10)</f>
        <v>1809.56</v>
      </c>
      <c r="P11" s="19">
        <f t="shared" ref="P11" si="2">SUM(P3:P10)</f>
        <v>2814</v>
      </c>
      <c r="Q11" s="20">
        <f t="shared" si="1"/>
        <v>2078</v>
      </c>
      <c r="R11" s="20"/>
      <c r="S11" s="19">
        <f t="shared" ref="S11:AE11" si="3">SUM(S3:S10)</f>
        <v>1826</v>
      </c>
      <c r="T11" s="19">
        <f t="shared" si="3"/>
        <v>1262</v>
      </c>
      <c r="U11" s="19">
        <f t="shared" si="3"/>
        <v>3970.24</v>
      </c>
      <c r="V11" s="19">
        <f t="shared" si="3"/>
        <v>8965</v>
      </c>
      <c r="W11" s="19">
        <f t="shared" si="3"/>
        <v>5720.6900000000005</v>
      </c>
      <c r="X11" s="19">
        <f t="shared" si="3"/>
        <v>10766</v>
      </c>
      <c r="Y11" s="19">
        <f t="shared" si="3"/>
        <v>2584.8999999999996</v>
      </c>
      <c r="Z11" s="19">
        <f t="shared" si="3"/>
        <v>2113</v>
      </c>
      <c r="AA11" s="19">
        <f t="shared" si="3"/>
        <v>6468.0099999999993</v>
      </c>
      <c r="AB11" s="19">
        <f t="shared" si="3"/>
        <v>1034.71</v>
      </c>
      <c r="AC11" s="19">
        <f t="shared" si="3"/>
        <v>1780</v>
      </c>
      <c r="AD11" s="19">
        <f t="shared" si="3"/>
        <v>4208.5999999999995</v>
      </c>
      <c r="AE11" s="19">
        <f t="shared" si="3"/>
        <v>10841.820000000002</v>
      </c>
      <c r="AF11" s="19">
        <f t="shared" ref="AF11:AH11" si="4">SUM(AF3:AF10)</f>
        <v>15241.3</v>
      </c>
      <c r="AG11" s="19">
        <f t="shared" ref="AG11" si="5">SUM(AG3:AG10)</f>
        <v>13373.78</v>
      </c>
      <c r="AH11" s="20">
        <f t="shared" si="4"/>
        <v>9006</v>
      </c>
      <c r="AI11" s="20"/>
      <c r="AJ11" s="19">
        <f>SUM(AJ3:AJ10)</f>
        <v>2067</v>
      </c>
      <c r="AK11" s="19">
        <f>SUM(AK3:AK10)</f>
        <v>2614</v>
      </c>
      <c r="AL11" s="19">
        <f>SUM(AL3:AL10)</f>
        <v>3741</v>
      </c>
      <c r="AM11" s="19">
        <f>SUM(AM3:AM10)</f>
        <v>3612</v>
      </c>
      <c r="AN11" s="19">
        <f>SUM(AN3:AN10)</f>
        <v>5242</v>
      </c>
      <c r="AO11" s="19">
        <v>5289</v>
      </c>
      <c r="AP11" s="19">
        <f t="shared" ref="AP11:AV11" si="6">SUM(AP3:AP10)</f>
        <v>6820</v>
      </c>
      <c r="AQ11" s="19">
        <f t="shared" si="6"/>
        <v>11753</v>
      </c>
      <c r="AR11" s="19">
        <f t="shared" si="6"/>
        <v>17793</v>
      </c>
      <c r="AS11" s="19">
        <f t="shared" si="6"/>
        <v>18177</v>
      </c>
      <c r="AT11" s="19">
        <f t="shared" si="6"/>
        <v>23383</v>
      </c>
      <c r="AU11" s="19">
        <f t="shared" si="6"/>
        <v>20898</v>
      </c>
      <c r="AV11" s="19">
        <f t="shared" si="6"/>
        <v>25808</v>
      </c>
      <c r="AW11" s="19">
        <f t="shared" ref="AW11:AY11" si="7">SUM(AW3:AW10)</f>
        <v>23683</v>
      </c>
      <c r="AX11" s="19">
        <f t="shared" ref="AX11" si="8">SUM(AX3:AX10)</f>
        <v>0</v>
      </c>
      <c r="AY11" s="20">
        <f t="shared" si="7"/>
        <v>0</v>
      </c>
      <c r="AZ11" s="6"/>
      <c r="BA11" s="6"/>
    </row>
    <row r="12" spans="1:56" ht="15" x14ac:dyDescent="0.25">
      <c r="A12" s="9" t="s">
        <v>26</v>
      </c>
      <c r="B12" s="19"/>
      <c r="C12" s="15">
        <v>114990</v>
      </c>
      <c r="D12" s="15">
        <f>C12-'Mengen verdichtet'!N2</f>
        <v>109096.7</v>
      </c>
      <c r="E12" s="15">
        <f>D12-'Mengen verdichtet'!O2</f>
        <v>105183.7</v>
      </c>
      <c r="F12" s="15">
        <f>E12-'Mengen verdichtet'!P2</f>
        <v>103780.7</v>
      </c>
      <c r="G12" s="15">
        <f>F12-'Mengen verdichtet'!Q2</f>
        <v>102377.7</v>
      </c>
      <c r="H12" s="15">
        <f>G12-'Mengen verdichtet'!R2</f>
        <v>97277.7</v>
      </c>
      <c r="I12" s="15">
        <v>91653</v>
      </c>
      <c r="J12" s="15">
        <v>90248</v>
      </c>
      <c r="K12" s="15">
        <v>89371</v>
      </c>
      <c r="L12" s="15">
        <v>87631</v>
      </c>
      <c r="M12" s="15">
        <v>85770</v>
      </c>
      <c r="N12" s="15">
        <v>83700</v>
      </c>
      <c r="O12" s="15">
        <v>81600</v>
      </c>
      <c r="P12" s="15">
        <v>79279</v>
      </c>
      <c r="Q12" s="16">
        <v>77837</v>
      </c>
      <c r="R12" s="16"/>
      <c r="S12" s="19"/>
      <c r="T12" s="15">
        <v>203501</v>
      </c>
      <c r="U12" s="15">
        <f>T12-'Mengen verdichtet'!N3</f>
        <v>200867</v>
      </c>
      <c r="V12" s="15">
        <f>U12-'Mengen verdichtet'!O3</f>
        <v>196304</v>
      </c>
      <c r="W12" s="15">
        <f>V12-'Mengen verdichtet'!P3</f>
        <v>193151</v>
      </c>
      <c r="X12" s="15">
        <f>W12-'Mengen verdichtet'!Q3</f>
        <v>187069</v>
      </c>
      <c r="Y12" s="15">
        <f>X12-'Mengen verdichtet'!R3</f>
        <v>185684</v>
      </c>
      <c r="Z12" s="15">
        <f>Y12-'Mengen verdichtet'!S3</f>
        <v>184021</v>
      </c>
      <c r="AA12" s="15">
        <v>181150</v>
      </c>
      <c r="AB12" s="15">
        <v>180703</v>
      </c>
      <c r="AC12" s="15">
        <v>179700</v>
      </c>
      <c r="AD12" s="15">
        <v>177100</v>
      </c>
      <c r="AE12" s="15">
        <v>171600</v>
      </c>
      <c r="AF12" s="15">
        <v>165200</v>
      </c>
      <c r="AG12" s="15">
        <v>158600</v>
      </c>
      <c r="AH12" s="16">
        <v>160400</v>
      </c>
      <c r="AI12" s="16"/>
      <c r="AJ12" s="19"/>
      <c r="AK12" s="21">
        <v>98000</v>
      </c>
      <c r="AL12" s="15">
        <v>96351</v>
      </c>
      <c r="AM12" s="15">
        <f>AL12-'Mengen verdichtet'!O4</f>
        <v>94184</v>
      </c>
      <c r="AN12" s="15">
        <f>AM12-'Mengen verdichtet'!P4</f>
        <v>91062</v>
      </c>
      <c r="AO12" s="15">
        <f>AN12-'Mengen verdichtet'!Q4</f>
        <v>89000</v>
      </c>
      <c r="AP12" s="15">
        <f>AO12-'Mengen verdichtet'!R4</f>
        <v>85385</v>
      </c>
      <c r="AQ12" s="15">
        <f>AP12-'Mengen verdichtet'!S4</f>
        <v>80000</v>
      </c>
      <c r="AR12" s="15">
        <v>70500</v>
      </c>
      <c r="AS12" s="15">
        <v>60308</v>
      </c>
      <c r="AT12" s="15">
        <v>57375</v>
      </c>
      <c r="AU12" s="15">
        <v>45672</v>
      </c>
      <c r="AV12" s="15">
        <v>16059</v>
      </c>
      <c r="AW12" s="15">
        <v>0</v>
      </c>
      <c r="AX12" s="15">
        <v>0</v>
      </c>
      <c r="AY12" s="16">
        <v>0</v>
      </c>
    </row>
    <row r="13" spans="1:56" x14ac:dyDescent="0.2">
      <c r="A13" s="9"/>
      <c r="B13" s="1"/>
      <c r="C13" s="1"/>
      <c r="D13" s="1"/>
      <c r="E13" s="1"/>
      <c r="F13" s="1"/>
      <c r="G13" s="1"/>
      <c r="H13" s="1"/>
      <c r="I13" s="1"/>
      <c r="J13" s="1"/>
      <c r="K13" s="5"/>
      <c r="L13" s="1"/>
      <c r="M13" s="1"/>
      <c r="N13" s="1"/>
      <c r="O13" s="1"/>
      <c r="P13" s="1"/>
      <c r="Q13" s="2"/>
      <c r="R13" s="1"/>
      <c r="S13" s="1"/>
      <c r="T13" s="1"/>
      <c r="U13" s="1"/>
      <c r="V13" s="1"/>
      <c r="W13" s="1"/>
      <c r="X13" s="1"/>
      <c r="Y13" s="1"/>
      <c r="Z13" s="9"/>
      <c r="AA13" s="9"/>
      <c r="AB13" s="11"/>
      <c r="AC13" s="9"/>
      <c r="AD13" s="9"/>
      <c r="AE13" s="9"/>
      <c r="AF13" s="9"/>
      <c r="AG13" s="9"/>
      <c r="AH13" s="14"/>
      <c r="AI13" s="1"/>
      <c r="AJ13" s="9"/>
      <c r="AY13" s="23"/>
    </row>
    <row r="14" spans="1:56" ht="14.25" x14ac:dyDescent="0.25">
      <c r="A14" s="4" t="s">
        <v>12</v>
      </c>
      <c r="B14" s="4" t="s">
        <v>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4"/>
      <c r="S14" s="4" t="s">
        <v>13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2"/>
      <c r="AI14" s="4"/>
      <c r="AJ14" s="4" t="s">
        <v>83</v>
      </c>
      <c r="AK14" s="4"/>
      <c r="AL14" s="4"/>
      <c r="AM14" s="4"/>
      <c r="AN14" s="4"/>
      <c r="AO14" s="4"/>
      <c r="AP14" s="12"/>
      <c r="AQ14" s="4"/>
      <c r="AR14" s="4"/>
      <c r="AS14" s="4"/>
      <c r="AT14" s="4"/>
      <c r="AU14" s="4"/>
      <c r="AV14" s="4"/>
      <c r="AW14" s="4"/>
      <c r="AX14" s="4"/>
      <c r="AY14" s="12"/>
      <c r="BA14" s="7" t="s">
        <v>29</v>
      </c>
      <c r="BB14" s="7"/>
    </row>
    <row r="15" spans="1:56" ht="14.25" x14ac:dyDescent="0.25">
      <c r="A15" s="8" t="s">
        <v>24</v>
      </c>
      <c r="B15" s="3">
        <v>2006</v>
      </c>
      <c r="C15" s="3">
        <v>2007</v>
      </c>
      <c r="D15" s="3">
        <v>2008</v>
      </c>
      <c r="E15" s="3">
        <v>2009</v>
      </c>
      <c r="F15" s="3">
        <v>2010</v>
      </c>
      <c r="G15" s="3">
        <v>2011</v>
      </c>
      <c r="H15" s="3">
        <v>2012</v>
      </c>
      <c r="I15" s="3">
        <v>2013</v>
      </c>
      <c r="J15" s="3">
        <v>2014</v>
      </c>
      <c r="K15" s="3">
        <v>2015</v>
      </c>
      <c r="L15" s="3">
        <v>2016</v>
      </c>
      <c r="M15" s="3">
        <v>2017</v>
      </c>
      <c r="N15" s="3">
        <v>2018</v>
      </c>
      <c r="O15" s="3">
        <v>2019</v>
      </c>
      <c r="P15" s="3">
        <v>2020</v>
      </c>
      <c r="Q15" s="10">
        <v>2021</v>
      </c>
      <c r="R15" s="10"/>
      <c r="S15" s="3">
        <v>2006</v>
      </c>
      <c r="T15" s="3">
        <v>2007</v>
      </c>
      <c r="U15" s="3">
        <v>2008</v>
      </c>
      <c r="V15" s="3">
        <v>2009</v>
      </c>
      <c r="W15" s="3">
        <v>2010</v>
      </c>
      <c r="X15" s="3">
        <v>2011</v>
      </c>
      <c r="Y15" s="3">
        <v>2012</v>
      </c>
      <c r="Z15" s="3">
        <v>2013</v>
      </c>
      <c r="AA15" s="3">
        <v>2014</v>
      </c>
      <c r="AB15" s="3">
        <v>2015</v>
      </c>
      <c r="AC15" s="3">
        <v>2016</v>
      </c>
      <c r="AD15" s="3">
        <v>2017</v>
      </c>
      <c r="AE15" s="3">
        <v>2018</v>
      </c>
      <c r="AF15" s="3">
        <v>2019</v>
      </c>
      <c r="AG15" s="3">
        <v>2020</v>
      </c>
      <c r="AH15" s="10">
        <v>2021</v>
      </c>
      <c r="AI15" s="10"/>
      <c r="AJ15" s="3">
        <v>2006</v>
      </c>
      <c r="AK15" s="3">
        <v>2007</v>
      </c>
      <c r="AL15" s="3">
        <v>2008</v>
      </c>
      <c r="AM15" s="3">
        <v>2009</v>
      </c>
      <c r="AN15" s="3">
        <v>2010</v>
      </c>
      <c r="AO15" s="3">
        <v>2011</v>
      </c>
      <c r="AP15" s="3">
        <v>2012</v>
      </c>
      <c r="AQ15" s="3">
        <v>2013</v>
      </c>
      <c r="AR15" s="3">
        <v>2014</v>
      </c>
      <c r="AS15" s="3">
        <v>2015</v>
      </c>
      <c r="AT15" s="3">
        <v>2016</v>
      </c>
      <c r="AU15" s="3">
        <v>2017</v>
      </c>
      <c r="AV15" s="3">
        <v>2018</v>
      </c>
      <c r="AW15" s="3">
        <v>2019</v>
      </c>
      <c r="AX15" s="3">
        <v>2020</v>
      </c>
      <c r="AY15" s="10">
        <v>2021</v>
      </c>
      <c r="BA15" s="7">
        <v>2018</v>
      </c>
      <c r="BB15" s="7">
        <v>2019</v>
      </c>
      <c r="BC15" s="7">
        <v>2020</v>
      </c>
      <c r="BD15" s="48">
        <v>2021</v>
      </c>
    </row>
    <row r="16" spans="1:56" x14ac:dyDescent="0.2">
      <c r="A16" s="9" t="s">
        <v>15</v>
      </c>
      <c r="B16" s="17" t="s">
        <v>5</v>
      </c>
      <c r="C16" s="17" t="s">
        <v>5</v>
      </c>
      <c r="D16" s="17" t="s">
        <v>5</v>
      </c>
      <c r="E16" s="17" t="s">
        <v>5</v>
      </c>
      <c r="F16" s="17" t="s">
        <v>5</v>
      </c>
      <c r="G16" s="17" t="s">
        <v>5</v>
      </c>
      <c r="H16" s="17">
        <v>0</v>
      </c>
      <c r="I16" s="17" t="s">
        <v>5</v>
      </c>
      <c r="J16" s="17" t="s">
        <v>5</v>
      </c>
      <c r="K16" s="17" t="s">
        <v>5</v>
      </c>
      <c r="L16" s="17" t="s">
        <v>5</v>
      </c>
      <c r="M16" s="17" t="s">
        <v>5</v>
      </c>
      <c r="N16" s="17" t="s">
        <v>5</v>
      </c>
      <c r="O16" s="17" t="s">
        <v>5</v>
      </c>
      <c r="P16" s="17" t="s">
        <v>5</v>
      </c>
      <c r="Q16" s="18" t="s">
        <v>5</v>
      </c>
      <c r="R16" s="17"/>
      <c r="S16" s="17" t="s">
        <v>5</v>
      </c>
      <c r="T16" s="17">
        <v>3504</v>
      </c>
      <c r="U16" s="17">
        <v>3429</v>
      </c>
      <c r="V16" s="17">
        <v>1153</v>
      </c>
      <c r="W16" s="17">
        <v>3838.5</v>
      </c>
      <c r="X16" s="15">
        <v>1112</v>
      </c>
      <c r="Y16" s="15">
        <v>3369</v>
      </c>
      <c r="Z16" s="15">
        <v>2660</v>
      </c>
      <c r="AA16" s="15">
        <v>1134</v>
      </c>
      <c r="AB16" s="15">
        <v>225.88</v>
      </c>
      <c r="AC16" s="15">
        <v>197.8</v>
      </c>
      <c r="AD16" s="17" t="s">
        <v>5</v>
      </c>
      <c r="AE16" s="17" t="s">
        <v>5</v>
      </c>
      <c r="AF16" s="17">
        <v>91.64</v>
      </c>
      <c r="AG16" s="17">
        <v>85.26</v>
      </c>
      <c r="AH16" s="18" t="s">
        <v>5</v>
      </c>
      <c r="AI16" s="17"/>
      <c r="AJ16" s="17">
        <v>411</v>
      </c>
      <c r="AK16" s="17">
        <v>240</v>
      </c>
      <c r="AL16" s="17">
        <v>96</v>
      </c>
      <c r="AM16" s="17">
        <v>1394</v>
      </c>
      <c r="AN16" s="17">
        <v>7462.6</v>
      </c>
      <c r="AO16" s="15">
        <v>5835</v>
      </c>
      <c r="AP16" s="17">
        <v>1269.1199999999999</v>
      </c>
      <c r="AQ16" s="17">
        <v>35266</v>
      </c>
      <c r="AR16" s="17">
        <v>4873.92</v>
      </c>
      <c r="AS16" s="17">
        <v>21.82</v>
      </c>
      <c r="AT16" s="17" t="s">
        <v>5</v>
      </c>
      <c r="AU16" s="17">
        <v>343.72</v>
      </c>
      <c r="AV16" s="17">
        <v>946</v>
      </c>
      <c r="AW16" s="17" t="s">
        <v>5</v>
      </c>
      <c r="AX16" s="17" t="s">
        <v>5</v>
      </c>
      <c r="AY16" s="18">
        <v>471</v>
      </c>
      <c r="BA16" s="17" t="s">
        <v>5</v>
      </c>
      <c r="BB16" s="17">
        <v>71</v>
      </c>
      <c r="BC16" s="17" t="s">
        <v>5</v>
      </c>
      <c r="BD16" s="18" t="s">
        <v>5</v>
      </c>
    </row>
    <row r="17" spans="1:56" x14ac:dyDescent="0.2">
      <c r="A17" s="9" t="s">
        <v>18</v>
      </c>
      <c r="B17" s="17" t="s">
        <v>5</v>
      </c>
      <c r="C17" s="17">
        <v>48</v>
      </c>
      <c r="D17" s="17" t="s">
        <v>5</v>
      </c>
      <c r="E17" s="17" t="s">
        <v>5</v>
      </c>
      <c r="F17" s="17" t="s">
        <v>5</v>
      </c>
      <c r="G17" s="17" t="s">
        <v>5</v>
      </c>
      <c r="H17" s="17">
        <v>0</v>
      </c>
      <c r="I17" s="17" t="s">
        <v>5</v>
      </c>
      <c r="J17" s="17" t="s">
        <v>5</v>
      </c>
      <c r="K17" s="17" t="s">
        <v>5</v>
      </c>
      <c r="L17" s="17" t="s">
        <v>5</v>
      </c>
      <c r="M17" s="17" t="s">
        <v>5</v>
      </c>
      <c r="N17" s="17" t="s">
        <v>5</v>
      </c>
      <c r="O17" s="17" t="s">
        <v>5</v>
      </c>
      <c r="P17" s="17" t="s">
        <v>5</v>
      </c>
      <c r="Q17" s="18" t="s">
        <v>5</v>
      </c>
      <c r="R17" s="17"/>
      <c r="S17" s="17">
        <v>8232</v>
      </c>
      <c r="T17" s="17">
        <v>12794</v>
      </c>
      <c r="U17" s="15">
        <v>27445</v>
      </c>
      <c r="V17" s="15">
        <v>25202</v>
      </c>
      <c r="W17" s="15">
        <v>18864.12</v>
      </c>
      <c r="X17" s="15">
        <v>18850</v>
      </c>
      <c r="Y17" s="15">
        <v>19179</v>
      </c>
      <c r="Z17" s="15">
        <v>16191</v>
      </c>
      <c r="AA17" s="15">
        <v>3180.78</v>
      </c>
      <c r="AB17" s="15">
        <v>6360.34</v>
      </c>
      <c r="AC17" s="15">
        <v>15735.96</v>
      </c>
      <c r="AD17" s="15">
        <v>6219.88</v>
      </c>
      <c r="AE17" s="15">
        <v>4265.1000000000004</v>
      </c>
      <c r="AF17" s="15">
        <v>4865.12</v>
      </c>
      <c r="AG17" s="15">
        <v>4633.82</v>
      </c>
      <c r="AH17" s="16">
        <v>7052</v>
      </c>
      <c r="AI17" s="17"/>
      <c r="AJ17" s="17">
        <v>481</v>
      </c>
      <c r="AK17" s="17" t="s">
        <v>5</v>
      </c>
      <c r="AL17" s="17" t="s">
        <v>5</v>
      </c>
      <c r="AM17" s="17" t="s">
        <v>5</v>
      </c>
      <c r="AN17" s="17" t="s">
        <v>5</v>
      </c>
      <c r="AO17" s="21">
        <v>22368</v>
      </c>
      <c r="AP17" s="17">
        <v>44674.09</v>
      </c>
      <c r="AQ17" s="17">
        <v>64994.35</v>
      </c>
      <c r="AR17" s="17">
        <v>76628.100000000006</v>
      </c>
      <c r="AS17" s="17">
        <v>56601.99</v>
      </c>
      <c r="AT17" s="17">
        <v>70103.039999999994</v>
      </c>
      <c r="AU17" s="17">
        <v>74796.88</v>
      </c>
      <c r="AV17" s="17">
        <v>75962</v>
      </c>
      <c r="AW17" s="17">
        <v>37200</v>
      </c>
      <c r="AX17" s="17">
        <v>96523</v>
      </c>
      <c r="AY17" s="18">
        <v>154848</v>
      </c>
      <c r="BA17" s="21">
        <v>2156.98</v>
      </c>
      <c r="BB17" s="21">
        <v>128841</v>
      </c>
      <c r="BC17" s="21">
        <v>81537</v>
      </c>
      <c r="BD17" s="26">
        <v>38277</v>
      </c>
    </row>
    <row r="18" spans="1:56" x14ac:dyDescent="0.2">
      <c r="A18" s="9" t="s">
        <v>1</v>
      </c>
      <c r="B18" s="15">
        <v>4274</v>
      </c>
      <c r="C18" s="15">
        <v>3974</v>
      </c>
      <c r="D18" s="15">
        <v>2592.98</v>
      </c>
      <c r="E18" s="15">
        <v>1463.28</v>
      </c>
      <c r="F18" s="15">
        <v>740.7</v>
      </c>
      <c r="G18" s="15">
        <v>681</v>
      </c>
      <c r="H18" s="15">
        <v>632.79999999999995</v>
      </c>
      <c r="I18" s="15">
        <v>625</v>
      </c>
      <c r="J18" s="15">
        <v>505.3</v>
      </c>
      <c r="K18" s="15">
        <v>1346</v>
      </c>
      <c r="L18" s="15">
        <v>1063.6500000000001</v>
      </c>
      <c r="M18" s="15">
        <v>741.2</v>
      </c>
      <c r="N18" s="15">
        <v>845.01</v>
      </c>
      <c r="O18" s="15">
        <v>208.49</v>
      </c>
      <c r="P18" s="15">
        <v>457.29</v>
      </c>
      <c r="Q18" s="16">
        <v>2471</v>
      </c>
      <c r="R18" s="16"/>
      <c r="S18" s="17" t="s">
        <v>5</v>
      </c>
      <c r="T18" s="17">
        <v>2557</v>
      </c>
      <c r="U18" s="15">
        <v>21989</v>
      </c>
      <c r="V18" s="15">
        <f>V27-V16-V17-V19-V21</f>
        <v>1235</v>
      </c>
      <c r="W18" s="15">
        <v>28127</v>
      </c>
      <c r="X18" s="15">
        <v>23238</v>
      </c>
      <c r="Y18" s="15">
        <v>19090</v>
      </c>
      <c r="Z18" s="15">
        <v>12856</v>
      </c>
      <c r="AA18" s="15">
        <v>15640</v>
      </c>
      <c r="AB18" s="15">
        <v>17563.96</v>
      </c>
      <c r="AC18" s="15">
        <v>17506.27</v>
      </c>
      <c r="AD18" s="15">
        <v>17655.36</v>
      </c>
      <c r="AE18" s="15">
        <v>15464.22</v>
      </c>
      <c r="AF18" s="15">
        <v>15370.66</v>
      </c>
      <c r="AG18" s="15">
        <v>12968.6</v>
      </c>
      <c r="AH18" s="16">
        <v>12689</v>
      </c>
      <c r="AI18" s="16"/>
      <c r="AJ18" s="17" t="s">
        <v>5</v>
      </c>
      <c r="AK18" s="17" t="s">
        <v>5</v>
      </c>
      <c r="AL18" s="17" t="s">
        <v>5</v>
      </c>
      <c r="AM18" s="17" t="s">
        <v>5</v>
      </c>
      <c r="AN18" s="15">
        <v>98699.199999999997</v>
      </c>
      <c r="AO18" s="21">
        <v>76873</v>
      </c>
      <c r="AP18" s="17">
        <v>60604.47</v>
      </c>
      <c r="AQ18" s="17">
        <v>23413.77</v>
      </c>
      <c r="AR18" s="17">
        <v>66647.42</v>
      </c>
      <c r="AS18" s="17">
        <v>63120.88</v>
      </c>
      <c r="AT18" s="17">
        <v>61798.27</v>
      </c>
      <c r="AU18" s="17">
        <v>51393.46</v>
      </c>
      <c r="AV18" s="17">
        <v>49985</v>
      </c>
      <c r="AW18" s="17">
        <v>33303</v>
      </c>
      <c r="AX18" s="17">
        <v>48631</v>
      </c>
      <c r="AY18" s="18">
        <v>65882</v>
      </c>
      <c r="BA18" s="21">
        <v>3135.64</v>
      </c>
      <c r="BB18" s="21">
        <v>75397</v>
      </c>
      <c r="BC18" s="21">
        <v>105023</v>
      </c>
      <c r="BD18" s="26">
        <v>38001</v>
      </c>
    </row>
    <row r="19" spans="1:56" x14ac:dyDescent="0.2">
      <c r="A19" s="9" t="s">
        <v>21</v>
      </c>
      <c r="B19" s="17" t="s">
        <v>5</v>
      </c>
      <c r="C19" s="17" t="s">
        <v>5</v>
      </c>
      <c r="D19" s="17" t="s">
        <v>5</v>
      </c>
      <c r="E19" s="17" t="s">
        <v>5</v>
      </c>
      <c r="F19" s="17" t="s">
        <v>5</v>
      </c>
      <c r="G19" s="17" t="s">
        <v>5</v>
      </c>
      <c r="H19" s="17">
        <v>0</v>
      </c>
      <c r="I19" s="17" t="s">
        <v>5</v>
      </c>
      <c r="J19" s="17" t="s">
        <v>5</v>
      </c>
      <c r="K19" s="17" t="s">
        <v>5</v>
      </c>
      <c r="L19" s="17" t="s">
        <v>5</v>
      </c>
      <c r="M19" s="17" t="s">
        <v>5</v>
      </c>
      <c r="N19" s="17" t="s">
        <v>5</v>
      </c>
      <c r="O19" s="17" t="s">
        <v>5</v>
      </c>
      <c r="P19" s="17" t="s">
        <v>5</v>
      </c>
      <c r="Q19" s="18" t="s">
        <v>5</v>
      </c>
      <c r="R19" s="17"/>
      <c r="S19" s="17" t="s">
        <v>5</v>
      </c>
      <c r="T19" s="17">
        <v>3073</v>
      </c>
      <c r="U19" s="17">
        <v>32</v>
      </c>
      <c r="V19" s="17">
        <v>2209</v>
      </c>
      <c r="W19" s="17" t="s">
        <v>5</v>
      </c>
      <c r="X19" s="17" t="s">
        <v>5</v>
      </c>
      <c r="Y19" s="17" t="s">
        <v>5</v>
      </c>
      <c r="Z19" s="17" t="s">
        <v>5</v>
      </c>
      <c r="AA19" s="17" t="s">
        <v>5</v>
      </c>
      <c r="AB19" s="17" t="s">
        <v>5</v>
      </c>
      <c r="AC19" s="17" t="s">
        <v>5</v>
      </c>
      <c r="AD19" s="17" t="s">
        <v>5</v>
      </c>
      <c r="AE19" s="17" t="s">
        <v>5</v>
      </c>
      <c r="AF19" s="17" t="s">
        <v>5</v>
      </c>
      <c r="AG19" s="17" t="s">
        <v>5</v>
      </c>
      <c r="AH19" s="18" t="s">
        <v>5</v>
      </c>
      <c r="AI19" s="17"/>
      <c r="AJ19" s="17" t="s">
        <v>5</v>
      </c>
      <c r="AK19" s="17" t="s">
        <v>5</v>
      </c>
      <c r="AL19" s="17" t="s">
        <v>5</v>
      </c>
      <c r="AM19" s="17" t="s">
        <v>5</v>
      </c>
      <c r="AN19" s="17" t="s">
        <v>5</v>
      </c>
      <c r="AO19" s="17" t="s">
        <v>5</v>
      </c>
      <c r="AP19" s="17" t="s">
        <v>5</v>
      </c>
      <c r="AQ19" s="17" t="s">
        <v>5</v>
      </c>
      <c r="AR19" s="17" t="s">
        <v>5</v>
      </c>
      <c r="AS19" s="17" t="s">
        <v>5</v>
      </c>
      <c r="AT19" s="17" t="s">
        <v>5</v>
      </c>
      <c r="AU19" s="17" t="s">
        <v>5</v>
      </c>
      <c r="AV19" s="17" t="s">
        <v>5</v>
      </c>
      <c r="AW19" s="17" t="s">
        <v>5</v>
      </c>
      <c r="AX19" s="17" t="s">
        <v>5</v>
      </c>
      <c r="AY19" s="18" t="s">
        <v>5</v>
      </c>
      <c r="BA19" s="17" t="s">
        <v>5</v>
      </c>
      <c r="BB19" s="17">
        <v>66</v>
      </c>
      <c r="BC19" s="17">
        <v>50</v>
      </c>
      <c r="BD19" s="18">
        <v>20</v>
      </c>
    </row>
    <row r="20" spans="1:56" x14ac:dyDescent="0.2">
      <c r="A20" s="9" t="s">
        <v>9</v>
      </c>
      <c r="B20" s="17" t="s">
        <v>5</v>
      </c>
      <c r="C20" s="17">
        <v>462</v>
      </c>
      <c r="D20" s="15">
        <v>345.54</v>
      </c>
      <c r="E20" s="15">
        <v>457.23</v>
      </c>
      <c r="F20" s="15">
        <v>67.16</v>
      </c>
      <c r="G20" s="15">
        <v>60</v>
      </c>
      <c r="H20" s="15">
        <v>1.78</v>
      </c>
      <c r="I20" s="17" t="s">
        <v>5</v>
      </c>
      <c r="J20" s="17" t="s">
        <v>5</v>
      </c>
      <c r="K20" s="17" t="s">
        <v>5</v>
      </c>
      <c r="L20" s="17" t="s">
        <v>5</v>
      </c>
      <c r="M20" s="17" t="s">
        <v>5</v>
      </c>
      <c r="N20" s="17" t="s">
        <v>5</v>
      </c>
      <c r="O20" s="17" t="s">
        <v>5</v>
      </c>
      <c r="P20" s="17" t="s">
        <v>5</v>
      </c>
      <c r="Q20" s="18" t="s">
        <v>5</v>
      </c>
      <c r="R20" s="17"/>
      <c r="S20" s="17" t="s">
        <v>5</v>
      </c>
      <c r="T20" s="17" t="s">
        <v>5</v>
      </c>
      <c r="U20" s="17" t="s">
        <v>5</v>
      </c>
      <c r="V20" s="17" t="s">
        <v>5</v>
      </c>
      <c r="W20" s="17" t="s">
        <v>5</v>
      </c>
      <c r="X20" s="17" t="s">
        <v>5</v>
      </c>
      <c r="Y20" s="17" t="s">
        <v>5</v>
      </c>
      <c r="Z20" s="17" t="s">
        <v>5</v>
      </c>
      <c r="AA20" s="17" t="s">
        <v>5</v>
      </c>
      <c r="AB20" s="17" t="s">
        <v>5</v>
      </c>
      <c r="AC20" s="17" t="s">
        <v>5</v>
      </c>
      <c r="AD20" s="17" t="s">
        <v>5</v>
      </c>
      <c r="AE20" s="17" t="s">
        <v>5</v>
      </c>
      <c r="AF20" s="17" t="s">
        <v>5</v>
      </c>
      <c r="AG20" s="17" t="s">
        <v>5</v>
      </c>
      <c r="AH20" s="18" t="s">
        <v>5</v>
      </c>
      <c r="AI20" s="17"/>
      <c r="AJ20" s="17" t="s">
        <v>5</v>
      </c>
      <c r="AK20" s="17" t="s">
        <v>5</v>
      </c>
      <c r="AL20" s="17" t="s">
        <v>5</v>
      </c>
      <c r="AM20" s="17" t="s">
        <v>5</v>
      </c>
      <c r="AN20" s="17" t="s">
        <v>5</v>
      </c>
      <c r="AO20" s="17" t="s">
        <v>5</v>
      </c>
      <c r="AP20" s="17" t="s">
        <v>5</v>
      </c>
      <c r="AQ20" s="17" t="s">
        <v>5</v>
      </c>
      <c r="AR20" s="17" t="s">
        <v>5</v>
      </c>
      <c r="AS20" s="17" t="s">
        <v>5</v>
      </c>
      <c r="AT20" s="17" t="s">
        <v>5</v>
      </c>
      <c r="AU20" s="17" t="s">
        <v>5</v>
      </c>
      <c r="AV20" s="17" t="s">
        <v>5</v>
      </c>
      <c r="AW20" s="17" t="s">
        <v>5</v>
      </c>
      <c r="AX20" s="17" t="s">
        <v>5</v>
      </c>
      <c r="AY20" s="18" t="s">
        <v>5</v>
      </c>
      <c r="BA20" s="17" t="s">
        <v>5</v>
      </c>
      <c r="BB20" s="17" t="s">
        <v>5</v>
      </c>
      <c r="BC20" s="17" t="s">
        <v>5</v>
      </c>
      <c r="BD20" s="18" t="s">
        <v>5</v>
      </c>
    </row>
    <row r="21" spans="1:56" x14ac:dyDescent="0.2">
      <c r="A21" s="9" t="s">
        <v>19</v>
      </c>
      <c r="B21" s="17">
        <v>146</v>
      </c>
      <c r="C21" s="17">
        <v>144</v>
      </c>
      <c r="D21" s="15">
        <v>54.71</v>
      </c>
      <c r="E21" s="15">
        <v>77.599999999999994</v>
      </c>
      <c r="F21" s="15">
        <v>65.58</v>
      </c>
      <c r="G21" s="15">
        <v>36</v>
      </c>
      <c r="H21" s="15">
        <v>238.34</v>
      </c>
      <c r="I21" s="15">
        <v>41</v>
      </c>
      <c r="J21" s="15">
        <v>45.46</v>
      </c>
      <c r="K21" s="15">
        <v>18.96</v>
      </c>
      <c r="L21" s="15">
        <v>23.74</v>
      </c>
      <c r="M21" s="15">
        <v>36.799999999999997</v>
      </c>
      <c r="N21" s="15">
        <v>54.91</v>
      </c>
      <c r="O21" s="15">
        <v>36.770000000000003</v>
      </c>
      <c r="P21" s="15">
        <v>6.53</v>
      </c>
      <c r="Q21" s="16">
        <v>6</v>
      </c>
      <c r="R21" s="16"/>
      <c r="S21" s="17" t="s">
        <v>5</v>
      </c>
      <c r="T21" s="17">
        <v>602</v>
      </c>
      <c r="U21" s="17" t="s">
        <v>5</v>
      </c>
      <c r="V21" s="15">
        <v>668</v>
      </c>
      <c r="W21" s="17">
        <v>465</v>
      </c>
      <c r="X21" s="15">
        <v>342</v>
      </c>
      <c r="Y21" s="15">
        <v>385.54</v>
      </c>
      <c r="Z21" s="15">
        <v>264</v>
      </c>
      <c r="AA21" s="15">
        <v>227.68</v>
      </c>
      <c r="AB21" s="15">
        <v>572.32000000000005</v>
      </c>
      <c r="AC21" s="15">
        <v>273.08</v>
      </c>
      <c r="AD21" s="15">
        <v>137.63999999999999</v>
      </c>
      <c r="AE21" s="15">
        <v>604.28</v>
      </c>
      <c r="AF21" s="15">
        <v>370.26</v>
      </c>
      <c r="AG21" s="15">
        <v>223.22</v>
      </c>
      <c r="AH21" s="16">
        <v>420</v>
      </c>
      <c r="AI21" s="16"/>
      <c r="AJ21" s="17" t="s">
        <v>5</v>
      </c>
      <c r="AK21" s="17" t="s">
        <v>5</v>
      </c>
      <c r="AL21" s="17" t="s">
        <v>5</v>
      </c>
      <c r="AM21" s="17" t="s">
        <v>5</v>
      </c>
      <c r="AN21" s="17" t="s">
        <v>5</v>
      </c>
      <c r="AO21" s="21">
        <v>658</v>
      </c>
      <c r="AP21" s="17">
        <v>858.09</v>
      </c>
      <c r="AQ21" s="17">
        <v>1367</v>
      </c>
      <c r="AR21" s="17">
        <v>1382.58</v>
      </c>
      <c r="AS21" s="17">
        <v>2304.92</v>
      </c>
      <c r="AT21" s="17">
        <v>2415.4</v>
      </c>
      <c r="AU21" s="17">
        <v>1144.67</v>
      </c>
      <c r="AV21" s="17">
        <v>1733</v>
      </c>
      <c r="AW21" s="17">
        <v>2971</v>
      </c>
      <c r="AX21" s="17">
        <v>1602</v>
      </c>
      <c r="AY21" s="18">
        <v>4072</v>
      </c>
      <c r="BA21" s="21">
        <v>11.02</v>
      </c>
      <c r="BB21" s="21">
        <v>1116</v>
      </c>
      <c r="BC21" s="21">
        <v>3024</v>
      </c>
      <c r="BD21" s="26">
        <v>57</v>
      </c>
    </row>
    <row r="22" spans="1:56" x14ac:dyDescent="0.2">
      <c r="A22" s="9" t="s">
        <v>20</v>
      </c>
      <c r="B22" s="15">
        <v>21</v>
      </c>
      <c r="C22" s="15">
        <v>49</v>
      </c>
      <c r="D22" s="15">
        <v>37.58</v>
      </c>
      <c r="E22" s="15">
        <v>8.66</v>
      </c>
      <c r="F22" s="17" t="s">
        <v>5</v>
      </c>
      <c r="G22" s="15">
        <v>25</v>
      </c>
      <c r="H22" s="15">
        <v>56.51</v>
      </c>
      <c r="I22" s="15">
        <v>15</v>
      </c>
      <c r="J22" s="15">
        <v>30.66</v>
      </c>
      <c r="K22" s="17">
        <v>26.975999999999999</v>
      </c>
      <c r="L22" s="17">
        <v>28.288</v>
      </c>
      <c r="M22" s="17">
        <v>24.8</v>
      </c>
      <c r="N22" s="17"/>
      <c r="O22" s="17">
        <v>13.36</v>
      </c>
      <c r="P22" s="17" t="s">
        <v>5</v>
      </c>
      <c r="Q22" s="18">
        <v>11</v>
      </c>
      <c r="R22" s="18"/>
      <c r="S22" s="17" t="s">
        <v>5</v>
      </c>
      <c r="T22" s="17" t="s">
        <v>5</v>
      </c>
      <c r="U22" s="17" t="s">
        <v>5</v>
      </c>
      <c r="V22" s="17" t="s">
        <v>5</v>
      </c>
      <c r="W22" s="17" t="s">
        <v>5</v>
      </c>
      <c r="X22" s="17" t="s">
        <v>5</v>
      </c>
      <c r="Y22" s="17" t="s">
        <v>5</v>
      </c>
      <c r="Z22" s="17" t="s">
        <v>5</v>
      </c>
      <c r="AA22" s="17" t="s">
        <v>5</v>
      </c>
      <c r="AB22" s="17" t="s">
        <v>5</v>
      </c>
      <c r="AC22" s="17" t="s">
        <v>5</v>
      </c>
      <c r="AD22" s="17" t="s">
        <v>5</v>
      </c>
      <c r="AE22" s="17" t="s">
        <v>5</v>
      </c>
      <c r="AF22" s="17" t="s">
        <v>5</v>
      </c>
      <c r="AG22" s="17" t="s">
        <v>5</v>
      </c>
      <c r="AH22" s="18" t="s">
        <v>5</v>
      </c>
      <c r="AI22" s="18"/>
      <c r="AJ22" s="17" t="s">
        <v>5</v>
      </c>
      <c r="AK22" s="17" t="s">
        <v>5</v>
      </c>
      <c r="AL22" s="17" t="s">
        <v>5</v>
      </c>
      <c r="AM22" s="17" t="s">
        <v>5</v>
      </c>
      <c r="AN22" s="17" t="s">
        <v>5</v>
      </c>
      <c r="AO22" s="17" t="s">
        <v>5</v>
      </c>
      <c r="AP22" s="17" t="s">
        <v>5</v>
      </c>
      <c r="AQ22" s="17" t="s">
        <v>5</v>
      </c>
      <c r="AR22" s="17" t="s">
        <v>5</v>
      </c>
      <c r="AS22" s="17" t="s">
        <v>5</v>
      </c>
      <c r="AT22" s="17" t="s">
        <v>5</v>
      </c>
      <c r="AU22" s="17" t="s">
        <v>5</v>
      </c>
      <c r="AV22" s="17" t="s">
        <v>5</v>
      </c>
      <c r="AW22" s="17" t="s">
        <v>5</v>
      </c>
      <c r="AX22" s="17" t="s">
        <v>5</v>
      </c>
      <c r="AY22" s="18" t="s">
        <v>5</v>
      </c>
      <c r="BA22" s="17" t="s">
        <v>5</v>
      </c>
      <c r="BB22" s="17" t="s">
        <v>5</v>
      </c>
      <c r="BC22" s="17" t="s">
        <v>5</v>
      </c>
      <c r="BD22" s="18" t="s">
        <v>5</v>
      </c>
    </row>
    <row r="23" spans="1:56" x14ac:dyDescent="0.2">
      <c r="A23" s="9" t="s">
        <v>22</v>
      </c>
      <c r="B23" s="17" t="s">
        <v>5</v>
      </c>
      <c r="C23" s="17">
        <v>78</v>
      </c>
      <c r="D23" s="15">
        <v>259.69</v>
      </c>
      <c r="E23" s="15">
        <v>593.67999999999995</v>
      </c>
      <c r="F23" s="15">
        <v>122.85</v>
      </c>
      <c r="G23" s="15">
        <v>19</v>
      </c>
      <c r="H23" s="15">
        <v>0</v>
      </c>
      <c r="I23" s="17" t="s">
        <v>5</v>
      </c>
      <c r="J23" s="17" t="s">
        <v>5</v>
      </c>
      <c r="K23" s="17" t="s">
        <v>5</v>
      </c>
      <c r="L23" s="17" t="s">
        <v>5</v>
      </c>
      <c r="M23" s="17" t="s">
        <v>5</v>
      </c>
      <c r="N23" s="17" t="s">
        <v>5</v>
      </c>
      <c r="O23" s="17" t="s">
        <v>5</v>
      </c>
      <c r="P23" s="17" t="s">
        <v>5</v>
      </c>
      <c r="Q23" s="18" t="s">
        <v>5</v>
      </c>
      <c r="R23" s="17"/>
      <c r="S23" s="17" t="s">
        <v>5</v>
      </c>
      <c r="T23" s="17">
        <v>15</v>
      </c>
      <c r="U23" s="17" t="s">
        <v>5</v>
      </c>
      <c r="V23" s="17" t="s">
        <v>5</v>
      </c>
      <c r="W23" s="17" t="s">
        <v>5</v>
      </c>
      <c r="X23" s="17" t="s">
        <v>5</v>
      </c>
      <c r="Y23" s="17" t="s">
        <v>5</v>
      </c>
      <c r="Z23" s="17" t="s">
        <v>5</v>
      </c>
      <c r="AA23" s="17" t="s">
        <v>5</v>
      </c>
      <c r="AB23" s="17" t="s">
        <v>5</v>
      </c>
      <c r="AC23" s="17" t="s">
        <v>5</v>
      </c>
      <c r="AD23" s="17">
        <v>146.08000000000001</v>
      </c>
      <c r="AE23" s="17" t="s">
        <v>5</v>
      </c>
      <c r="AF23" s="17" t="s">
        <v>5</v>
      </c>
      <c r="AG23" s="17" t="s">
        <v>5</v>
      </c>
      <c r="AH23" s="18" t="s">
        <v>5</v>
      </c>
      <c r="AI23" s="17"/>
      <c r="AJ23" s="17" t="s">
        <v>5</v>
      </c>
      <c r="AK23" s="17" t="s">
        <v>5</v>
      </c>
      <c r="AL23" s="17" t="s">
        <v>5</v>
      </c>
      <c r="AM23" s="17" t="s">
        <v>5</v>
      </c>
      <c r="AN23" s="17" t="s">
        <v>5</v>
      </c>
      <c r="AO23" s="21">
        <v>1382</v>
      </c>
      <c r="AP23" s="17">
        <v>1330.08</v>
      </c>
      <c r="AQ23" s="17">
        <v>1486</v>
      </c>
      <c r="AR23" s="17">
        <v>1356.2</v>
      </c>
      <c r="AS23" s="17">
        <v>2691.25</v>
      </c>
      <c r="AT23" s="17">
        <v>3524.76</v>
      </c>
      <c r="AU23" s="17">
        <v>9.3000000000000007</v>
      </c>
      <c r="AV23" s="17" t="s">
        <v>5</v>
      </c>
      <c r="AW23" s="17" t="s">
        <v>5</v>
      </c>
      <c r="AX23" s="17" t="s">
        <v>5</v>
      </c>
      <c r="AY23" s="18" t="s">
        <v>5</v>
      </c>
      <c r="BA23" s="21">
        <v>18.920000000000002</v>
      </c>
      <c r="BB23" s="17">
        <v>7</v>
      </c>
      <c r="BC23" s="17" t="s">
        <v>5</v>
      </c>
      <c r="BD23" s="18" t="s">
        <v>5</v>
      </c>
    </row>
    <row r="24" spans="1:56" x14ac:dyDescent="0.2">
      <c r="A24" s="9" t="s">
        <v>16</v>
      </c>
      <c r="B24" s="17" t="s">
        <v>5</v>
      </c>
      <c r="C24" s="17" t="s">
        <v>5</v>
      </c>
      <c r="D24" s="17" t="s">
        <v>5</v>
      </c>
      <c r="E24" s="17" t="s">
        <v>5</v>
      </c>
      <c r="F24" s="17" t="s">
        <v>5</v>
      </c>
      <c r="G24" s="17" t="s">
        <v>5</v>
      </c>
      <c r="H24" s="17">
        <v>0</v>
      </c>
      <c r="I24" s="17" t="s">
        <v>5</v>
      </c>
      <c r="J24" s="17" t="s">
        <v>5</v>
      </c>
      <c r="K24" s="17" t="s">
        <v>5</v>
      </c>
      <c r="L24" s="17" t="s">
        <v>5</v>
      </c>
      <c r="M24" s="17" t="s">
        <v>5</v>
      </c>
      <c r="N24" s="17" t="s">
        <v>5</v>
      </c>
      <c r="O24" s="17" t="s">
        <v>5</v>
      </c>
      <c r="P24" s="17" t="s">
        <v>5</v>
      </c>
      <c r="Q24" s="18" t="s">
        <v>5</v>
      </c>
      <c r="R24" s="17"/>
      <c r="S24" s="17" t="s">
        <v>5</v>
      </c>
      <c r="T24" s="17" t="s">
        <v>5</v>
      </c>
      <c r="U24" s="17" t="s">
        <v>5</v>
      </c>
      <c r="V24" s="17" t="s">
        <v>5</v>
      </c>
      <c r="W24" s="17" t="s">
        <v>5</v>
      </c>
      <c r="X24" s="17" t="s">
        <v>5</v>
      </c>
      <c r="Y24" s="17" t="s">
        <v>5</v>
      </c>
      <c r="Z24" s="17" t="s">
        <v>5</v>
      </c>
      <c r="AA24" s="17" t="s">
        <v>5</v>
      </c>
      <c r="AB24" s="17" t="s">
        <v>5</v>
      </c>
      <c r="AC24" s="17" t="s">
        <v>5</v>
      </c>
      <c r="AD24" s="17" t="s">
        <v>5</v>
      </c>
      <c r="AE24" s="17" t="s">
        <v>5</v>
      </c>
      <c r="AF24" s="17" t="s">
        <v>5</v>
      </c>
      <c r="AG24" s="17" t="s">
        <v>5</v>
      </c>
      <c r="AH24" s="18" t="s">
        <v>5</v>
      </c>
      <c r="AI24" s="17"/>
      <c r="AJ24" s="15">
        <v>711</v>
      </c>
      <c r="AK24" s="15">
        <v>476</v>
      </c>
      <c r="AL24" s="17">
        <v>565</v>
      </c>
      <c r="AM24" s="17" t="s">
        <v>5</v>
      </c>
      <c r="AN24" s="17" t="s">
        <v>5</v>
      </c>
      <c r="AO24" s="17" t="s">
        <v>5</v>
      </c>
      <c r="AP24" s="17" t="s">
        <v>5</v>
      </c>
      <c r="AQ24" s="17" t="s">
        <v>5</v>
      </c>
      <c r="AR24" s="17" t="s">
        <v>5</v>
      </c>
      <c r="AS24" s="17" t="s">
        <v>5</v>
      </c>
      <c r="AT24" s="17" t="s">
        <v>5</v>
      </c>
      <c r="AU24" s="17" t="s">
        <v>5</v>
      </c>
      <c r="AV24" s="17" t="s">
        <v>5</v>
      </c>
      <c r="AW24" s="17" t="s">
        <v>5</v>
      </c>
      <c r="AX24" s="17" t="s">
        <v>5</v>
      </c>
      <c r="AY24" s="18" t="s">
        <v>5</v>
      </c>
      <c r="BA24" s="17" t="s">
        <v>5</v>
      </c>
      <c r="BB24" s="17" t="s">
        <v>5</v>
      </c>
      <c r="BC24" s="17" t="s">
        <v>5</v>
      </c>
      <c r="BD24" s="18" t="s">
        <v>5</v>
      </c>
    </row>
    <row r="25" spans="1:56" x14ac:dyDescent="0.2">
      <c r="A25" s="9" t="s">
        <v>28</v>
      </c>
      <c r="B25" s="2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 t="s">
        <v>5</v>
      </c>
      <c r="O25" s="17" t="s">
        <v>5</v>
      </c>
      <c r="P25" s="17" t="s">
        <v>5</v>
      </c>
      <c r="Q25" s="18" t="s">
        <v>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>
        <v>29.44</v>
      </c>
      <c r="AF25" s="17">
        <v>344.04</v>
      </c>
      <c r="AG25" s="17">
        <v>300.27999999999997</v>
      </c>
      <c r="AH25" s="18">
        <v>87</v>
      </c>
      <c r="AI25" s="17"/>
      <c r="AJ25" s="15"/>
      <c r="AK25" s="15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 t="s">
        <v>5</v>
      </c>
      <c r="AW25" s="17" t="s">
        <v>5</v>
      </c>
      <c r="AX25" s="17" t="s">
        <v>5</v>
      </c>
      <c r="AY25" s="18">
        <v>9823</v>
      </c>
      <c r="BA25" s="17" t="s">
        <v>5</v>
      </c>
      <c r="BB25" s="17" t="s">
        <v>5</v>
      </c>
      <c r="BC25" s="17" t="s">
        <v>5</v>
      </c>
      <c r="BD25" s="18" t="s">
        <v>5</v>
      </c>
    </row>
    <row r="26" spans="1:56" x14ac:dyDescent="0.2">
      <c r="A26" s="9" t="s">
        <v>17</v>
      </c>
      <c r="B26" s="17" t="s">
        <v>5</v>
      </c>
      <c r="C26" s="17" t="s">
        <v>5</v>
      </c>
      <c r="D26" s="17" t="s">
        <v>5</v>
      </c>
      <c r="E26" s="17" t="s">
        <v>5</v>
      </c>
      <c r="F26" s="17" t="s">
        <v>5</v>
      </c>
      <c r="G26" s="17" t="s">
        <v>5</v>
      </c>
      <c r="H26" s="17">
        <v>0</v>
      </c>
      <c r="I26" s="17" t="s">
        <v>5</v>
      </c>
      <c r="J26" s="17" t="s">
        <v>5</v>
      </c>
      <c r="K26" s="17" t="s">
        <v>5</v>
      </c>
      <c r="L26" s="17" t="s">
        <v>5</v>
      </c>
      <c r="M26" s="17" t="s">
        <v>5</v>
      </c>
      <c r="N26" s="17" t="s">
        <v>5</v>
      </c>
      <c r="O26" s="17" t="s">
        <v>5</v>
      </c>
      <c r="P26" s="17" t="s">
        <v>5</v>
      </c>
      <c r="Q26" s="18" t="s">
        <v>5</v>
      </c>
      <c r="R26" s="17"/>
      <c r="S26" s="17" t="s">
        <v>5</v>
      </c>
      <c r="T26" s="17" t="s">
        <v>5</v>
      </c>
      <c r="U26" s="17" t="s">
        <v>5</v>
      </c>
      <c r="V26" s="17" t="s">
        <v>5</v>
      </c>
      <c r="W26" s="17" t="s">
        <v>5</v>
      </c>
      <c r="X26" s="17" t="s">
        <v>5</v>
      </c>
      <c r="Y26" s="17" t="s">
        <v>5</v>
      </c>
      <c r="Z26" s="17" t="s">
        <v>5</v>
      </c>
      <c r="AA26" s="17" t="s">
        <v>5</v>
      </c>
      <c r="AB26" s="17" t="s">
        <v>5</v>
      </c>
      <c r="AC26" s="17" t="s">
        <v>5</v>
      </c>
      <c r="AD26" s="17" t="s">
        <v>5</v>
      </c>
      <c r="AE26" s="17" t="s">
        <v>5</v>
      </c>
      <c r="AF26" s="17" t="s">
        <v>5</v>
      </c>
      <c r="AG26" s="17" t="s">
        <v>5</v>
      </c>
      <c r="AH26" s="18" t="s">
        <v>5</v>
      </c>
      <c r="AI26" s="17"/>
      <c r="AJ26" s="17">
        <v>55</v>
      </c>
      <c r="AK26" s="17">
        <v>147</v>
      </c>
      <c r="AL26" s="17" t="s">
        <v>5</v>
      </c>
      <c r="AM26" s="17" t="s">
        <v>5</v>
      </c>
      <c r="AN26" s="17" t="s">
        <v>5</v>
      </c>
      <c r="AO26" s="21">
        <v>6963</v>
      </c>
      <c r="AP26" s="17">
        <v>8136.34</v>
      </c>
      <c r="AQ26" s="17">
        <v>7537</v>
      </c>
      <c r="AR26" s="17">
        <v>8088.57</v>
      </c>
      <c r="AS26" s="17">
        <v>7893.66</v>
      </c>
      <c r="AT26" s="17">
        <v>7555.21</v>
      </c>
      <c r="AU26" s="17">
        <v>12996.76</v>
      </c>
      <c r="AV26" s="17">
        <v>13587</v>
      </c>
      <c r="AW26" s="17">
        <v>10595</v>
      </c>
      <c r="AX26" s="17">
        <v>7724</v>
      </c>
      <c r="AY26" s="18">
        <v>118</v>
      </c>
      <c r="BA26" s="17" t="s">
        <v>5</v>
      </c>
      <c r="BB26" s="17" t="s">
        <v>5</v>
      </c>
      <c r="BC26" s="17" t="s">
        <v>5</v>
      </c>
      <c r="BD26" s="18" t="s">
        <v>5</v>
      </c>
    </row>
    <row r="27" spans="1:56" ht="14.25" x14ac:dyDescent="0.25">
      <c r="A27" s="8" t="s">
        <v>25</v>
      </c>
      <c r="B27" s="19">
        <f t="shared" ref="B27:M27" si="9">SUM(B16:B26)</f>
        <v>4441</v>
      </c>
      <c r="C27" s="19">
        <f t="shared" si="9"/>
        <v>4755</v>
      </c>
      <c r="D27" s="19">
        <f t="shared" si="9"/>
        <v>3290.5</v>
      </c>
      <c r="E27" s="19">
        <f t="shared" si="9"/>
        <v>2600.4499999999998</v>
      </c>
      <c r="F27" s="19">
        <f t="shared" si="9"/>
        <v>996.29000000000008</v>
      </c>
      <c r="G27" s="19">
        <f t="shared" si="9"/>
        <v>821</v>
      </c>
      <c r="H27" s="19">
        <f t="shared" si="9"/>
        <v>929.43</v>
      </c>
      <c r="I27" s="19">
        <f t="shared" si="9"/>
        <v>681</v>
      </c>
      <c r="J27" s="19">
        <f t="shared" si="9"/>
        <v>581.41999999999996</v>
      </c>
      <c r="K27" s="19">
        <f t="shared" si="9"/>
        <v>1391.9360000000001</v>
      </c>
      <c r="L27" s="19">
        <f t="shared" si="9"/>
        <v>1115.6780000000001</v>
      </c>
      <c r="M27" s="19">
        <f t="shared" si="9"/>
        <v>802.8</v>
      </c>
      <c r="N27" s="19">
        <f t="shared" ref="N27:O27" si="10">SUM(N16:N26)</f>
        <v>899.92</v>
      </c>
      <c r="O27" s="19">
        <f t="shared" si="10"/>
        <v>258.62</v>
      </c>
      <c r="P27" s="19">
        <f t="shared" ref="P27:Q27" si="11">SUM(P16:P26)</f>
        <v>463.82</v>
      </c>
      <c r="Q27" s="20">
        <f t="shared" si="11"/>
        <v>2488</v>
      </c>
      <c r="R27" s="20"/>
      <c r="S27" s="19">
        <f>SUM(S16:S26)</f>
        <v>8232</v>
      </c>
      <c r="T27" s="19">
        <f>SUM(T16:T26)</f>
        <v>22545</v>
      </c>
      <c r="U27" s="19">
        <f>SUM(U16:U26)</f>
        <v>52895</v>
      </c>
      <c r="V27" s="19">
        <v>30467</v>
      </c>
      <c r="W27" s="19">
        <f>SUM(W16:W26)</f>
        <v>51294.619999999995</v>
      </c>
      <c r="X27" s="19">
        <v>43542</v>
      </c>
      <c r="Y27" s="19">
        <f t="shared" ref="Y27:AC27" si="12">SUM(Y16:Y26)</f>
        <v>42023.54</v>
      </c>
      <c r="Z27" s="19">
        <f t="shared" si="12"/>
        <v>31971</v>
      </c>
      <c r="AA27" s="19">
        <f t="shared" si="12"/>
        <v>20182.46</v>
      </c>
      <c r="AB27" s="19">
        <f t="shared" si="12"/>
        <v>24722.5</v>
      </c>
      <c r="AC27" s="19">
        <f t="shared" si="12"/>
        <v>33713.11</v>
      </c>
      <c r="AD27" s="19">
        <f>SUM(AD16:AD26)</f>
        <v>24158.960000000003</v>
      </c>
      <c r="AE27" s="19">
        <f t="shared" ref="AE27:AF27" si="13">SUM(AE16:AE26)</f>
        <v>20363.039999999997</v>
      </c>
      <c r="AF27" s="19">
        <f t="shared" si="13"/>
        <v>21041.719999999998</v>
      </c>
      <c r="AG27" s="19">
        <f t="shared" ref="AG27:AH27" si="14">SUM(AG16:AG26)</f>
        <v>18211.18</v>
      </c>
      <c r="AH27" s="20">
        <f t="shared" si="14"/>
        <v>20248</v>
      </c>
      <c r="AI27" s="20"/>
      <c r="AJ27" s="19">
        <f t="shared" ref="AJ27:AU27" si="15">SUM(AJ16:AJ26)</f>
        <v>1658</v>
      </c>
      <c r="AK27" s="19">
        <f t="shared" si="15"/>
        <v>863</v>
      </c>
      <c r="AL27" s="19">
        <f t="shared" si="15"/>
        <v>661</v>
      </c>
      <c r="AM27" s="19">
        <f t="shared" si="15"/>
        <v>1394</v>
      </c>
      <c r="AN27" s="19">
        <f t="shared" si="15"/>
        <v>106161.8</v>
      </c>
      <c r="AO27" s="19">
        <f t="shared" si="15"/>
        <v>114079</v>
      </c>
      <c r="AP27" s="19">
        <f t="shared" si="15"/>
        <v>116872.18999999999</v>
      </c>
      <c r="AQ27" s="19">
        <f t="shared" si="15"/>
        <v>134064.12</v>
      </c>
      <c r="AR27" s="19">
        <f t="shared" si="15"/>
        <v>158976.79</v>
      </c>
      <c r="AS27" s="19">
        <f t="shared" si="15"/>
        <v>132634.51999999999</v>
      </c>
      <c r="AT27" s="19">
        <f t="shared" si="15"/>
        <v>145396.68</v>
      </c>
      <c r="AU27" s="19">
        <f t="shared" si="15"/>
        <v>140684.79</v>
      </c>
      <c r="AV27" s="19">
        <f t="shared" ref="AV27:BA27" si="16">SUM(AV16:AV26)</f>
        <v>142213</v>
      </c>
      <c r="AW27" s="19">
        <f t="shared" ref="AW27:AY27" si="17">SUM(AW16:AW26)</f>
        <v>84069</v>
      </c>
      <c r="AX27" s="19">
        <f t="shared" ref="AX27" si="18">SUM(AX16:AX26)</f>
        <v>154480</v>
      </c>
      <c r="AY27" s="20">
        <f t="shared" si="17"/>
        <v>235214</v>
      </c>
      <c r="AZ27" s="19"/>
      <c r="BA27" s="19">
        <f t="shared" si="16"/>
        <v>5322.56</v>
      </c>
      <c r="BB27" s="19">
        <f t="shared" ref="BB27:BD27" si="19">SUM(BB16:BB26)</f>
        <v>205498</v>
      </c>
      <c r="BC27" s="19">
        <f t="shared" ref="BC27" si="20">SUM(BC16:BC26)</f>
        <v>189634</v>
      </c>
      <c r="BD27" s="20">
        <f t="shared" si="19"/>
        <v>76355</v>
      </c>
    </row>
    <row r="28" spans="1:56" ht="14.25" x14ac:dyDescent="0.2">
      <c r="A28" s="9" t="s">
        <v>26</v>
      </c>
      <c r="B28" s="15"/>
      <c r="C28" s="15">
        <v>7858</v>
      </c>
      <c r="D28" s="15">
        <f>C28-'Mengen verdichtet'!N7</f>
        <v>4889</v>
      </c>
      <c r="E28" s="15">
        <f>D28-'Mengen verdichtet'!O7</f>
        <v>3780</v>
      </c>
      <c r="F28" s="15">
        <f>E28-'Mengen verdichtet'!P7</f>
        <v>2600</v>
      </c>
      <c r="G28" s="15">
        <f>F28-'Mengen verdichtet'!Q7</f>
        <v>1906</v>
      </c>
      <c r="H28" s="15">
        <v>8000</v>
      </c>
      <c r="I28" s="15">
        <v>26000</v>
      </c>
      <c r="J28" s="15">
        <v>25070</v>
      </c>
      <c r="K28" s="15">
        <v>23154</v>
      </c>
      <c r="L28" s="15">
        <v>21700</v>
      </c>
      <c r="M28" s="15">
        <v>20800</v>
      </c>
      <c r="N28" s="15">
        <v>20200</v>
      </c>
      <c r="O28" s="15">
        <v>20000</v>
      </c>
      <c r="P28" s="15">
        <v>19800</v>
      </c>
      <c r="Q28" s="16">
        <v>17700</v>
      </c>
      <c r="R28" s="16"/>
      <c r="S28" s="15"/>
      <c r="T28" s="15">
        <v>340222</v>
      </c>
      <c r="U28" s="15">
        <f>T28-'Mengen verdichtet'!N8</f>
        <v>309250</v>
      </c>
      <c r="V28" s="15">
        <f>U28-'Mengen verdichtet'!O8</f>
        <v>293215</v>
      </c>
      <c r="W28" s="15">
        <f>V28-'Mengen verdichtet'!P8</f>
        <v>251273</v>
      </c>
      <c r="X28" s="15">
        <f>W28-'Mengen verdichtet'!Q8</f>
        <v>224270</v>
      </c>
      <c r="Y28" s="15">
        <f>X28-'Mengen verdichtet'!R8</f>
        <v>197970</v>
      </c>
      <c r="Z28" s="15">
        <f>Y28-'Mengen verdichtet'!S8</f>
        <v>176970</v>
      </c>
      <c r="AA28" s="15">
        <v>164400</v>
      </c>
      <c r="AB28" s="15">
        <v>144268</v>
      </c>
      <c r="AC28" s="15">
        <v>122100</v>
      </c>
      <c r="AD28" s="15">
        <v>106194</v>
      </c>
      <c r="AE28" s="15">
        <v>462797</v>
      </c>
      <c r="AF28" s="15">
        <v>448954</v>
      </c>
      <c r="AG28" s="15">
        <v>437977</v>
      </c>
      <c r="AH28" s="16">
        <v>424829</v>
      </c>
      <c r="AI28" s="16"/>
      <c r="AJ28" s="15"/>
      <c r="AK28" s="15">
        <v>270910</v>
      </c>
      <c r="AL28" s="15">
        <f>AK28-'Mengen verdichtet'!N9</f>
        <v>270283</v>
      </c>
      <c r="AM28" s="15">
        <f>AL28-'Mengen verdichtet'!O9</f>
        <v>269168</v>
      </c>
      <c r="AN28" s="15">
        <v>216479</v>
      </c>
      <c r="AO28" s="15">
        <f>AN28-'Mengen verdichtet'!Q9</f>
        <v>152245.45000000001</v>
      </c>
      <c r="AP28" s="15">
        <f>AO28-'Mengen verdichtet'!R9</f>
        <v>86439.040000000008</v>
      </c>
      <c r="AQ28" s="15">
        <v>496910</v>
      </c>
      <c r="AR28" s="15">
        <v>407396</v>
      </c>
      <c r="AS28" s="15">
        <v>340946</v>
      </c>
      <c r="AT28" s="15">
        <f>AS28-81867.5</f>
        <v>259078.5</v>
      </c>
      <c r="AU28" s="15">
        <v>179865</v>
      </c>
      <c r="AV28" s="15">
        <v>59590</v>
      </c>
      <c r="AW28" s="15">
        <v>6100</v>
      </c>
      <c r="AX28" s="15" t="s">
        <v>80</v>
      </c>
      <c r="AY28" s="16">
        <v>380000</v>
      </c>
      <c r="BB28" s="47" t="s">
        <v>77</v>
      </c>
      <c r="BC28" s="47" t="s">
        <v>82</v>
      </c>
      <c r="BD28" s="49" t="s">
        <v>84</v>
      </c>
    </row>
    <row r="29" spans="1:56" x14ac:dyDescent="0.2">
      <c r="A29" s="9"/>
      <c r="B29" s="1"/>
      <c r="C29" s="1"/>
      <c r="D29" s="1"/>
      <c r="E29" s="1"/>
      <c r="F29" s="1"/>
      <c r="G29" s="1"/>
      <c r="H29" s="1"/>
      <c r="I29" s="1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9"/>
      <c r="X29" s="9"/>
      <c r="Y29" s="14"/>
      <c r="Z29" s="9"/>
      <c r="AA29" s="9"/>
      <c r="AB29" s="9"/>
      <c r="AI29" s="1"/>
    </row>
    <row r="30" spans="1:56" x14ac:dyDescent="0.2">
      <c r="A30" s="9"/>
      <c r="B30" s="1"/>
      <c r="C30" s="1"/>
      <c r="D30" s="1"/>
      <c r="E30" s="1"/>
      <c r="F30" s="1"/>
      <c r="G30" s="1"/>
      <c r="H30" s="1"/>
      <c r="I30" s="1"/>
      <c r="J30" s="5"/>
      <c r="K30" s="5"/>
      <c r="L30" s="1"/>
      <c r="M30" s="1"/>
      <c r="N30" s="1"/>
      <c r="O30" s="1"/>
      <c r="P30" s="1"/>
      <c r="Q30" s="1"/>
      <c r="R30" s="5"/>
      <c r="S30" s="5"/>
      <c r="T30" s="1"/>
      <c r="U30" s="1"/>
      <c r="V30" s="1"/>
      <c r="W30" s="1"/>
      <c r="X30" s="1"/>
      <c r="Y30" s="1"/>
      <c r="Z30" s="9"/>
      <c r="AA30" s="9"/>
      <c r="AB30" s="9"/>
      <c r="AI30" s="5"/>
      <c r="AM30" s="13"/>
      <c r="AN30" s="13"/>
      <c r="AY30" s="6" t="s">
        <v>81</v>
      </c>
      <c r="BB30" s="6" t="s">
        <v>78</v>
      </c>
      <c r="BC30" s="6" t="s">
        <v>78</v>
      </c>
      <c r="BD30" s="6" t="s">
        <v>78</v>
      </c>
    </row>
  </sheetData>
  <pageMargins left="0.70866141732283472" right="0.70866141732283472" top="0.78740157480314965" bottom="0.78740157480314965" header="0.31496062992125984" footer="0.31496062992125984"/>
  <pageSetup paperSize="8" scale="46" orientation="landscape" r:id="rId1"/>
  <headerFooter>
    <oddHeader>&amp;L&amp;"Arial,Fett"&amp;14Deponien&amp;C&amp;"Arial,Fett"&amp;14Mengen abgelagert</oddHeader>
    <oddFooter>&amp;L&amp;F / &amp;A&amp;R&amp;D</oddFooter>
  </headerFooter>
  <ignoredErrors>
    <ignoredError sqref="H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3"/>
  <sheetViews>
    <sheetView topLeftCell="C1" zoomScaleNormal="100" workbookViewId="0">
      <selection activeCell="AA1" sqref="AA1:AA10"/>
    </sheetView>
  </sheetViews>
  <sheetFormatPr baseColWidth="10" defaultRowHeight="12.75" x14ac:dyDescent="0.2"/>
  <cols>
    <col min="1" max="1" width="36.7109375" style="6" customWidth="1"/>
    <col min="2" max="9" width="8.85546875" style="1" customWidth="1"/>
    <col min="10" max="10" width="8.85546875" style="5" customWidth="1"/>
    <col min="11" max="16" width="8.85546875" style="1" customWidth="1"/>
    <col min="17" max="18" width="8.85546875" style="6" customWidth="1"/>
    <col min="19" max="19" width="8.85546875" style="13" customWidth="1"/>
    <col min="20" max="28" width="8.85546875" style="6" customWidth="1"/>
    <col min="29" max="30" width="8.85546875" style="13" customWidth="1"/>
    <col min="31" max="36" width="8.85546875" style="6" customWidth="1"/>
    <col min="37" max="16384" width="11.42578125" style="6"/>
  </cols>
  <sheetData>
    <row r="1" spans="1:30" ht="14.25" x14ac:dyDescent="0.25">
      <c r="A1" s="8" t="s">
        <v>11</v>
      </c>
      <c r="B1" s="3">
        <v>1996</v>
      </c>
      <c r="C1" s="3">
        <v>1997</v>
      </c>
      <c r="D1" s="3">
        <v>1998</v>
      </c>
      <c r="E1" s="8">
        <v>1999</v>
      </c>
      <c r="F1" s="3">
        <v>2000</v>
      </c>
      <c r="G1" s="3">
        <v>2001</v>
      </c>
      <c r="H1" s="3">
        <v>2002</v>
      </c>
      <c r="I1" s="8">
        <v>2003</v>
      </c>
      <c r="J1" s="8">
        <v>2004</v>
      </c>
      <c r="K1" s="8">
        <v>2005</v>
      </c>
      <c r="L1" s="3">
        <v>2006</v>
      </c>
      <c r="M1" s="8">
        <v>2007</v>
      </c>
      <c r="N1" s="8">
        <v>2008</v>
      </c>
      <c r="O1" s="8">
        <v>2009</v>
      </c>
      <c r="P1" s="8">
        <v>2010</v>
      </c>
      <c r="Q1" s="8">
        <v>2011</v>
      </c>
      <c r="R1" s="8">
        <v>2012</v>
      </c>
      <c r="S1" s="8">
        <v>2013</v>
      </c>
      <c r="T1" s="8">
        <v>2014</v>
      </c>
      <c r="U1" s="8">
        <v>2015</v>
      </c>
      <c r="V1" s="8">
        <v>2016</v>
      </c>
      <c r="W1" s="8">
        <v>2017</v>
      </c>
      <c r="X1" s="8">
        <v>2018</v>
      </c>
      <c r="Y1" s="8">
        <v>2019</v>
      </c>
      <c r="Z1" s="8">
        <v>2020</v>
      </c>
      <c r="AA1" s="22">
        <v>2021</v>
      </c>
      <c r="AC1" s="6"/>
      <c r="AD1" s="6"/>
    </row>
    <row r="2" spans="1:30" x14ac:dyDescent="0.2">
      <c r="A2" s="9" t="s">
        <v>2</v>
      </c>
      <c r="B2" s="15">
        <v>12124</v>
      </c>
      <c r="C2" s="15">
        <v>7998</v>
      </c>
      <c r="D2" s="15">
        <v>6151</v>
      </c>
      <c r="E2" s="21">
        <v>10592</v>
      </c>
      <c r="F2" s="15">
        <v>3158</v>
      </c>
      <c r="G2" s="15">
        <v>2901</v>
      </c>
      <c r="H2" s="15">
        <v>4888</v>
      </c>
      <c r="I2" s="21">
        <v>8103</v>
      </c>
      <c r="J2" s="21">
        <v>2754</v>
      </c>
      <c r="K2" s="21">
        <v>5908</v>
      </c>
      <c r="L2" s="21">
        <v>4046</v>
      </c>
      <c r="M2" s="21">
        <v>6200</v>
      </c>
      <c r="N2" s="21">
        <v>5893.3</v>
      </c>
      <c r="O2" s="21">
        <v>3913</v>
      </c>
      <c r="P2" s="21">
        <v>1403</v>
      </c>
      <c r="Q2" s="21">
        <v>1403</v>
      </c>
      <c r="R2" s="21">
        <v>5100</v>
      </c>
      <c r="S2" s="21">
        <v>6398</v>
      </c>
      <c r="T2" s="21">
        <v>1405</v>
      </c>
      <c r="U2" s="21">
        <v>877</v>
      </c>
      <c r="V2" s="21">
        <v>1740</v>
      </c>
      <c r="W2" s="21">
        <v>2727.11</v>
      </c>
      <c r="X2" s="21">
        <v>2048</v>
      </c>
      <c r="Y2" s="21">
        <v>2088</v>
      </c>
      <c r="Z2" s="21">
        <v>2355</v>
      </c>
      <c r="AA2" s="26">
        <v>1442</v>
      </c>
      <c r="AC2" s="6"/>
      <c r="AD2" s="6"/>
    </row>
    <row r="3" spans="1:30" x14ac:dyDescent="0.2">
      <c r="A3" s="9" t="s">
        <v>3</v>
      </c>
      <c r="B3" s="21">
        <v>3500</v>
      </c>
      <c r="C3" s="21">
        <v>3157</v>
      </c>
      <c r="D3" s="21">
        <v>1093</v>
      </c>
      <c r="E3" s="21">
        <v>1062</v>
      </c>
      <c r="F3" s="21">
        <v>2234</v>
      </c>
      <c r="G3" s="21">
        <v>1921</v>
      </c>
      <c r="H3" s="21">
        <v>1165</v>
      </c>
      <c r="I3" s="21">
        <v>917</v>
      </c>
      <c r="J3" s="21">
        <v>2359</v>
      </c>
      <c r="K3" s="21">
        <v>1272</v>
      </c>
      <c r="L3" s="21">
        <v>1102</v>
      </c>
      <c r="M3" s="21">
        <v>1029</v>
      </c>
      <c r="N3" s="21">
        <v>2634</v>
      </c>
      <c r="O3" s="21">
        <v>4563</v>
      </c>
      <c r="P3" s="21">
        <v>3153</v>
      </c>
      <c r="Q3" s="21">
        <v>6082</v>
      </c>
      <c r="R3" s="21">
        <v>1385</v>
      </c>
      <c r="S3" s="21">
        <v>1663</v>
      </c>
      <c r="T3" s="21">
        <v>2871</v>
      </c>
      <c r="U3" s="21">
        <v>447</v>
      </c>
      <c r="V3" s="21">
        <v>966</v>
      </c>
      <c r="W3" s="21">
        <v>2642</v>
      </c>
      <c r="X3" s="21">
        <v>5499</v>
      </c>
      <c r="Y3" s="21">
        <v>6365</v>
      </c>
      <c r="Z3" s="21">
        <v>6650</v>
      </c>
      <c r="AA3" s="26">
        <v>4802</v>
      </c>
      <c r="AC3" s="6"/>
      <c r="AD3" s="6"/>
    </row>
    <row r="4" spans="1:30" x14ac:dyDescent="0.2">
      <c r="A4" s="9" t="s">
        <v>23</v>
      </c>
      <c r="B4" s="21">
        <v>9000</v>
      </c>
      <c r="C4" s="21">
        <v>2000</v>
      </c>
      <c r="D4" s="21">
        <v>2100</v>
      </c>
      <c r="E4" s="21">
        <v>3800</v>
      </c>
      <c r="F4" s="21">
        <v>4000</v>
      </c>
      <c r="G4" s="21">
        <v>3000</v>
      </c>
      <c r="H4" s="21">
        <v>2500</v>
      </c>
      <c r="I4" s="21">
        <v>525</v>
      </c>
      <c r="J4" s="21">
        <v>1470</v>
      </c>
      <c r="K4" s="21">
        <v>1505</v>
      </c>
      <c r="L4" s="21">
        <v>1380</v>
      </c>
      <c r="M4" s="21">
        <v>1740</v>
      </c>
      <c r="N4" s="21">
        <v>2926.7</v>
      </c>
      <c r="O4" s="21">
        <v>2167</v>
      </c>
      <c r="P4" s="21">
        <v>3122</v>
      </c>
      <c r="Q4" s="21">
        <v>2062</v>
      </c>
      <c r="R4" s="21">
        <v>3615</v>
      </c>
      <c r="S4" s="21">
        <v>5385</v>
      </c>
      <c r="T4" s="21">
        <v>9500</v>
      </c>
      <c r="U4" s="21">
        <v>10161</v>
      </c>
      <c r="V4" s="21">
        <v>13094</v>
      </c>
      <c r="W4" s="21">
        <v>11703</v>
      </c>
      <c r="X4" s="21">
        <v>14452</v>
      </c>
      <c r="Y4" s="21">
        <v>16000</v>
      </c>
      <c r="Z4" s="21">
        <v>0</v>
      </c>
      <c r="AA4" s="26">
        <v>0</v>
      </c>
      <c r="AC4" s="6"/>
      <c r="AD4" s="6"/>
    </row>
    <row r="5" spans="1:30" x14ac:dyDescent="0.2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4"/>
      <c r="T5" s="9"/>
      <c r="U5" s="11"/>
      <c r="V5" s="9"/>
      <c r="W5" s="9"/>
      <c r="X5" s="9"/>
      <c r="Y5" s="9"/>
      <c r="Z5" s="9"/>
      <c r="AA5" s="14"/>
      <c r="AC5" s="6"/>
      <c r="AD5" s="6"/>
    </row>
    <row r="6" spans="1:30" ht="14.25" x14ac:dyDescent="0.25">
      <c r="A6" s="8" t="s">
        <v>27</v>
      </c>
      <c r="B6" s="3">
        <v>1996</v>
      </c>
      <c r="C6" s="3">
        <v>1997</v>
      </c>
      <c r="D6" s="3">
        <v>1998</v>
      </c>
      <c r="E6" s="8">
        <v>1999</v>
      </c>
      <c r="F6" s="3">
        <v>2000</v>
      </c>
      <c r="G6" s="3">
        <v>2001</v>
      </c>
      <c r="H6" s="3">
        <v>2002</v>
      </c>
      <c r="I6" s="8">
        <v>2003</v>
      </c>
      <c r="J6" s="8">
        <v>2004</v>
      </c>
      <c r="K6" s="8">
        <v>2005</v>
      </c>
      <c r="L6" s="8">
        <v>2006</v>
      </c>
      <c r="M6" s="8">
        <v>2007</v>
      </c>
      <c r="N6" s="8">
        <v>2008</v>
      </c>
      <c r="O6" s="8">
        <v>2009</v>
      </c>
      <c r="P6" s="8">
        <v>2010</v>
      </c>
      <c r="Q6" s="8">
        <v>2011</v>
      </c>
      <c r="R6" s="8">
        <v>2012</v>
      </c>
      <c r="S6" s="8">
        <v>2013</v>
      </c>
      <c r="T6" s="8">
        <v>2014</v>
      </c>
      <c r="U6" s="8">
        <v>2015</v>
      </c>
      <c r="V6" s="8">
        <v>2016</v>
      </c>
      <c r="W6" s="8">
        <v>2017</v>
      </c>
      <c r="X6" s="8">
        <v>2018</v>
      </c>
      <c r="Y6" s="8">
        <v>2019</v>
      </c>
      <c r="Z6" s="8">
        <v>2020</v>
      </c>
      <c r="AA6" s="22">
        <v>2021</v>
      </c>
      <c r="AC6" s="6"/>
      <c r="AD6" s="6"/>
    </row>
    <row r="7" spans="1:30" x14ac:dyDescent="0.2">
      <c r="A7" s="9" t="s">
        <v>3</v>
      </c>
      <c r="B7" s="21"/>
      <c r="C7" s="21">
        <v>405</v>
      </c>
      <c r="D7" s="21">
        <v>4503</v>
      </c>
      <c r="E7" s="21">
        <v>5485</v>
      </c>
      <c r="F7" s="21">
        <v>7782</v>
      </c>
      <c r="G7" s="21">
        <v>11124</v>
      </c>
      <c r="H7" s="21">
        <v>4597</v>
      </c>
      <c r="I7" s="21">
        <v>2783</v>
      </c>
      <c r="J7" s="21">
        <v>3321</v>
      </c>
      <c r="K7" s="21">
        <v>3347</v>
      </c>
      <c r="L7" s="21">
        <v>3359</v>
      </c>
      <c r="M7" s="21">
        <v>3396</v>
      </c>
      <c r="N7" s="21">
        <v>2969</v>
      </c>
      <c r="O7" s="21">
        <v>1109</v>
      </c>
      <c r="P7" s="21">
        <v>1180</v>
      </c>
      <c r="Q7" s="21">
        <v>694</v>
      </c>
      <c r="R7" s="21">
        <v>973</v>
      </c>
      <c r="S7" s="21">
        <v>1460</v>
      </c>
      <c r="T7" s="21">
        <v>930</v>
      </c>
      <c r="U7" s="21">
        <v>1916</v>
      </c>
      <c r="V7" s="21">
        <v>1385</v>
      </c>
      <c r="W7" s="21">
        <v>927</v>
      </c>
      <c r="X7" s="6">
        <v>679</v>
      </c>
      <c r="Y7" s="6">
        <v>135</v>
      </c>
      <c r="Z7" s="6">
        <v>271</v>
      </c>
      <c r="AA7" s="26">
        <v>2301</v>
      </c>
      <c r="AC7" s="6"/>
      <c r="AD7" s="6"/>
    </row>
    <row r="8" spans="1:30" x14ac:dyDescent="0.2">
      <c r="A8" s="9" t="s">
        <v>13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>
        <v>7913</v>
      </c>
      <c r="M8" s="21">
        <v>11865</v>
      </c>
      <c r="N8" s="21">
        <v>30972</v>
      </c>
      <c r="O8" s="21">
        <v>16035</v>
      </c>
      <c r="P8" s="21">
        <v>41942</v>
      </c>
      <c r="Q8" s="21">
        <v>27003</v>
      </c>
      <c r="R8" s="21">
        <v>26300</v>
      </c>
      <c r="S8" s="21">
        <v>21000</v>
      </c>
      <c r="T8" s="21">
        <v>12570</v>
      </c>
      <c r="U8" s="21">
        <v>16260</v>
      </c>
      <c r="V8" s="21">
        <v>22180</v>
      </c>
      <c r="W8" s="21">
        <v>15893.74</v>
      </c>
      <c r="X8" s="21">
        <v>13303</v>
      </c>
      <c r="Y8" s="21">
        <v>13843.23</v>
      </c>
      <c r="Z8" s="21">
        <v>11981</v>
      </c>
      <c r="AA8" s="26">
        <v>13148</v>
      </c>
      <c r="AC8" s="6"/>
      <c r="AD8" s="6"/>
    </row>
    <row r="9" spans="1:30" x14ac:dyDescent="0.2">
      <c r="A9" s="9" t="s">
        <v>79</v>
      </c>
      <c r="B9" s="15"/>
      <c r="C9" s="15"/>
      <c r="D9" s="15"/>
      <c r="E9" s="25"/>
      <c r="F9" s="15"/>
      <c r="G9" s="15"/>
      <c r="H9" s="15"/>
      <c r="I9" s="15"/>
      <c r="J9" s="15">
        <v>6867</v>
      </c>
      <c r="K9" s="21">
        <v>2673</v>
      </c>
      <c r="L9" s="21">
        <v>1384</v>
      </c>
      <c r="M9" s="21">
        <v>1090</v>
      </c>
      <c r="N9" s="21">
        <v>627</v>
      </c>
      <c r="O9" s="21">
        <v>1115</v>
      </c>
      <c r="P9" s="21">
        <v>58728</v>
      </c>
      <c r="Q9" s="21">
        <v>64233.55</v>
      </c>
      <c r="R9" s="21">
        <v>65806.41</v>
      </c>
      <c r="S9" s="21">
        <v>75486</v>
      </c>
      <c r="T9" s="21">
        <v>89541</v>
      </c>
      <c r="U9" s="21">
        <v>74684.14</v>
      </c>
      <c r="V9" s="21">
        <v>81867.5</v>
      </c>
      <c r="W9" s="21">
        <v>79214.41</v>
      </c>
      <c r="X9" s="21">
        <v>80346</v>
      </c>
      <c r="Y9" s="21">
        <v>49411</v>
      </c>
      <c r="Z9" s="21">
        <v>91000</v>
      </c>
      <c r="AA9" s="26">
        <v>138000</v>
      </c>
      <c r="AC9" s="6"/>
      <c r="AD9" s="6"/>
    </row>
    <row r="10" spans="1:30" x14ac:dyDescent="0.2">
      <c r="A10" s="6" t="s">
        <v>29</v>
      </c>
      <c r="X10" s="21">
        <v>2996.94</v>
      </c>
      <c r="Y10" s="21">
        <v>125000</v>
      </c>
      <c r="Z10" s="21">
        <v>115970</v>
      </c>
      <c r="AA10" s="26">
        <v>43320</v>
      </c>
    </row>
    <row r="11" spans="1:30" x14ac:dyDescent="0.2">
      <c r="O11" s="6"/>
      <c r="X11" s="26"/>
      <c r="Y11" s="21"/>
      <c r="Z11" s="21"/>
    </row>
    <row r="12" spans="1:30" x14ac:dyDescent="0.2">
      <c r="X12" s="26"/>
      <c r="Y12" s="21"/>
      <c r="Z12" s="21"/>
    </row>
    <row r="40" spans="1:2" x14ac:dyDescent="0.2">
      <c r="B40" s="23"/>
    </row>
    <row r="41" spans="1:2" x14ac:dyDescent="0.2">
      <c r="A41" s="23"/>
    </row>
    <row r="42" spans="1:2" ht="14.25" x14ac:dyDescent="0.25">
      <c r="A42" s="22"/>
      <c r="B42" s="2"/>
    </row>
    <row r="43" spans="1:2" ht="14.25" x14ac:dyDescent="0.25">
      <c r="A43" s="14"/>
      <c r="B43" s="22"/>
    </row>
    <row r="44" spans="1:2" x14ac:dyDescent="0.2">
      <c r="A44" s="14"/>
      <c r="B44" s="24"/>
    </row>
    <row r="45" spans="1:2" x14ac:dyDescent="0.2">
      <c r="A45" s="14"/>
      <c r="B45" s="24"/>
    </row>
    <row r="46" spans="1:2" x14ac:dyDescent="0.2">
      <c r="A46" s="14"/>
      <c r="B46" s="24"/>
    </row>
    <row r="47" spans="1:2" x14ac:dyDescent="0.2">
      <c r="A47" s="14"/>
      <c r="B47" s="24"/>
    </row>
    <row r="48" spans="1:2" ht="14.25" x14ac:dyDescent="0.25">
      <c r="A48" s="22"/>
      <c r="B48" s="24"/>
    </row>
    <row r="49" spans="1:2" ht="14.25" x14ac:dyDescent="0.25">
      <c r="A49" s="22"/>
      <c r="B49" s="24"/>
    </row>
    <row r="50" spans="1:2" ht="14.25" x14ac:dyDescent="0.25">
      <c r="A50" s="14"/>
      <c r="B50" s="10"/>
    </row>
    <row r="51" spans="1:2" x14ac:dyDescent="0.2">
      <c r="A51" s="14"/>
      <c r="B51" s="24"/>
    </row>
    <row r="52" spans="1:2" x14ac:dyDescent="0.2">
      <c r="A52" s="14"/>
      <c r="B52" s="24"/>
    </row>
    <row r="53" spans="1:2" x14ac:dyDescent="0.2">
      <c r="A53" s="14"/>
      <c r="B53" s="24"/>
    </row>
  </sheetData>
  <pageMargins left="0.70866141732283472" right="0.70866141732283472" top="0.78740157480314965" bottom="0.78740157480314965" header="0.31496062992125984" footer="0.31496062992125984"/>
  <pageSetup paperSize="9" scale="54" orientation="landscape" r:id="rId1"/>
  <headerFooter alignWithMargins="0">
    <oddHeader>&amp;L&amp;"Arial,Fett"&amp;14Deponien&amp;C&amp;"Arial,Fett"&amp;14Mengen verdichtet</oddHeader>
    <oddFooter>&amp;L&amp;F / &amp;A&amp;R&amp;D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5"/>
  <sheetViews>
    <sheetView workbookViewId="0">
      <selection activeCell="B2" sqref="B2"/>
    </sheetView>
  </sheetViews>
  <sheetFormatPr baseColWidth="10" defaultRowHeight="15" x14ac:dyDescent="0.2"/>
  <cols>
    <col min="1" max="1" width="45.42578125" style="30" bestFit="1" customWidth="1"/>
    <col min="2" max="2" width="121.42578125" style="30" customWidth="1"/>
    <col min="3" max="16384" width="11.42578125" style="30"/>
  </cols>
  <sheetData>
    <row r="1" spans="1:2" x14ac:dyDescent="0.2">
      <c r="A1" s="28" t="s">
        <v>30</v>
      </c>
      <c r="B1" s="29" t="s">
        <v>31</v>
      </c>
    </row>
    <row r="2" spans="1:2" ht="15.75" customHeight="1" x14ac:dyDescent="0.2">
      <c r="A2" s="28" t="s">
        <v>32</v>
      </c>
      <c r="B2" s="28" t="s">
        <v>33</v>
      </c>
    </row>
    <row r="3" spans="1:2" x14ac:dyDescent="0.2">
      <c r="A3" s="28" t="s">
        <v>34</v>
      </c>
      <c r="B3" s="29" t="s">
        <v>35</v>
      </c>
    </row>
    <row r="4" spans="1:2" ht="28.5" customHeight="1" x14ac:dyDescent="0.2">
      <c r="A4" s="31" t="s">
        <v>36</v>
      </c>
      <c r="B4" s="32" t="s">
        <v>37</v>
      </c>
    </row>
    <row r="5" spans="1:2" x14ac:dyDescent="0.2">
      <c r="A5" s="33" t="s">
        <v>38</v>
      </c>
      <c r="B5" s="34" t="s">
        <v>39</v>
      </c>
    </row>
    <row r="6" spans="1:2" x14ac:dyDescent="0.2">
      <c r="A6" s="28" t="s">
        <v>40</v>
      </c>
      <c r="B6" s="29" t="s">
        <v>41</v>
      </c>
    </row>
    <row r="7" spans="1:2" x14ac:dyDescent="0.2">
      <c r="A7" s="28" t="s">
        <v>42</v>
      </c>
      <c r="B7" s="35" t="s">
        <v>43</v>
      </c>
    </row>
    <row r="8" spans="1:2" x14ac:dyDescent="0.2">
      <c r="A8" s="28" t="s">
        <v>44</v>
      </c>
      <c r="B8" s="36" t="s">
        <v>45</v>
      </c>
    </row>
    <row r="9" spans="1:2" x14ac:dyDescent="0.2">
      <c r="A9" s="37" t="s">
        <v>46</v>
      </c>
      <c r="B9" s="38">
        <v>44776</v>
      </c>
    </row>
    <row r="10" spans="1:2" x14ac:dyDescent="0.2">
      <c r="A10" s="28" t="s">
        <v>47</v>
      </c>
      <c r="B10" s="39" t="s">
        <v>48</v>
      </c>
    </row>
    <row r="11" spans="1:2" ht="28.5" customHeight="1" x14ac:dyDescent="0.2">
      <c r="A11" s="28" t="s">
        <v>49</v>
      </c>
      <c r="B11" s="39" t="s">
        <v>50</v>
      </c>
    </row>
    <row r="12" spans="1:2" x14ac:dyDescent="0.2">
      <c r="A12" s="28" t="s">
        <v>51</v>
      </c>
      <c r="B12" s="40">
        <v>2021</v>
      </c>
    </row>
    <row r="13" spans="1:2" ht="28.5" customHeight="1" x14ac:dyDescent="0.2">
      <c r="A13" s="31" t="s">
        <v>52</v>
      </c>
      <c r="B13" s="41" t="s">
        <v>53</v>
      </c>
    </row>
    <row r="14" spans="1:2" x14ac:dyDescent="0.2">
      <c r="A14" s="31" t="s">
        <v>54</v>
      </c>
      <c r="B14" s="42" t="s">
        <v>55</v>
      </c>
    </row>
    <row r="15" spans="1:2" x14ac:dyDescent="0.2">
      <c r="A15" s="28" t="s">
        <v>56</v>
      </c>
      <c r="B15" s="29" t="s">
        <v>57</v>
      </c>
    </row>
    <row r="16" spans="1:2" ht="28.5" customHeight="1" x14ac:dyDescent="0.2">
      <c r="A16" s="31" t="s">
        <v>58</v>
      </c>
      <c r="B16" s="32" t="s">
        <v>59</v>
      </c>
    </row>
    <row r="17" spans="1:2" ht="42.75" customHeight="1" x14ac:dyDescent="0.2">
      <c r="A17" s="31" t="s">
        <v>60</v>
      </c>
      <c r="B17" s="41" t="s">
        <v>61</v>
      </c>
    </row>
    <row r="18" spans="1:2" s="45" customFormat="1" ht="14.25" x14ac:dyDescent="0.2">
      <c r="A18" s="43" t="s">
        <v>62</v>
      </c>
      <c r="B18" s="44" t="s">
        <v>63</v>
      </c>
    </row>
    <row r="19" spans="1:2" s="45" customFormat="1" ht="14.25" x14ac:dyDescent="0.2">
      <c r="A19" s="37" t="s">
        <v>64</v>
      </c>
      <c r="B19" s="39" t="s">
        <v>65</v>
      </c>
    </row>
    <row r="20" spans="1:2" ht="31.5" customHeight="1" x14ac:dyDescent="0.2">
      <c r="A20" s="43" t="s">
        <v>66</v>
      </c>
      <c r="B20" s="32" t="s">
        <v>76</v>
      </c>
    </row>
    <row r="21" spans="1:2" x14ac:dyDescent="0.2">
      <c r="A21" s="31" t="s">
        <v>67</v>
      </c>
      <c r="B21" s="29" t="s">
        <v>68</v>
      </c>
    </row>
    <row r="22" spans="1:2" x14ac:dyDescent="0.2">
      <c r="A22" s="31" t="s">
        <v>69</v>
      </c>
      <c r="B22" s="29" t="s">
        <v>70</v>
      </c>
    </row>
    <row r="23" spans="1:2" x14ac:dyDescent="0.2">
      <c r="A23" s="31" t="s">
        <v>71</v>
      </c>
      <c r="B23" s="29" t="s">
        <v>72</v>
      </c>
    </row>
    <row r="24" spans="1:2" x14ac:dyDescent="0.2">
      <c r="A24" s="37" t="s">
        <v>73</v>
      </c>
      <c r="B24" s="46"/>
    </row>
    <row r="25" spans="1:2" x14ac:dyDescent="0.2">
      <c r="A25" s="28" t="s">
        <v>74</v>
      </c>
      <c r="B25" s="29" t="s">
        <v>75</v>
      </c>
    </row>
  </sheetData>
  <hyperlinks>
    <hyperlink ref="B7" r:id="rId1"/>
  </hyperlinks>
  <pageMargins left="0.70866141732283472" right="0.70866141732283472" top="0.78740157480314965" bottom="0.78740157480314965" header="0.31496062992125984" footer="0.31496062992125984"/>
  <pageSetup paperSize="9" scale="78" orientation="landscape" r:id="rId2"/>
  <headerFooter>
    <oddHeader>&amp;L&amp;"Arial,Fett"&amp;14Deponien&amp;C&amp;"Arial,Fett"&amp;14Metadaten</oddHeader>
    <oddFooter>&amp;L&amp;F / 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Mengen abgelagert</vt:lpstr>
      <vt:lpstr>Mengen verdichtet</vt:lpstr>
      <vt:lpstr>Metadaten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Wirz Erwin</dc:creator>
  <cp:lastModifiedBy>Barriere Pascal</cp:lastModifiedBy>
  <cp:lastPrinted>2019-07-30T12:54:05Z</cp:lastPrinted>
  <dcterms:created xsi:type="dcterms:W3CDTF">2001-12-06T08:49:10Z</dcterms:created>
  <dcterms:modified xsi:type="dcterms:W3CDTF">2022-08-04T12:45:27Z</dcterms:modified>
</cp:coreProperties>
</file>