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75" windowWidth="23250" windowHeight="12390"/>
  </bookViews>
  <sheets>
    <sheet name="Perdin" sheetId="1" r:id="rId1"/>
  </sheets>
  <definedNames>
    <definedName name="_xlnm.Print_Area" localSheetId="0">Perdin!$A$1:$W$16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S13" i="1"/>
  <c r="S12" i="1"/>
  <c r="S11" i="1"/>
  <c r="S10" i="1"/>
  <c r="S9" i="1"/>
  <c r="Q9" i="1"/>
  <c r="V9" i="1" s="1"/>
  <c r="W9" i="1" s="1"/>
  <c r="S8" i="1"/>
  <c r="Q13" i="1"/>
  <c r="Q15" i="1"/>
  <c r="Q12" i="1"/>
  <c r="Q11" i="1"/>
  <c r="Q14" i="1"/>
  <c r="V14" i="1" s="1"/>
  <c r="W14" i="1" s="1"/>
  <c r="Q10" i="1"/>
  <c r="Q8" i="1"/>
  <c r="V13" i="1" l="1"/>
  <c r="W13" i="1" s="1"/>
  <c r="V12" i="1"/>
  <c r="W12" i="1" s="1"/>
  <c r="V8" i="1"/>
  <c r="W8" i="1" s="1"/>
  <c r="V10" i="1"/>
  <c r="W10" i="1" s="1"/>
  <c r="V11" i="1"/>
  <c r="W11" i="1" s="1"/>
  <c r="V15" i="1"/>
  <c r="W15" i="1" s="1"/>
  <c r="W16" i="1" l="1"/>
</calcChain>
</file>

<file path=xl/sharedStrings.xml><?xml version="1.0" encoding="utf-8"?>
<sst xmlns="http://schemas.openxmlformats.org/spreadsheetml/2006/main" count="93" uniqueCount="46">
  <si>
    <t>No</t>
  </si>
  <si>
    <t>No SP2D</t>
  </si>
  <si>
    <t>No SPM</t>
  </si>
  <si>
    <t>Tanggal Kegiatan</t>
  </si>
  <si>
    <t>Kegiatan</t>
  </si>
  <si>
    <t>Daerah Tujuan</t>
  </si>
  <si>
    <t>Bukti Pertanggungjawaban</t>
  </si>
  <si>
    <t>Jumlah Hari Perjalanan Dinas</t>
  </si>
  <si>
    <t>Uang Harian</t>
  </si>
  <si>
    <t>Penginapan</t>
  </si>
  <si>
    <t>Transportasi (at cost)</t>
  </si>
  <si>
    <t>11-12 Januari 2021</t>
  </si>
  <si>
    <t>Tanggal Mulai</t>
  </si>
  <si>
    <t>Tanggal Selesai</t>
  </si>
  <si>
    <t>Eselon II</t>
  </si>
  <si>
    <t>Dalam rangka menyelesaikan verifikasi dokumen pembayaran dengan mekanisme LS ( Langsung) dan penginputan kedalam Aplikasi SAKTI</t>
  </si>
  <si>
    <t>Melakukan verifikasi dan penginputan dokumen pembayaran GUP ke I ( revolving) lingkup Satker Pusdik KP ke dalam Aplikasi SAKTI</t>
  </si>
  <si>
    <t>Karawang</t>
  </si>
  <si>
    <t xml:space="preserve"> 11  Februari 2022</t>
  </si>
  <si>
    <t>10 Februari 2022</t>
  </si>
  <si>
    <t>17 Februari 2022</t>
  </si>
  <si>
    <t>16 Februari 2022</t>
  </si>
  <si>
    <t>Pusdik KP</t>
  </si>
  <si>
    <t>Jumlah</t>
  </si>
  <si>
    <t>00093T</t>
  </si>
  <si>
    <t>221751701001122</t>
  </si>
  <si>
    <t>00128T</t>
  </si>
  <si>
    <t>221751303004347</t>
  </si>
  <si>
    <t>Nama Satker                 :     Pusat Pendidikan Kelautan dan Perikanan</t>
  </si>
  <si>
    <t>MAK                               :     524111</t>
  </si>
  <si>
    <t>AUP Jakara</t>
  </si>
  <si>
    <t>org</t>
  </si>
  <si>
    <t>hari</t>
  </si>
  <si>
    <t>Transport tempat tujuan PP</t>
  </si>
  <si>
    <t>Transport Kedudukan  PP</t>
  </si>
  <si>
    <t>Jembrana  ( Denpasar )</t>
  </si>
  <si>
    <t>Ladong ( Aceh )</t>
  </si>
  <si>
    <t>Kupang ( NTT)</t>
  </si>
  <si>
    <t>Triwulan</t>
  </si>
  <si>
    <t>Bone / Makassar ( Sulawesi Selatan)</t>
  </si>
  <si>
    <t>Tiket  PP/ l</t>
  </si>
  <si>
    <t>Sidoardjo / Surabaya Jawa Timur</t>
  </si>
  <si>
    <t>JUMLAH</t>
  </si>
  <si>
    <t>Rekapitulasi Belanja Perjalanan Dinas Dalam Kota atau Luar Kota Jalan Darat   (  PNBP )</t>
  </si>
  <si>
    <t>Pariaman / Padang (Sumatra Barat)</t>
  </si>
  <si>
    <t>Penginapan Gol  III / II  ( 2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</si>
</sst>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Abadi"/>
      <family val="2"/>
    </font>
    <font>
      <sz val="12"/>
      <color theme="1"/>
      <name val="Abadi"/>
      <family val="2"/>
    </font>
    <font>
      <b/>
      <sz val="11"/>
      <color theme="1"/>
      <name val="Calibri"/>
      <family val="2"/>
      <charset val="1"/>
      <scheme val="minor"/>
    </font>
    <font>
      <b/>
      <sz val="12"/>
      <name val="Abadi"/>
      <family val="2"/>
    </font>
    <font>
      <sz val="12"/>
      <name val="Abadi"/>
      <family val="2"/>
    </font>
    <font>
      <b/>
      <sz val="12"/>
      <color theme="1"/>
      <name val="Abadi"/>
      <charset val="1"/>
    </font>
    <font>
      <b/>
      <sz val="14"/>
      <color theme="1"/>
      <name val="Abad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3" fillId="2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/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1" fontId="4" fillId="0" borderId="1" xfId="1" applyFont="1" applyFill="1" applyBorder="1" applyAlignment="1">
      <alignment horizontal="center" vertical="center" wrapText="1"/>
    </xf>
    <xf numFmtId="41" fontId="4" fillId="0" borderId="1" xfId="1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7" fillId="0" borderId="4" xfId="0" quotePrefix="1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1" fontId="4" fillId="0" borderId="9" xfId="1" applyFont="1" applyFill="1" applyBorder="1" applyAlignment="1">
      <alignment horizontal="center" vertical="center" wrapText="1"/>
    </xf>
    <xf numFmtId="41" fontId="4" fillId="0" borderId="1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41" fontId="4" fillId="0" borderId="4" xfId="1" applyFont="1" applyBorder="1" applyAlignment="1">
      <alignment horizontal="left" vertical="center" wrapText="1"/>
    </xf>
    <xf numFmtId="15" fontId="4" fillId="0" borderId="4" xfId="0" quotePrefix="1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15" fontId="4" fillId="0" borderId="7" xfId="0" quotePrefix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1" fontId="4" fillId="0" borderId="7" xfId="1" applyFont="1" applyBorder="1" applyAlignment="1">
      <alignment horizontal="left" vertical="center" wrapText="1"/>
    </xf>
    <xf numFmtId="41" fontId="9" fillId="3" borderId="2" xfId="1" applyFont="1" applyFill="1" applyBorder="1" applyAlignment="1">
      <alignment horizontal="left" vertical="top" wrapText="1"/>
    </xf>
    <xf numFmtId="41" fontId="8" fillId="3" borderId="4" xfId="1" applyFont="1" applyFill="1" applyBorder="1" applyAlignment="1">
      <alignment horizontal="left" vertical="center" wrapText="1"/>
    </xf>
    <xf numFmtId="41" fontId="8" fillId="3" borderId="7" xfId="1" applyFont="1" applyFill="1" applyBorder="1" applyAlignment="1">
      <alignment horizontal="left" vertical="center" wrapText="1"/>
    </xf>
    <xf numFmtId="41" fontId="4" fillId="2" borderId="4" xfId="1" applyNumberFormat="1" applyFont="1" applyFill="1" applyBorder="1" applyAlignment="1">
      <alignment horizontal="right" vertical="center" wrapText="1"/>
    </xf>
    <xf numFmtId="41" fontId="4" fillId="2" borderId="7" xfId="1" applyNumberFormat="1" applyFont="1" applyFill="1" applyBorder="1" applyAlignment="1">
      <alignment horizontal="right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"/>
  <sheetViews>
    <sheetView tabSelected="1" zoomScale="74" zoomScaleNormal="74" workbookViewId="0">
      <selection activeCell="AA8" sqref="AA8"/>
    </sheetView>
  </sheetViews>
  <sheetFormatPr defaultRowHeight="15"/>
  <cols>
    <col min="1" max="1" width="7.42578125" style="1" customWidth="1"/>
    <col min="2" max="2" width="14.42578125" style="1" hidden="1" customWidth="1"/>
    <col min="3" max="3" width="28.28515625" style="1" hidden="1" customWidth="1"/>
    <col min="4" max="4" width="19.42578125" style="1" hidden="1" customWidth="1"/>
    <col min="5" max="6" width="31" style="1" hidden="1" customWidth="1"/>
    <col min="7" max="7" width="32.42578125" hidden="1" customWidth="1"/>
    <col min="8" max="8" width="46.7109375" hidden="1" customWidth="1"/>
    <col min="9" max="9" width="33.85546875" customWidth="1"/>
    <col min="10" max="10" width="7.140625" customWidth="1"/>
    <col min="11" max="11" width="8.42578125" customWidth="1"/>
    <col min="12" max="12" width="8.28515625" style="1" customWidth="1"/>
    <col min="13" max="13" width="9.7109375" style="1" customWidth="1"/>
    <col min="14" max="14" width="16.5703125" customWidth="1"/>
    <col min="15" max="15" width="17.28515625" hidden="1" customWidth="1"/>
    <col min="16" max="16" width="18.85546875" hidden="1" customWidth="1"/>
    <col min="17" max="17" width="18.140625" customWidth="1"/>
    <col min="18" max="18" width="17.28515625" customWidth="1"/>
    <col min="19" max="19" width="18" customWidth="1"/>
    <col min="20" max="21" width="19" customWidth="1"/>
    <col min="22" max="22" width="17.85546875" customWidth="1"/>
    <col min="23" max="23" width="21.42578125" customWidth="1"/>
    <col min="24" max="24" width="3.42578125" customWidth="1"/>
    <col min="25" max="25" width="14.28515625" customWidth="1"/>
    <col min="26" max="26" width="15" customWidth="1"/>
    <col min="27" max="27" width="18" customWidth="1"/>
  </cols>
  <sheetData>
    <row r="1" spans="1:25" ht="26.45" customHeight="1">
      <c r="A1" s="14" t="s">
        <v>43</v>
      </c>
      <c r="B1" s="15"/>
      <c r="C1" s="15"/>
      <c r="D1" s="15"/>
      <c r="E1" s="15"/>
      <c r="F1" s="15"/>
      <c r="G1" s="16"/>
      <c r="H1" s="16"/>
      <c r="I1" s="16"/>
      <c r="J1" s="16"/>
      <c r="K1" s="16"/>
      <c r="L1" s="17"/>
      <c r="M1" s="17"/>
      <c r="N1" s="16"/>
      <c r="O1" s="16"/>
      <c r="P1" s="16"/>
      <c r="Q1" s="16"/>
      <c r="R1" s="16"/>
      <c r="S1" s="16"/>
      <c r="T1" s="16"/>
      <c r="U1" s="16"/>
      <c r="V1" s="16"/>
      <c r="W1" s="16"/>
      <c r="X1" s="6"/>
      <c r="Y1" s="6"/>
    </row>
    <row r="2" spans="1:25" ht="21.6" customHeight="1">
      <c r="A2" s="18" t="s">
        <v>28</v>
      </c>
      <c r="B2" s="19"/>
      <c r="C2" s="19"/>
      <c r="D2" s="19"/>
      <c r="E2" s="19"/>
      <c r="F2" s="15"/>
      <c r="G2" s="16"/>
      <c r="H2" s="16"/>
      <c r="I2" s="16"/>
      <c r="J2" s="16"/>
      <c r="K2" s="16"/>
      <c r="L2" s="17"/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6"/>
      <c r="Y2" s="6"/>
    </row>
    <row r="3" spans="1:25" ht="24" customHeight="1">
      <c r="A3" s="18" t="s">
        <v>29</v>
      </c>
      <c r="B3" s="19"/>
      <c r="C3" s="19"/>
      <c r="D3" s="19"/>
      <c r="E3" s="19"/>
      <c r="F3" s="19"/>
      <c r="G3" s="16"/>
      <c r="H3" s="16"/>
      <c r="I3" s="16"/>
      <c r="J3" s="16"/>
      <c r="K3" s="16"/>
      <c r="L3" s="17"/>
      <c r="M3" s="17"/>
      <c r="N3" s="16"/>
      <c r="O3" s="16"/>
      <c r="P3" s="16"/>
      <c r="Q3" s="16"/>
      <c r="R3" s="16"/>
      <c r="S3" s="16"/>
      <c r="T3" s="16"/>
      <c r="U3" s="16"/>
      <c r="V3" s="16"/>
      <c r="W3" s="16"/>
      <c r="X3" s="6"/>
      <c r="Y3" s="6"/>
    </row>
    <row r="4" spans="1:25" ht="15.75">
      <c r="A4" s="17"/>
      <c r="B4" s="17"/>
      <c r="C4" s="17"/>
      <c r="D4" s="17"/>
      <c r="E4" s="17"/>
      <c r="F4" s="17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6"/>
      <c r="Y4" s="6"/>
    </row>
    <row r="5" spans="1:25" s="2" customFormat="1" ht="29.25" customHeight="1">
      <c r="A5" s="54" t="s">
        <v>0</v>
      </c>
      <c r="B5" s="54" t="s">
        <v>14</v>
      </c>
      <c r="C5" s="54" t="s">
        <v>1</v>
      </c>
      <c r="D5" s="54" t="s">
        <v>2</v>
      </c>
      <c r="E5" s="54" t="s">
        <v>12</v>
      </c>
      <c r="F5" s="54" t="s">
        <v>13</v>
      </c>
      <c r="G5" s="54" t="s">
        <v>3</v>
      </c>
      <c r="H5" s="54" t="s">
        <v>4</v>
      </c>
      <c r="I5" s="54" t="s">
        <v>5</v>
      </c>
      <c r="J5" s="56" t="s">
        <v>23</v>
      </c>
      <c r="K5" s="57"/>
      <c r="L5" s="53" t="s">
        <v>6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"/>
      <c r="Y5" s="5"/>
    </row>
    <row r="6" spans="1:25" s="2" customFormat="1" ht="66.599999999999994" customHeight="1">
      <c r="A6" s="55"/>
      <c r="B6" s="55"/>
      <c r="C6" s="55"/>
      <c r="D6" s="55"/>
      <c r="E6" s="55"/>
      <c r="F6" s="55"/>
      <c r="G6" s="55"/>
      <c r="H6" s="55"/>
      <c r="I6" s="55"/>
      <c r="J6" s="58"/>
      <c r="K6" s="59"/>
      <c r="L6" s="60" t="s">
        <v>7</v>
      </c>
      <c r="M6" s="61"/>
      <c r="N6" s="4" t="s">
        <v>8</v>
      </c>
      <c r="O6" s="4" t="s">
        <v>9</v>
      </c>
      <c r="P6" s="4" t="s">
        <v>10</v>
      </c>
      <c r="Q6" s="4" t="s">
        <v>23</v>
      </c>
      <c r="R6" s="4" t="s">
        <v>45</v>
      </c>
      <c r="S6" s="4" t="s">
        <v>34</v>
      </c>
      <c r="T6" s="4" t="s">
        <v>33</v>
      </c>
      <c r="U6" s="4" t="s">
        <v>40</v>
      </c>
      <c r="V6" s="4" t="s">
        <v>23</v>
      </c>
      <c r="W6" s="3" t="s">
        <v>38</v>
      </c>
      <c r="X6" s="5"/>
      <c r="Y6" s="5"/>
    </row>
    <row r="7" spans="1:25" ht="18.75" customHeight="1">
      <c r="A7" s="8"/>
      <c r="B7" s="8"/>
      <c r="C7" s="7"/>
      <c r="D7" s="8"/>
      <c r="E7" s="20"/>
      <c r="F7" s="9"/>
      <c r="G7" s="8" t="s">
        <v>11</v>
      </c>
      <c r="H7" s="10"/>
      <c r="I7" s="8"/>
      <c r="J7" s="24"/>
      <c r="K7" s="23"/>
      <c r="L7" s="26"/>
      <c r="M7" s="25"/>
      <c r="N7" s="11"/>
      <c r="O7" s="12"/>
      <c r="P7" s="11"/>
      <c r="Q7" s="49"/>
      <c r="R7" s="11"/>
      <c r="S7" s="11"/>
      <c r="T7" s="11"/>
      <c r="U7" s="11"/>
      <c r="V7" s="11"/>
      <c r="W7" s="22"/>
      <c r="X7" s="5"/>
      <c r="Y7" s="5"/>
    </row>
    <row r="8" spans="1:25" ht="32.25" customHeight="1">
      <c r="A8" s="13">
        <v>1</v>
      </c>
      <c r="B8" s="13" t="s">
        <v>22</v>
      </c>
      <c r="C8" s="27" t="s">
        <v>27</v>
      </c>
      <c r="D8" s="28" t="s">
        <v>26</v>
      </c>
      <c r="E8" s="29" t="s">
        <v>19</v>
      </c>
      <c r="F8" s="29" t="s">
        <v>18</v>
      </c>
      <c r="G8" s="13"/>
      <c r="H8" s="30" t="s">
        <v>15</v>
      </c>
      <c r="I8" s="31" t="s">
        <v>35</v>
      </c>
      <c r="J8" s="32">
        <v>3</v>
      </c>
      <c r="K8" s="33" t="s">
        <v>31</v>
      </c>
      <c r="L8" s="32">
        <v>3</v>
      </c>
      <c r="M8" s="33" t="s">
        <v>32</v>
      </c>
      <c r="N8" s="34">
        <v>480000</v>
      </c>
      <c r="O8" s="34">
        <v>0</v>
      </c>
      <c r="P8" s="34">
        <v>0</v>
      </c>
      <c r="Q8" s="47">
        <f>SUM(L8*N8)</f>
        <v>1440000</v>
      </c>
      <c r="R8" s="34">
        <f>910000*2</f>
        <v>1820000</v>
      </c>
      <c r="S8" s="34">
        <f>256000</f>
        <v>256000</v>
      </c>
      <c r="T8" s="34">
        <v>378000</v>
      </c>
      <c r="U8" s="34">
        <v>3200000</v>
      </c>
      <c r="V8" s="34">
        <f>SUM(Q8:U8)</f>
        <v>7094000</v>
      </c>
      <c r="W8" s="45">
        <f>SUM(V8*4)</f>
        <v>28376000</v>
      </c>
      <c r="X8" s="5"/>
      <c r="Y8" s="5"/>
    </row>
    <row r="9" spans="1:25" ht="27" customHeight="1">
      <c r="A9" s="13">
        <v>2</v>
      </c>
      <c r="B9" s="13"/>
      <c r="C9" s="27" t="s">
        <v>27</v>
      </c>
      <c r="D9" s="28" t="s">
        <v>26</v>
      </c>
      <c r="E9" s="29" t="s">
        <v>19</v>
      </c>
      <c r="F9" s="29" t="s">
        <v>18</v>
      </c>
      <c r="G9" s="13"/>
      <c r="H9" s="30" t="s">
        <v>15</v>
      </c>
      <c r="I9" s="31" t="s">
        <v>36</v>
      </c>
      <c r="J9" s="32">
        <v>3</v>
      </c>
      <c r="K9" s="33" t="s">
        <v>31</v>
      </c>
      <c r="L9" s="32">
        <v>3</v>
      </c>
      <c r="M9" s="33" t="s">
        <v>32</v>
      </c>
      <c r="N9" s="34">
        <v>360000</v>
      </c>
      <c r="O9" s="34">
        <v>0</v>
      </c>
      <c r="P9" s="34">
        <v>0</v>
      </c>
      <c r="Q9" s="47">
        <f>SUM(L9*N9)</f>
        <v>1080000</v>
      </c>
      <c r="R9" s="34">
        <f>556000*2</f>
        <v>1112000</v>
      </c>
      <c r="S9" s="34">
        <f>256000</f>
        <v>256000</v>
      </c>
      <c r="T9" s="34">
        <v>246000</v>
      </c>
      <c r="U9" s="34">
        <v>4492000</v>
      </c>
      <c r="V9" s="34">
        <f>SUM(Q9:U9)</f>
        <v>7186000</v>
      </c>
      <c r="W9" s="45">
        <f t="shared" ref="W9:W15" si="0">SUM(V9*4)</f>
        <v>28744000</v>
      </c>
      <c r="X9" s="5"/>
      <c r="Y9" s="5"/>
    </row>
    <row r="10" spans="1:25" ht="30.75" customHeight="1">
      <c r="A10" s="13">
        <v>3</v>
      </c>
      <c r="B10" s="13"/>
      <c r="C10" s="27" t="s">
        <v>27</v>
      </c>
      <c r="D10" s="28" t="s">
        <v>26</v>
      </c>
      <c r="E10" s="29" t="s">
        <v>19</v>
      </c>
      <c r="F10" s="29" t="s">
        <v>18</v>
      </c>
      <c r="G10" s="13"/>
      <c r="H10" s="30" t="s">
        <v>15</v>
      </c>
      <c r="I10" s="31" t="s">
        <v>44</v>
      </c>
      <c r="J10" s="32">
        <v>3</v>
      </c>
      <c r="K10" s="33" t="s">
        <v>31</v>
      </c>
      <c r="L10" s="32">
        <v>3</v>
      </c>
      <c r="M10" s="33" t="s">
        <v>32</v>
      </c>
      <c r="N10" s="34">
        <v>380000</v>
      </c>
      <c r="O10" s="34">
        <v>0</v>
      </c>
      <c r="P10" s="34">
        <v>0</v>
      </c>
      <c r="Q10" s="47">
        <f t="shared" ref="Q10:Q13" si="1">SUM(L10*N10)</f>
        <v>1140000</v>
      </c>
      <c r="R10" s="34">
        <f>650000*2</f>
        <v>1300000</v>
      </c>
      <c r="S10" s="34">
        <f t="shared" ref="S10:S13" si="2">256000</f>
        <v>256000</v>
      </c>
      <c r="T10" s="34">
        <v>380000</v>
      </c>
      <c r="U10" s="34">
        <v>2952000</v>
      </c>
      <c r="V10" s="34">
        <f t="shared" ref="V10:V13" si="3">SUM(Q10:U10)</f>
        <v>6028000</v>
      </c>
      <c r="W10" s="45">
        <f t="shared" si="0"/>
        <v>24112000</v>
      </c>
      <c r="X10" s="5"/>
      <c r="Y10" s="5"/>
    </row>
    <row r="11" spans="1:25" ht="33" customHeight="1">
      <c r="A11" s="13">
        <v>5</v>
      </c>
      <c r="B11" s="13"/>
      <c r="C11" s="27" t="s">
        <v>27</v>
      </c>
      <c r="D11" s="28" t="s">
        <v>26</v>
      </c>
      <c r="E11" s="29" t="s">
        <v>19</v>
      </c>
      <c r="F11" s="29" t="s">
        <v>18</v>
      </c>
      <c r="G11" s="13"/>
      <c r="H11" s="30" t="s">
        <v>15</v>
      </c>
      <c r="I11" s="31" t="s">
        <v>41</v>
      </c>
      <c r="J11" s="32">
        <v>3</v>
      </c>
      <c r="K11" s="33" t="s">
        <v>31</v>
      </c>
      <c r="L11" s="32">
        <v>3</v>
      </c>
      <c r="M11" s="33" t="s">
        <v>32</v>
      </c>
      <c r="N11" s="34">
        <v>410000</v>
      </c>
      <c r="O11" s="34">
        <v>0</v>
      </c>
      <c r="P11" s="34">
        <v>0</v>
      </c>
      <c r="Q11" s="47">
        <f t="shared" si="1"/>
        <v>1230000</v>
      </c>
      <c r="R11" s="34">
        <f>664000*2</f>
        <v>1328000</v>
      </c>
      <c r="S11" s="34">
        <f t="shared" si="2"/>
        <v>256000</v>
      </c>
      <c r="T11" s="34">
        <v>388000</v>
      </c>
      <c r="U11" s="34">
        <v>2674000</v>
      </c>
      <c r="V11" s="34">
        <f t="shared" si="3"/>
        <v>5876000</v>
      </c>
      <c r="W11" s="45">
        <f t="shared" si="0"/>
        <v>23504000</v>
      </c>
      <c r="X11" s="5"/>
      <c r="Y11" s="5"/>
    </row>
    <row r="12" spans="1:25" ht="29.25" customHeight="1">
      <c r="A12" s="13">
        <v>6</v>
      </c>
      <c r="B12" s="13" t="s">
        <v>22</v>
      </c>
      <c r="C12" s="27" t="s">
        <v>25</v>
      </c>
      <c r="D12" s="27" t="s">
        <v>24</v>
      </c>
      <c r="E12" s="29" t="s">
        <v>21</v>
      </c>
      <c r="F12" s="35" t="s">
        <v>20</v>
      </c>
      <c r="G12" s="13"/>
      <c r="H12" s="30" t="s">
        <v>16</v>
      </c>
      <c r="I12" s="31" t="s">
        <v>37</v>
      </c>
      <c r="J12" s="32">
        <v>3</v>
      </c>
      <c r="K12" s="33" t="s">
        <v>31</v>
      </c>
      <c r="L12" s="32">
        <v>3</v>
      </c>
      <c r="M12" s="33" t="s">
        <v>32</v>
      </c>
      <c r="N12" s="34">
        <v>430000</v>
      </c>
      <c r="O12" s="34">
        <v>0</v>
      </c>
      <c r="P12" s="34">
        <v>0</v>
      </c>
      <c r="Q12" s="47">
        <f t="shared" si="1"/>
        <v>1290000</v>
      </c>
      <c r="R12" s="34">
        <f>550000*2</f>
        <v>1100000</v>
      </c>
      <c r="S12" s="34">
        <f t="shared" si="2"/>
        <v>256000</v>
      </c>
      <c r="T12" s="34">
        <v>232000</v>
      </c>
      <c r="U12" s="34">
        <v>5081000</v>
      </c>
      <c r="V12" s="34">
        <f t="shared" si="3"/>
        <v>7959000</v>
      </c>
      <c r="W12" s="45">
        <f t="shared" si="0"/>
        <v>31836000</v>
      </c>
      <c r="X12" s="5"/>
      <c r="Y12" s="5"/>
    </row>
    <row r="13" spans="1:25" ht="39.75" customHeight="1">
      <c r="A13" s="13">
        <v>8</v>
      </c>
      <c r="B13" s="13"/>
      <c r="C13" s="27" t="s">
        <v>25</v>
      </c>
      <c r="D13" s="27" t="s">
        <v>24</v>
      </c>
      <c r="E13" s="29" t="s">
        <v>21</v>
      </c>
      <c r="F13" s="35" t="s">
        <v>20</v>
      </c>
      <c r="G13" s="13"/>
      <c r="H13" s="30" t="s">
        <v>16</v>
      </c>
      <c r="I13" s="31" t="s">
        <v>39</v>
      </c>
      <c r="J13" s="32">
        <v>3</v>
      </c>
      <c r="K13" s="33" t="s">
        <v>31</v>
      </c>
      <c r="L13" s="32">
        <v>3</v>
      </c>
      <c r="M13" s="33" t="s">
        <v>32</v>
      </c>
      <c r="N13" s="34">
        <v>430000</v>
      </c>
      <c r="O13" s="34">
        <v>0</v>
      </c>
      <c r="P13" s="34">
        <v>0</v>
      </c>
      <c r="Q13" s="47">
        <f t="shared" si="1"/>
        <v>1290000</v>
      </c>
      <c r="R13" s="34">
        <f>732000*2</f>
        <v>1464000</v>
      </c>
      <c r="S13" s="34">
        <f t="shared" si="2"/>
        <v>256000</v>
      </c>
      <c r="T13" s="34">
        <v>332000</v>
      </c>
      <c r="U13" s="34">
        <v>3829000</v>
      </c>
      <c r="V13" s="34">
        <f t="shared" si="3"/>
        <v>7171000</v>
      </c>
      <c r="W13" s="45">
        <f t="shared" si="0"/>
        <v>28684000</v>
      </c>
      <c r="X13" s="5"/>
      <c r="Y13" s="5"/>
    </row>
    <row r="14" spans="1:25" ht="29.25" customHeight="1">
      <c r="A14" s="13">
        <v>4</v>
      </c>
      <c r="B14" s="13"/>
      <c r="C14" s="27" t="s">
        <v>27</v>
      </c>
      <c r="D14" s="28" t="s">
        <v>26</v>
      </c>
      <c r="E14" s="29" t="s">
        <v>19</v>
      </c>
      <c r="F14" s="29" t="s">
        <v>18</v>
      </c>
      <c r="G14" s="13"/>
      <c r="H14" s="30" t="s">
        <v>15</v>
      </c>
      <c r="I14" s="31" t="s">
        <v>30</v>
      </c>
      <c r="J14" s="32">
        <v>1</v>
      </c>
      <c r="K14" s="33" t="s">
        <v>31</v>
      </c>
      <c r="L14" s="32">
        <v>3</v>
      </c>
      <c r="M14" s="33" t="s">
        <v>32</v>
      </c>
      <c r="N14" s="34">
        <v>210000</v>
      </c>
      <c r="O14" s="34">
        <v>0</v>
      </c>
      <c r="P14" s="34">
        <v>0</v>
      </c>
      <c r="Q14" s="47">
        <f>SUM(L14*N14)</f>
        <v>630000</v>
      </c>
      <c r="R14" s="34">
        <v>0</v>
      </c>
      <c r="S14" s="34">
        <v>0</v>
      </c>
      <c r="T14" s="34">
        <v>0</v>
      </c>
      <c r="U14" s="34">
        <v>150000</v>
      </c>
      <c r="V14" s="34">
        <f>SUM(Q14:U14)</f>
        <v>780000</v>
      </c>
      <c r="W14" s="45">
        <f t="shared" si="0"/>
        <v>3120000</v>
      </c>
      <c r="X14" s="5"/>
      <c r="Y14" s="5"/>
    </row>
    <row r="15" spans="1:25" ht="31.5" customHeight="1">
      <c r="A15" s="21">
        <v>7</v>
      </c>
      <c r="B15" s="21"/>
      <c r="C15" s="36" t="s">
        <v>25</v>
      </c>
      <c r="D15" s="36" t="s">
        <v>24</v>
      </c>
      <c r="E15" s="37" t="s">
        <v>21</v>
      </c>
      <c r="F15" s="38" t="s">
        <v>20</v>
      </c>
      <c r="G15" s="21"/>
      <c r="H15" s="39" t="s">
        <v>16</v>
      </c>
      <c r="I15" s="40" t="s">
        <v>17</v>
      </c>
      <c r="J15" s="41">
        <v>1</v>
      </c>
      <c r="K15" s="42" t="s">
        <v>31</v>
      </c>
      <c r="L15" s="41">
        <v>3</v>
      </c>
      <c r="M15" s="42" t="s">
        <v>32</v>
      </c>
      <c r="N15" s="43">
        <v>430000</v>
      </c>
      <c r="O15" s="43">
        <v>0</v>
      </c>
      <c r="P15" s="43">
        <v>0</v>
      </c>
      <c r="Q15" s="48">
        <f>SUM(L15*N15)</f>
        <v>1290000</v>
      </c>
      <c r="R15" s="43">
        <v>0</v>
      </c>
      <c r="S15" s="43">
        <v>0</v>
      </c>
      <c r="T15" s="43">
        <v>0</v>
      </c>
      <c r="U15" s="43">
        <v>700000</v>
      </c>
      <c r="V15" s="43">
        <f>SUM(Q15:U15)</f>
        <v>1990000</v>
      </c>
      <c r="W15" s="46">
        <f t="shared" si="0"/>
        <v>7960000</v>
      </c>
      <c r="X15" s="5"/>
      <c r="Y15" s="5"/>
    </row>
    <row r="16" spans="1:25" ht="24.75" customHeight="1">
      <c r="A16" s="50" t="s">
        <v>42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2"/>
      <c r="W16" s="44">
        <f>SUM(W8:W15)</f>
        <v>176336000</v>
      </c>
      <c r="X16" s="5"/>
      <c r="Y16" s="5"/>
    </row>
  </sheetData>
  <mergeCells count="13">
    <mergeCell ref="A16:V16"/>
    <mergeCell ref="L5:W5"/>
    <mergeCell ref="E5:E6"/>
    <mergeCell ref="F5:F6"/>
    <mergeCell ref="I5:I6"/>
    <mergeCell ref="J5:K6"/>
    <mergeCell ref="L6:M6"/>
    <mergeCell ref="A5:A6"/>
    <mergeCell ref="C5:C6"/>
    <mergeCell ref="D5:D6"/>
    <mergeCell ref="G5:G6"/>
    <mergeCell ref="H5:H6"/>
    <mergeCell ref="B5:B6"/>
  </mergeCells>
  <pageMargins left="0.11811023622047245" right="0" top="0.74803149606299213" bottom="0.15748031496062992" header="0.31496062992125984" footer="0.31496062992125984"/>
  <pageSetup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Perdin</vt:lpstr>
      <vt:lpstr>Perdin!Print_Area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Taufik Priambodo</dc:creator>
  <cp:lastModifiedBy>ismail - [2010]</cp:lastModifiedBy>
  <cp:lastPrinted>2023-01-11T07:33:44Z</cp:lastPrinted>
  <dcterms:created xsi:type="dcterms:W3CDTF">2022-03-22T04:09:59Z</dcterms:created>
  <dcterms:modified xsi:type="dcterms:W3CDTF">2023-01-17T06:09:38Z</dcterms:modified>
</cp:coreProperties>
</file>